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Sectoral support/Shelter assessment/10. 2022 October Published outputs/External/DSAGs/"/>
    </mc:Choice>
  </mc:AlternateContent>
  <xr:revisionPtr revIDLastSave="38" documentId="14_{092A5227-61C1-4DF7-9920-60348C58DA37}" xr6:coauthVersionLast="47" xr6:coauthVersionMax="47" xr10:uidLastSave="{F2AD1E9B-DA67-4479-B9B0-EC00571BE594}"/>
  <bookViews>
    <workbookView xWindow="-110" yWindow="-110" windowWidth="19420" windowHeight="10420" tabRatio="635" activeTab="1" xr2:uid="{00000000-000D-0000-FFFF-FFFF00000000}"/>
  </bookViews>
  <sheets>
    <sheet name="README" sheetId="17" r:id="rId1"/>
    <sheet name="DSAG_professionals" sheetId="13" r:id="rId2"/>
    <sheet name="DSAG_community actors" sheetId="11" r:id="rId3"/>
  </sheets>
  <definedNames>
    <definedName name="_ftn1" localSheetId="0">README!$B$8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t_constructed"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13" i="13" l="1"/>
  <c r="R113" i="13"/>
  <c r="Q113" i="13"/>
  <c r="S108" i="13"/>
  <c r="R108" i="13"/>
  <c r="Q108" i="13"/>
  <c r="S39" i="13"/>
  <c r="R39" i="13"/>
  <c r="Q39" i="13"/>
  <c r="S38" i="13"/>
  <c r="R38" i="13"/>
  <c r="Q38" i="13"/>
  <c r="R148" i="13" l="1"/>
  <c r="Q148" i="13"/>
  <c r="Q105" i="13" l="1"/>
  <c r="Q107" i="13"/>
  <c r="Q109" i="13"/>
  <c r="Q110" i="13"/>
  <c r="Q111" i="13"/>
  <c r="Q112" i="13"/>
  <c r="Q114" i="13"/>
  <c r="Q115" i="13"/>
  <c r="Q116" i="13"/>
  <c r="Q117" i="13"/>
  <c r="Q118" i="13"/>
  <c r="Q119" i="13"/>
  <c r="T143" i="13" l="1"/>
  <c r="T140" i="13"/>
  <c r="T137" i="13"/>
  <c r="T136" i="13"/>
  <c r="T135" i="13"/>
  <c r="T133" i="13"/>
  <c r="T132" i="13"/>
  <c r="T131" i="13"/>
  <c r="T130" i="13"/>
  <c r="T129" i="13"/>
  <c r="T128" i="13"/>
  <c r="T127" i="13"/>
  <c r="T105" i="13"/>
  <c r="T106" i="13"/>
  <c r="T107" i="13"/>
  <c r="T109" i="13"/>
  <c r="T110" i="13"/>
  <c r="T111" i="13"/>
  <c r="T112" i="13"/>
  <c r="T114" i="13"/>
  <c r="T115" i="13"/>
  <c r="T116" i="13"/>
  <c r="T117" i="13"/>
  <c r="T118" i="13"/>
  <c r="Q209" i="13"/>
  <c r="S17" i="13"/>
  <c r="R17" i="13"/>
  <c r="S242" i="13"/>
  <c r="R242" i="13"/>
  <c r="S241" i="13"/>
  <c r="R241" i="13"/>
  <c r="S240" i="13"/>
  <c r="R240" i="13"/>
  <c r="S239" i="13"/>
  <c r="R239" i="13"/>
  <c r="S238" i="13"/>
  <c r="R238" i="13"/>
  <c r="S236" i="13"/>
  <c r="R236" i="13"/>
  <c r="S235" i="13"/>
  <c r="R235" i="13"/>
  <c r="S233" i="13"/>
  <c r="R233" i="13"/>
  <c r="S232" i="13"/>
  <c r="R232" i="13"/>
  <c r="S231" i="13"/>
  <c r="R231" i="13"/>
  <c r="S230" i="13"/>
  <c r="R230" i="13"/>
  <c r="S229" i="13"/>
  <c r="R229" i="13"/>
  <c r="S227" i="13"/>
  <c r="R227" i="13"/>
  <c r="S226" i="13"/>
  <c r="R226" i="13"/>
  <c r="S225" i="13"/>
  <c r="R225" i="13"/>
  <c r="S224" i="13"/>
  <c r="R224" i="13"/>
  <c r="S222" i="13"/>
  <c r="R222" i="13"/>
  <c r="S221" i="13"/>
  <c r="R221" i="13"/>
  <c r="S220" i="13"/>
  <c r="R220" i="13"/>
  <c r="S219" i="13"/>
  <c r="R219" i="13"/>
  <c r="S218" i="13"/>
  <c r="R218" i="13"/>
  <c r="S217" i="13"/>
  <c r="R217" i="13"/>
  <c r="S216" i="13"/>
  <c r="R216" i="13"/>
  <c r="S214" i="13"/>
  <c r="R214" i="13"/>
  <c r="S213" i="13"/>
  <c r="R213" i="13"/>
  <c r="S211" i="13"/>
  <c r="R211" i="13"/>
  <c r="S210" i="13"/>
  <c r="R210" i="13"/>
  <c r="S209" i="13"/>
  <c r="R209" i="13"/>
  <c r="S207" i="13"/>
  <c r="R207" i="13"/>
  <c r="S206" i="13"/>
  <c r="R206" i="13"/>
  <c r="S205" i="13"/>
  <c r="R205" i="13"/>
  <c r="S203" i="13"/>
  <c r="R203" i="13"/>
  <c r="S202" i="13"/>
  <c r="R202" i="13"/>
  <c r="S201" i="13"/>
  <c r="R201" i="13"/>
  <c r="S200" i="13"/>
  <c r="R200" i="13"/>
  <c r="S198" i="13"/>
  <c r="R198" i="13"/>
  <c r="S197" i="13"/>
  <c r="R197" i="13"/>
  <c r="S196" i="13"/>
  <c r="R196" i="13"/>
  <c r="S195" i="13"/>
  <c r="R195" i="13"/>
  <c r="S189" i="13"/>
  <c r="R189" i="13"/>
  <c r="S193" i="13"/>
  <c r="R193" i="13"/>
  <c r="S192" i="13"/>
  <c r="R192" i="13"/>
  <c r="S191" i="13"/>
  <c r="R191" i="13"/>
  <c r="S190" i="13"/>
  <c r="R190" i="13"/>
  <c r="S187" i="13"/>
  <c r="R187" i="13"/>
  <c r="S186" i="13"/>
  <c r="R186" i="13"/>
  <c r="S184" i="13"/>
  <c r="R184" i="13"/>
  <c r="S183" i="13"/>
  <c r="R183" i="13"/>
  <c r="S182" i="13"/>
  <c r="R182" i="13"/>
  <c r="S181" i="13"/>
  <c r="R181" i="13"/>
  <c r="S179" i="13"/>
  <c r="R179" i="13"/>
  <c r="S178" i="13"/>
  <c r="R178" i="13"/>
  <c r="S177" i="13"/>
  <c r="R177" i="13"/>
  <c r="S175" i="13"/>
  <c r="R175" i="13"/>
  <c r="S174" i="13"/>
  <c r="R174" i="13"/>
  <c r="S173" i="13"/>
  <c r="R173" i="13"/>
  <c r="S171" i="13"/>
  <c r="R171" i="13"/>
  <c r="S170" i="13"/>
  <c r="R170" i="13"/>
  <c r="S169" i="13"/>
  <c r="R169" i="13"/>
  <c r="S167" i="13"/>
  <c r="R167" i="13"/>
  <c r="S166" i="13"/>
  <c r="R166" i="13"/>
  <c r="S165" i="13"/>
  <c r="R165" i="13"/>
  <c r="S164" i="13"/>
  <c r="R164" i="13"/>
  <c r="S163" i="13"/>
  <c r="R163" i="13"/>
  <c r="S162" i="13"/>
  <c r="R162" i="13"/>
  <c r="S160" i="13"/>
  <c r="R160" i="13"/>
  <c r="S159" i="13"/>
  <c r="R159" i="13"/>
  <c r="S158" i="13"/>
  <c r="R158" i="13"/>
  <c r="S157" i="13"/>
  <c r="R157" i="13"/>
  <c r="S156" i="13"/>
  <c r="R156" i="13"/>
  <c r="S155" i="13"/>
  <c r="R155" i="13"/>
  <c r="S153" i="13"/>
  <c r="R153" i="13"/>
  <c r="S152" i="13"/>
  <c r="R152" i="13"/>
  <c r="S151" i="13"/>
  <c r="R151" i="13"/>
  <c r="S150" i="13"/>
  <c r="R150" i="13"/>
  <c r="S149" i="13"/>
  <c r="R149" i="13"/>
  <c r="S148" i="13"/>
  <c r="S146" i="13"/>
  <c r="S145" i="13"/>
  <c r="S143" i="13"/>
  <c r="S142" i="13"/>
  <c r="S141" i="13"/>
  <c r="R139" i="13"/>
  <c r="S127" i="13"/>
  <c r="S121" i="13"/>
  <c r="R121" i="13"/>
  <c r="S125" i="13"/>
  <c r="R125" i="13"/>
  <c r="S124" i="13"/>
  <c r="R124" i="13"/>
  <c r="S123" i="13"/>
  <c r="R123" i="13"/>
  <c r="S122" i="13"/>
  <c r="R122" i="13"/>
  <c r="S119" i="13"/>
  <c r="S118" i="13"/>
  <c r="S116" i="13"/>
  <c r="S112" i="13"/>
  <c r="S103" i="13"/>
  <c r="R103" i="13"/>
  <c r="S102" i="13"/>
  <c r="R102" i="13"/>
  <c r="S101" i="13"/>
  <c r="R101" i="13"/>
  <c r="S99" i="13"/>
  <c r="R99" i="13"/>
  <c r="S98" i="13"/>
  <c r="R98" i="13"/>
  <c r="S97" i="13"/>
  <c r="R97" i="13"/>
  <c r="S96" i="13"/>
  <c r="R96" i="13"/>
  <c r="S95" i="13"/>
  <c r="R95" i="13"/>
  <c r="S94" i="13"/>
  <c r="R94" i="13"/>
  <c r="S93" i="13"/>
  <c r="R93" i="13"/>
  <c r="S92" i="13"/>
  <c r="R92" i="13"/>
  <c r="S91" i="13"/>
  <c r="R91" i="13"/>
  <c r="S90" i="13"/>
  <c r="R90" i="13"/>
  <c r="S89" i="13"/>
  <c r="R89" i="13"/>
  <c r="S88" i="13"/>
  <c r="R88" i="13"/>
  <c r="S87" i="13"/>
  <c r="R87" i="13"/>
  <c r="S86" i="13"/>
  <c r="R86" i="13"/>
  <c r="S85" i="13"/>
  <c r="R85" i="13"/>
  <c r="S84" i="13"/>
  <c r="R84" i="13"/>
  <c r="S82" i="13"/>
  <c r="R82" i="13"/>
  <c r="S81" i="13"/>
  <c r="R81" i="13"/>
  <c r="S80" i="13"/>
  <c r="R80" i="13"/>
  <c r="S79" i="13"/>
  <c r="R79" i="13"/>
  <c r="S78" i="13"/>
  <c r="R78" i="13"/>
  <c r="S77" i="13"/>
  <c r="R77" i="13"/>
  <c r="S75" i="13"/>
  <c r="R75" i="13"/>
  <c r="S74" i="13"/>
  <c r="R74" i="13"/>
  <c r="S73" i="13"/>
  <c r="R73" i="13"/>
  <c r="S72" i="13"/>
  <c r="R72" i="13"/>
  <c r="S71" i="13"/>
  <c r="R71" i="13"/>
  <c r="S70" i="13"/>
  <c r="R70" i="13"/>
  <c r="S69" i="13"/>
  <c r="R69" i="13"/>
  <c r="S67" i="13"/>
  <c r="R67" i="13"/>
  <c r="S66" i="13"/>
  <c r="R66" i="13"/>
  <c r="S65" i="13"/>
  <c r="R65" i="13"/>
  <c r="S64" i="13"/>
  <c r="R64" i="13"/>
  <c r="S63" i="13"/>
  <c r="R63" i="13"/>
  <c r="S61" i="13"/>
  <c r="R61" i="13"/>
  <c r="S60" i="13"/>
  <c r="R60" i="13"/>
  <c r="S59" i="13"/>
  <c r="R59" i="13"/>
  <c r="S57" i="13"/>
  <c r="R57" i="13"/>
  <c r="S56" i="13"/>
  <c r="R56" i="13"/>
  <c r="S55" i="13"/>
  <c r="R55" i="13"/>
  <c r="S53" i="13"/>
  <c r="R53" i="13"/>
  <c r="S52" i="13"/>
  <c r="R52" i="13"/>
  <c r="S51" i="13"/>
  <c r="R51" i="13"/>
  <c r="S50" i="13"/>
  <c r="R50" i="13"/>
  <c r="S48" i="13"/>
  <c r="R48" i="13"/>
  <c r="S47" i="13"/>
  <c r="R47" i="13"/>
  <c r="S46" i="13"/>
  <c r="R46" i="13"/>
  <c r="S45" i="13"/>
  <c r="R45" i="13"/>
  <c r="S44" i="13"/>
  <c r="R44" i="13"/>
  <c r="S42" i="13"/>
  <c r="R42" i="13"/>
  <c r="S41" i="13"/>
  <c r="R41" i="13"/>
  <c r="S40" i="13"/>
  <c r="R40" i="13"/>
  <c r="S37" i="13"/>
  <c r="R37" i="13"/>
  <c r="S36" i="13"/>
  <c r="R36" i="13"/>
  <c r="S35" i="13"/>
  <c r="R35" i="13"/>
  <c r="S33" i="13"/>
  <c r="R33" i="13"/>
  <c r="S32" i="13"/>
  <c r="R32" i="13"/>
  <c r="S31" i="13"/>
  <c r="R31" i="13"/>
  <c r="S30" i="13"/>
  <c r="R30" i="13"/>
  <c r="S29" i="13"/>
  <c r="R29" i="13"/>
  <c r="S28" i="13"/>
  <c r="R28" i="13"/>
  <c r="S27" i="13"/>
  <c r="R27" i="13"/>
  <c r="S25" i="13"/>
  <c r="R25" i="13"/>
  <c r="S24" i="13"/>
  <c r="R24" i="13"/>
  <c r="S23" i="13"/>
  <c r="R23" i="13"/>
  <c r="S22" i="13"/>
  <c r="R22" i="13"/>
  <c r="S21" i="13"/>
  <c r="R21" i="13"/>
  <c r="S20" i="13"/>
  <c r="R20" i="13"/>
  <c r="S19" i="13"/>
  <c r="R19" i="13"/>
  <c r="S18" i="13"/>
  <c r="R18" i="13"/>
  <c r="S15" i="13"/>
  <c r="R15" i="13"/>
  <c r="S14" i="13"/>
  <c r="R14" i="13"/>
  <c r="S13" i="13"/>
  <c r="R13" i="13"/>
  <c r="S12" i="13"/>
  <c r="R12" i="13"/>
  <c r="S11" i="13"/>
  <c r="R11" i="13"/>
  <c r="S10" i="13"/>
  <c r="R10" i="13"/>
  <c r="S9" i="13"/>
  <c r="R9" i="13"/>
  <c r="R8" i="13"/>
  <c r="S8" i="13"/>
  <c r="Q83" i="11"/>
  <c r="S83" i="11"/>
  <c r="R83" i="11"/>
  <c r="Q52" i="11"/>
  <c r="S194" i="11"/>
  <c r="R194" i="11"/>
  <c r="S193" i="11"/>
  <c r="R193" i="11"/>
  <c r="S192" i="11"/>
  <c r="R192" i="11"/>
  <c r="S191" i="11"/>
  <c r="R191" i="11"/>
  <c r="S190" i="11"/>
  <c r="R190" i="11"/>
  <c r="S189" i="11"/>
  <c r="R189" i="11"/>
  <c r="S188" i="11"/>
  <c r="R188" i="11"/>
  <c r="S187" i="11"/>
  <c r="R187" i="11"/>
  <c r="S185" i="11"/>
  <c r="R185" i="11"/>
  <c r="S184" i="11"/>
  <c r="R184" i="11"/>
  <c r="S183" i="11"/>
  <c r="R183" i="11"/>
  <c r="S182" i="11"/>
  <c r="R182" i="11"/>
  <c r="S181" i="11"/>
  <c r="R181" i="11"/>
  <c r="S180" i="11"/>
  <c r="R180" i="11"/>
  <c r="S179" i="11"/>
  <c r="R179" i="11"/>
  <c r="S178" i="11"/>
  <c r="R178" i="11"/>
  <c r="S177" i="11"/>
  <c r="R177" i="11"/>
  <c r="S176" i="11"/>
  <c r="R176" i="11"/>
  <c r="S175" i="11"/>
  <c r="R175" i="11"/>
  <c r="S174" i="11"/>
  <c r="R174" i="11"/>
  <c r="S172" i="11"/>
  <c r="R172" i="11"/>
  <c r="S171" i="11"/>
  <c r="R171" i="11"/>
  <c r="S170" i="11"/>
  <c r="R170" i="11"/>
  <c r="S169" i="11"/>
  <c r="R169" i="11"/>
  <c r="S168" i="11"/>
  <c r="R168" i="11"/>
  <c r="S167" i="11"/>
  <c r="R167" i="11"/>
  <c r="S166" i="11"/>
  <c r="R166" i="11"/>
  <c r="S165" i="11"/>
  <c r="R165" i="11"/>
  <c r="S164" i="11"/>
  <c r="R164" i="11"/>
  <c r="S163" i="11"/>
  <c r="R163" i="11"/>
  <c r="S162" i="11"/>
  <c r="R162" i="11"/>
  <c r="S160" i="11"/>
  <c r="R160" i="11"/>
  <c r="S159" i="11"/>
  <c r="R159" i="11"/>
  <c r="S158" i="11"/>
  <c r="R158" i="11"/>
  <c r="S156" i="11"/>
  <c r="R156" i="11"/>
  <c r="S155" i="11"/>
  <c r="R155" i="11"/>
  <c r="S154" i="11"/>
  <c r="R154" i="11"/>
  <c r="S153" i="11"/>
  <c r="R153" i="11"/>
  <c r="S152" i="11"/>
  <c r="R152" i="11"/>
  <c r="S151" i="11"/>
  <c r="R151" i="11"/>
  <c r="S149" i="11"/>
  <c r="R149" i="11"/>
  <c r="S148" i="11"/>
  <c r="R148" i="11"/>
  <c r="S147" i="11"/>
  <c r="R147" i="11"/>
  <c r="S146" i="11"/>
  <c r="R146" i="11"/>
  <c r="S145" i="11"/>
  <c r="R145" i="11"/>
  <c r="S144" i="11"/>
  <c r="R144" i="11"/>
  <c r="S143" i="11"/>
  <c r="R143" i="11"/>
  <c r="S142" i="11"/>
  <c r="R142" i="11"/>
  <c r="S141" i="11"/>
  <c r="R141" i="11"/>
  <c r="S139" i="11"/>
  <c r="R139" i="11"/>
  <c r="S138" i="11"/>
  <c r="R138" i="11"/>
  <c r="S137" i="11"/>
  <c r="R137" i="11"/>
  <c r="S136" i="11"/>
  <c r="R136" i="11"/>
  <c r="S135" i="11"/>
  <c r="R135" i="11"/>
  <c r="S134" i="11"/>
  <c r="R134" i="11"/>
  <c r="S133" i="11"/>
  <c r="R133" i="11"/>
  <c r="S131" i="11"/>
  <c r="R131" i="11"/>
  <c r="S130" i="11"/>
  <c r="R130" i="11"/>
  <c r="S129" i="11"/>
  <c r="R129" i="11"/>
  <c r="S128" i="11"/>
  <c r="R128" i="11"/>
  <c r="S127" i="11"/>
  <c r="R127" i="11"/>
  <c r="S126" i="11"/>
  <c r="R126" i="11"/>
  <c r="S125" i="11"/>
  <c r="R125" i="11"/>
  <c r="S124" i="11"/>
  <c r="R124" i="11"/>
  <c r="S123" i="11"/>
  <c r="R123" i="11"/>
  <c r="S121" i="11"/>
  <c r="R121" i="11"/>
  <c r="S120" i="11"/>
  <c r="R120" i="11"/>
  <c r="S119" i="11"/>
  <c r="R119" i="11"/>
  <c r="S118" i="11"/>
  <c r="R118" i="11"/>
  <c r="S117" i="11"/>
  <c r="R117" i="11"/>
  <c r="S116" i="11"/>
  <c r="R116" i="11"/>
  <c r="S115" i="11"/>
  <c r="R115" i="11"/>
  <c r="S114" i="11"/>
  <c r="R114" i="11"/>
  <c r="S113" i="11"/>
  <c r="R113" i="11"/>
  <c r="S112" i="11"/>
  <c r="R112" i="11"/>
  <c r="S111" i="11"/>
  <c r="R111" i="11"/>
  <c r="S110" i="11"/>
  <c r="R110" i="11"/>
  <c r="S109" i="11"/>
  <c r="R109" i="11"/>
  <c r="S108" i="11"/>
  <c r="R108" i="11"/>
  <c r="S107" i="11"/>
  <c r="R107" i="11"/>
  <c r="S105" i="11"/>
  <c r="R105" i="11"/>
  <c r="S104" i="11"/>
  <c r="R104" i="11"/>
  <c r="S103" i="11"/>
  <c r="R103" i="11"/>
  <c r="S102" i="11"/>
  <c r="R102" i="11"/>
  <c r="S101" i="11"/>
  <c r="R101" i="11"/>
  <c r="S100" i="11"/>
  <c r="R100" i="11"/>
  <c r="S99" i="11"/>
  <c r="R99" i="11"/>
  <c r="S98" i="11"/>
  <c r="R98" i="11"/>
  <c r="S96" i="11"/>
  <c r="R96" i="11"/>
  <c r="S95" i="11"/>
  <c r="R95" i="11"/>
  <c r="S94" i="11"/>
  <c r="R94" i="11"/>
  <c r="S93" i="11"/>
  <c r="R93" i="11"/>
  <c r="S92" i="11"/>
  <c r="R92" i="11"/>
  <c r="S91" i="11"/>
  <c r="R91" i="11"/>
  <c r="S90" i="11"/>
  <c r="R90" i="11"/>
  <c r="S89" i="11"/>
  <c r="R89" i="11"/>
  <c r="S88" i="11"/>
  <c r="R88" i="11"/>
  <c r="S87" i="11"/>
  <c r="R87" i="11"/>
  <c r="S85" i="11"/>
  <c r="R85" i="11"/>
  <c r="S84" i="11"/>
  <c r="R84" i="11"/>
  <c r="S82" i="11"/>
  <c r="R82" i="11"/>
  <c r="S81" i="11"/>
  <c r="R81" i="11"/>
  <c r="S80" i="11"/>
  <c r="R80" i="11"/>
  <c r="S79" i="11"/>
  <c r="R79" i="11"/>
  <c r="S77" i="11"/>
  <c r="R77" i="11"/>
  <c r="S76" i="11"/>
  <c r="R76" i="11"/>
  <c r="S75" i="11"/>
  <c r="R75" i="11"/>
  <c r="S74" i="11"/>
  <c r="R74" i="11"/>
  <c r="S73" i="11"/>
  <c r="R73" i="11"/>
  <c r="S72" i="11"/>
  <c r="R72" i="11"/>
  <c r="S70" i="11"/>
  <c r="R70" i="11"/>
  <c r="S69" i="11"/>
  <c r="R69" i="11"/>
  <c r="S68" i="11"/>
  <c r="R68" i="11"/>
  <c r="S67" i="11"/>
  <c r="R67" i="11"/>
  <c r="S66" i="11"/>
  <c r="R66" i="11"/>
  <c r="S65" i="11"/>
  <c r="R65" i="11"/>
  <c r="S64" i="11"/>
  <c r="R64" i="11"/>
  <c r="S63" i="11"/>
  <c r="R63" i="11"/>
  <c r="S62" i="11"/>
  <c r="R62" i="11"/>
  <c r="S60" i="11"/>
  <c r="R60" i="11"/>
  <c r="S59" i="11"/>
  <c r="R59" i="11"/>
  <c r="S58" i="11"/>
  <c r="R58" i="11"/>
  <c r="S57" i="11"/>
  <c r="R57" i="11"/>
  <c r="S56" i="11"/>
  <c r="R56" i="11"/>
  <c r="S55" i="11"/>
  <c r="R55" i="11"/>
  <c r="S53" i="11"/>
  <c r="R53" i="11"/>
  <c r="S52" i="11"/>
  <c r="R52" i="11"/>
  <c r="S51" i="11"/>
  <c r="R51" i="11"/>
  <c r="S50" i="11"/>
  <c r="R50" i="11"/>
  <c r="S49" i="11"/>
  <c r="R49" i="11"/>
  <c r="S48" i="11"/>
  <c r="R48" i="11"/>
  <c r="S47" i="11"/>
  <c r="R47" i="11"/>
  <c r="S45" i="11"/>
  <c r="R45" i="11"/>
  <c r="S44" i="11"/>
  <c r="R44" i="11"/>
  <c r="S43" i="11"/>
  <c r="R43" i="11"/>
  <c r="S42" i="11"/>
  <c r="R42" i="11"/>
  <c r="S41" i="11"/>
  <c r="R41" i="11"/>
  <c r="S40" i="11"/>
  <c r="R40" i="11"/>
  <c r="S39" i="11"/>
  <c r="R39" i="11"/>
  <c r="S38" i="11"/>
  <c r="R38" i="11"/>
  <c r="S37" i="11"/>
  <c r="R37" i="11"/>
  <c r="S36" i="11"/>
  <c r="R36" i="11"/>
  <c r="S35" i="11"/>
  <c r="R35" i="11"/>
  <c r="S34" i="11"/>
  <c r="R34" i="11"/>
  <c r="S33" i="11"/>
  <c r="R33" i="11"/>
  <c r="S31" i="11"/>
  <c r="R31" i="11"/>
  <c r="S30" i="11"/>
  <c r="R30" i="11"/>
  <c r="S29" i="11"/>
  <c r="R29" i="11"/>
  <c r="S28" i="11"/>
  <c r="R28" i="11"/>
  <c r="S27" i="11"/>
  <c r="R27" i="11"/>
  <c r="S18" i="11"/>
  <c r="R18" i="11"/>
  <c r="S25" i="11"/>
  <c r="R25" i="11"/>
  <c r="S24" i="11"/>
  <c r="R24" i="11"/>
  <c r="S23" i="11"/>
  <c r="R23" i="11"/>
  <c r="S22" i="11"/>
  <c r="R22" i="11"/>
  <c r="S21" i="11"/>
  <c r="R21" i="11"/>
  <c r="S20" i="11"/>
  <c r="R20" i="11"/>
  <c r="S19" i="11"/>
  <c r="R19" i="11"/>
  <c r="S16" i="11"/>
  <c r="R16" i="11"/>
  <c r="S15" i="11"/>
  <c r="R15" i="11"/>
  <c r="S14" i="11"/>
  <c r="R14" i="11"/>
  <c r="S13" i="11"/>
  <c r="R13" i="11"/>
  <c r="S12" i="11"/>
  <c r="R12" i="11"/>
  <c r="S11" i="11"/>
  <c r="R11" i="11"/>
  <c r="S10" i="11"/>
  <c r="R10" i="11"/>
  <c r="S9" i="11"/>
  <c r="R9" i="11"/>
  <c r="S8" i="11"/>
  <c r="R8" i="11"/>
  <c r="Q9" i="11"/>
  <c r="Q8" i="11"/>
  <c r="Q240" i="13"/>
  <c r="Q239" i="13"/>
  <c r="Q241" i="13"/>
  <c r="Q242" i="13"/>
  <c r="Q238" i="13"/>
  <c r="Q236" i="13"/>
  <c r="Q235" i="13"/>
  <c r="Q230" i="13"/>
  <c r="Q231" i="13"/>
  <c r="Q232" i="13"/>
  <c r="Q233" i="13"/>
  <c r="Q229" i="13"/>
  <c r="Q225" i="13"/>
  <c r="Q226" i="13"/>
  <c r="Q227" i="13"/>
  <c r="Q224" i="13"/>
  <c r="Q220" i="13"/>
  <c r="Q216" i="13"/>
  <c r="Q222" i="13"/>
  <c r="Q218" i="13"/>
  <c r="Q219" i="13"/>
  <c r="Q217" i="13"/>
  <c r="Q221" i="13"/>
  <c r="Q214" i="13"/>
  <c r="Q213" i="13"/>
  <c r="Q211" i="13"/>
  <c r="Q210" i="13"/>
  <c r="Q207" i="13"/>
  <c r="Q206" i="13"/>
  <c r="Q205" i="13"/>
  <c r="Q201" i="13"/>
  <c r="Q202" i="13"/>
  <c r="Q203" i="13"/>
  <c r="Q200" i="13"/>
  <c r="Q195" i="13"/>
  <c r="Q196" i="13"/>
  <c r="Q198" i="13"/>
  <c r="Q197" i="13"/>
  <c r="Q191" i="13"/>
  <c r="Q192" i="13"/>
  <c r="Q193" i="13"/>
  <c r="Q190" i="13"/>
  <c r="Q189" i="13"/>
  <c r="Q186" i="13"/>
  <c r="Q187" i="13"/>
  <c r="Q183" i="13"/>
  <c r="Q181" i="13"/>
  <c r="Q184" i="13"/>
  <c r="Q182" i="13"/>
  <c r="Q178" i="13"/>
  <c r="Q179" i="13"/>
  <c r="Q177" i="13"/>
  <c r="Q174" i="13"/>
  <c r="Q175" i="13"/>
  <c r="Q173" i="13"/>
  <c r="Q170" i="13"/>
  <c r="Q171" i="13"/>
  <c r="Q169" i="13"/>
  <c r="Q164" i="13"/>
  <c r="Q167" i="13"/>
  <c r="Q162" i="13"/>
  <c r="Q165" i="13"/>
  <c r="Q163" i="13"/>
  <c r="Q166" i="13"/>
  <c r="Q158" i="13"/>
  <c r="Q156" i="13"/>
  <c r="Q160" i="13"/>
  <c r="Q159" i="13"/>
  <c r="Q155" i="13"/>
  <c r="Q157" i="13"/>
  <c r="Q150" i="13"/>
  <c r="Q153" i="13"/>
  <c r="Q151" i="13"/>
  <c r="Q152" i="13"/>
  <c r="Q149" i="13"/>
  <c r="Q136" i="13"/>
  <c r="Q142" i="13"/>
  <c r="Q137" i="13"/>
  <c r="Q132" i="13"/>
  <c r="Q133" i="13"/>
  <c r="Q127" i="13"/>
  <c r="Q138" i="13"/>
  <c r="Q134" i="13"/>
  <c r="Q140" i="13"/>
  <c r="Q143" i="13"/>
  <c r="Q146" i="13"/>
  <c r="Q129" i="13"/>
  <c r="Q144" i="13"/>
  <c r="Q130" i="13"/>
  <c r="Q135" i="13"/>
  <c r="Q139" i="13"/>
  <c r="Q128" i="13"/>
  <c r="Q141" i="13"/>
  <c r="Q145" i="13"/>
  <c r="Q131" i="13"/>
  <c r="Q125" i="13"/>
  <c r="Q121" i="13"/>
  <c r="Q124" i="13"/>
  <c r="Q122" i="13"/>
  <c r="Q123" i="13"/>
  <c r="Q106" i="13"/>
  <c r="Q102" i="13"/>
  <c r="Q103" i="13"/>
  <c r="Q101" i="13"/>
  <c r="Q84" i="13"/>
  <c r="Q95" i="13"/>
  <c r="Q87" i="13"/>
  <c r="Q96" i="13"/>
  <c r="Q97" i="13"/>
  <c r="Q91" i="13"/>
  <c r="Q85" i="13"/>
  <c r="Q98" i="13"/>
  <c r="Q86" i="13"/>
  <c r="Q93" i="13"/>
  <c r="Q99" i="13"/>
  <c r="Q89" i="13"/>
  <c r="Q90" i="13"/>
  <c r="Q94" i="13"/>
  <c r="Q92" i="13"/>
  <c r="Q88" i="13"/>
  <c r="Q78" i="13"/>
  <c r="Q79" i="13"/>
  <c r="Q81" i="13"/>
  <c r="Q80" i="13"/>
  <c r="Q82" i="13"/>
  <c r="Q77" i="13"/>
  <c r="Q73" i="13"/>
  <c r="Q71" i="13"/>
  <c r="Q69" i="13"/>
  <c r="Q74" i="13"/>
  <c r="Q70" i="13"/>
  <c r="Q72" i="13"/>
  <c r="Q75" i="13"/>
  <c r="Q67" i="13"/>
  <c r="Q65" i="13"/>
  <c r="Q64" i="13"/>
  <c r="Q63" i="13"/>
  <c r="Q66" i="13"/>
  <c r="Q60" i="13"/>
  <c r="Q61" i="13"/>
  <c r="Q59" i="13"/>
  <c r="Q56" i="13"/>
  <c r="Q57" i="13"/>
  <c r="Q55" i="13"/>
  <c r="Q53" i="13"/>
  <c r="Q51" i="13"/>
  <c r="Q52" i="13"/>
  <c r="Q50" i="13"/>
  <c r="Q44" i="13"/>
  <c r="Q47" i="13"/>
  <c r="Q46" i="13"/>
  <c r="Q48" i="13"/>
  <c r="Q45" i="13"/>
  <c r="Q36" i="13"/>
  <c r="Q41" i="13"/>
  <c r="Q35" i="13"/>
  <c r="Q37" i="13"/>
  <c r="Q42" i="13"/>
  <c r="Q40" i="13"/>
  <c r="Q31" i="13"/>
  <c r="Q28" i="13"/>
  <c r="Q27" i="13"/>
  <c r="Q33" i="13"/>
  <c r="Q29" i="13"/>
  <c r="Q32" i="13"/>
  <c r="Q30" i="13"/>
  <c r="Q19" i="13"/>
  <c r="Q20" i="13"/>
  <c r="Q21" i="13"/>
  <c r="Q23" i="13"/>
  <c r="Q25" i="13"/>
  <c r="Q18" i="13"/>
  <c r="Q22" i="13"/>
  <c r="Q24" i="13"/>
  <c r="Q17" i="13"/>
  <c r="Q9" i="13"/>
  <c r="Q11" i="13"/>
  <c r="Q10" i="13"/>
  <c r="Q12" i="13"/>
  <c r="Q13" i="13"/>
  <c r="Q14" i="13"/>
  <c r="Q15" i="13"/>
  <c r="Q8" i="13"/>
  <c r="Q191" i="11"/>
  <c r="Q99" i="11"/>
  <c r="Q193" i="11"/>
  <c r="Q190" i="11"/>
  <c r="Q138" i="11"/>
  <c r="Q137" i="11"/>
  <c r="Q133" i="11"/>
  <c r="Q135" i="11"/>
  <c r="Q134" i="11"/>
  <c r="Q136" i="11"/>
  <c r="Q139" i="11"/>
  <c r="Q105" i="11"/>
  <c r="Q49" i="11"/>
  <c r="Q38" i="11"/>
  <c r="Q22" i="11"/>
  <c r="Q131" i="11"/>
  <c r="Q130" i="11"/>
  <c r="Q129" i="11"/>
  <c r="Q128" i="11"/>
  <c r="Q127" i="11"/>
  <c r="Q126" i="11"/>
  <c r="Q125" i="11"/>
  <c r="Q124" i="11"/>
  <c r="Q123" i="11"/>
  <c r="Q149" i="11"/>
  <c r="Q148" i="11"/>
  <c r="Q147" i="11"/>
  <c r="Q146" i="11"/>
  <c r="Q145" i="11"/>
  <c r="Q144" i="11"/>
  <c r="Q143" i="11"/>
  <c r="Q142" i="11"/>
  <c r="Q141" i="11"/>
  <c r="Q156" i="11"/>
  <c r="Q154" i="11"/>
  <c r="Q155" i="11"/>
  <c r="Q153" i="11"/>
  <c r="Q152" i="11"/>
  <c r="Q151" i="11"/>
  <c r="Q160" i="11"/>
  <c r="Q159" i="11"/>
  <c r="Q158" i="11"/>
  <c r="Q172" i="11"/>
  <c r="Q168" i="11"/>
  <c r="Q171" i="11"/>
  <c r="Q170" i="11"/>
  <c r="Q167" i="11"/>
  <c r="Q169" i="11"/>
  <c r="Q166" i="11"/>
  <c r="Q165" i="11"/>
  <c r="Q163" i="11"/>
  <c r="Q164" i="11"/>
  <c r="Q162" i="11"/>
  <c r="Q181" i="11"/>
  <c r="Q176" i="11"/>
  <c r="Q182" i="11"/>
  <c r="Q185" i="11"/>
  <c r="Q184" i="11"/>
  <c r="Q179" i="11"/>
  <c r="Q178" i="11"/>
  <c r="Q183" i="11"/>
  <c r="Q180" i="11"/>
  <c r="Q175" i="11"/>
  <c r="Q177" i="11"/>
  <c r="Q174" i="11"/>
  <c r="Q194" i="11"/>
  <c r="Q192" i="11"/>
  <c r="Q189" i="11"/>
  <c r="Q188" i="11"/>
  <c r="Q187" i="11"/>
  <c r="Q117" i="11"/>
  <c r="Q118" i="11"/>
  <c r="Q121" i="11"/>
  <c r="Q120" i="11"/>
  <c r="Q119" i="11"/>
  <c r="Q116" i="11"/>
  <c r="Q115" i="11"/>
  <c r="Q114" i="11"/>
  <c r="Q113" i="11"/>
  <c r="Q112" i="11"/>
  <c r="Q111" i="11"/>
  <c r="Q110" i="11"/>
  <c r="Q109" i="11"/>
  <c r="Q108" i="11"/>
  <c r="Q107" i="11"/>
  <c r="Q102" i="11"/>
  <c r="Q101" i="11"/>
  <c r="Q104" i="11"/>
  <c r="Q103" i="11"/>
  <c r="Q100" i="11"/>
  <c r="Q98" i="11"/>
  <c r="Q96" i="11"/>
  <c r="Q95" i="11"/>
  <c r="Q91" i="11"/>
  <c r="Q94" i="11"/>
  <c r="Q93" i="11"/>
  <c r="Q92" i="11"/>
  <c r="Q90" i="11"/>
  <c r="Q88" i="11"/>
  <c r="Q87" i="11"/>
  <c r="Q89" i="11"/>
  <c r="Q84" i="11"/>
  <c r="Q85" i="11"/>
  <c r="Q82" i="11"/>
  <c r="Q81" i="11"/>
  <c r="Q79" i="11"/>
  <c r="Q80" i="11"/>
  <c r="Q77" i="11"/>
  <c r="Q76" i="11"/>
  <c r="Q75" i="11"/>
  <c r="Q74" i="11"/>
  <c r="Q72" i="11"/>
  <c r="Q73" i="11"/>
  <c r="Q70" i="11"/>
  <c r="Q69" i="11"/>
  <c r="Q68" i="11"/>
  <c r="Q67" i="11"/>
  <c r="Q66" i="11"/>
  <c r="Q65" i="11"/>
  <c r="Q64" i="11"/>
  <c r="Q63" i="11"/>
  <c r="Q62" i="11"/>
  <c r="Q59" i="11"/>
  <c r="Q60" i="11"/>
  <c r="Q58" i="11"/>
  <c r="Q57" i="11"/>
  <c r="Q56" i="11"/>
  <c r="Q55" i="11"/>
  <c r="Q53" i="11"/>
  <c r="Q51" i="11"/>
  <c r="Q50" i="11"/>
  <c r="Q48" i="11"/>
  <c r="Q47" i="11"/>
  <c r="Q45" i="11"/>
  <c r="Q44" i="11"/>
  <c r="Q43" i="11"/>
  <c r="Q41" i="11"/>
  <c r="Q42" i="11"/>
  <c r="Q40" i="11"/>
  <c r="Q39" i="11"/>
  <c r="Q37" i="11"/>
  <c r="Q36" i="11"/>
  <c r="Q35" i="11"/>
  <c r="Q34" i="11"/>
  <c r="Q33" i="11"/>
  <c r="Q31" i="11"/>
  <c r="Q30" i="11"/>
  <c r="Q29" i="11"/>
  <c r="Q28" i="11"/>
  <c r="Q27" i="11"/>
  <c r="Q25" i="11"/>
  <c r="Q24" i="11"/>
  <c r="Q23" i="11"/>
  <c r="Q21" i="11"/>
  <c r="Q20" i="11"/>
  <c r="Q19" i="11"/>
  <c r="Q18" i="11"/>
  <c r="Q16" i="11"/>
  <c r="Q15" i="11"/>
  <c r="Q14" i="11"/>
  <c r="Q13" i="11"/>
  <c r="Q12" i="11"/>
  <c r="Q11" i="11"/>
  <c r="Q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tc={1EDF06BF-D456-4B1C-9D58-1D3FDEC555B3}</author>
  </authors>
  <commentList>
    <comment ref="T1" authorId="0" shapeId="0" xr:uid="{1EDF06BF-D456-4B1C-9D58-1D3FDEC555B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@Chiara LOZZA I hope you can have a quick look at the summary to guide the rest.</t>
        </r>
      </text>
    </comment>
  </commentList>
</comments>
</file>

<file path=xl/sharedStrings.xml><?xml version="1.0" encoding="utf-8"?>
<sst xmlns="http://schemas.openxmlformats.org/spreadsheetml/2006/main" count="718" uniqueCount="576">
  <si>
    <t>Item</t>
  </si>
  <si>
    <t>Description</t>
  </si>
  <si>
    <t>Project background</t>
  </si>
  <si>
    <t>Target populations</t>
  </si>
  <si>
    <t>Households that have had their accommodations damaged, who are non-displaced or returnees.</t>
  </si>
  <si>
    <t xml:space="preserve">Methodology </t>
  </si>
  <si>
    <t>In this workbook</t>
  </si>
  <si>
    <t xml:space="preserve">Shelter Reconstruction Assessment weblink </t>
  </si>
  <si>
    <t>http://www.reachresourcecentre.info/countries/libya</t>
  </si>
  <si>
    <t>Contact</t>
  </si>
  <si>
    <t>ToR</t>
  </si>
  <si>
    <t>https://www.impact-repository.org/document/reach/baca2f4a/REACH_SNFI-sector-Shelter-reconstruction-assessment-TOR_external-1.pdf</t>
  </si>
  <si>
    <t>Yes</t>
  </si>
  <si>
    <t>KII1_E1</t>
  </si>
  <si>
    <t>KII1_E2</t>
  </si>
  <si>
    <t>KII2_E1</t>
  </si>
  <si>
    <t>KII2_E2</t>
  </si>
  <si>
    <t>KII3_E1</t>
  </si>
  <si>
    <t>KII3_E2</t>
  </si>
  <si>
    <t>KII4_E1</t>
  </si>
  <si>
    <t>KII5_E1</t>
  </si>
  <si>
    <t>KII6_E1</t>
  </si>
  <si>
    <t>KII7_E1</t>
  </si>
  <si>
    <t>KII1</t>
  </si>
  <si>
    <t>KII2</t>
  </si>
  <si>
    <t>KII3</t>
  </si>
  <si>
    <t>KII4</t>
  </si>
  <si>
    <t>KII5</t>
  </si>
  <si>
    <t>Total # of references per discussion point</t>
  </si>
  <si>
    <t>Total # of references BENGHAZI</t>
  </si>
  <si>
    <t>Total # of references DERNA</t>
  </si>
  <si>
    <t>Key findings summary</t>
  </si>
  <si>
    <t>Baladiya</t>
  </si>
  <si>
    <t>Benghazi</t>
  </si>
  <si>
    <t>Darna</t>
  </si>
  <si>
    <t>Baladiya of work</t>
  </si>
  <si>
    <t>Bng - Tbrk - Drn</t>
  </si>
  <si>
    <t>Bng - Baida - Msrt</t>
  </si>
  <si>
    <t>Bng - Mrj - Drna</t>
  </si>
  <si>
    <t>Line of work</t>
  </si>
  <si>
    <t>Contractor</t>
  </si>
  <si>
    <t>Skilled wrkr</t>
  </si>
  <si>
    <t>Experience</t>
  </si>
  <si>
    <t>&gt; 6 yrs</t>
  </si>
  <si>
    <t>4 - 6 yrs</t>
  </si>
  <si>
    <t>3 yrs</t>
  </si>
  <si>
    <t>Experience in armed conflict damage repair</t>
  </si>
  <si>
    <t>1.1 Since 2011, what are the main obstacles for most people in this Baladiya to access construction markets and labour?</t>
  </si>
  <si>
    <t>1.1.1 Obstacles markets/ material prices</t>
  </si>
  <si>
    <t>1.1.1 Obstacles markets/ labour prices</t>
  </si>
  <si>
    <t>1.1.1 Obstacles markets/ lack of cash</t>
  </si>
  <si>
    <t>1.1.1 Obstacles markets/ lack of gov control or regulation</t>
  </si>
  <si>
    <t>1.1.1 Obstacles markets/ labour access</t>
  </si>
  <si>
    <t>1.1.1 Obstacles markets/ low income</t>
  </si>
  <si>
    <t>1.1.1 Obstacles markets/ exchange rates</t>
  </si>
  <si>
    <t>1.1.1 Obstacles markets/ lack of high level expertise among Libyans [changed as the previous definition "migration laws and foreign workforce"  was not aligned with the actual response given]</t>
  </si>
  <si>
    <t>1.1 What are the skill/ job types that have been affected the most?</t>
  </si>
  <si>
    <t>1.1.2 Affected markets/ carpentry</t>
  </si>
  <si>
    <t>1.1.2 Affected markets/ plastering</t>
  </si>
  <si>
    <t>1.1.2 Affected markets/ concrete works</t>
  </si>
  <si>
    <t>1.1.2 Affected markets/ electrician</t>
  </si>
  <si>
    <t xml:space="preserve">1.1.2 Affected markets/ majority of crafts are effected </t>
  </si>
  <si>
    <t>1.1.2 Affected markets/ plumbing</t>
  </si>
  <si>
    <t>1.1.2 Affected markets/ masonry</t>
  </si>
  <si>
    <t>1.1.2 Affected markets/ tiling</t>
  </si>
  <si>
    <t>1.1.2 Affected markets/ painting</t>
  </si>
  <si>
    <t>1.2 How do these obstacles (if any) influence the decision of most people in the Baladiya who want to reconstruct their war-damaged accommodations?</t>
  </si>
  <si>
    <t>1.2.1 Obstacle impact/ partial reconstruction</t>
  </si>
  <si>
    <t>1.2.1 Obstacle impact/ not reconstruct</t>
  </si>
  <si>
    <t>1.2.1 Obstacle impact/ self-repair modality</t>
  </si>
  <si>
    <t>1.2.1 Obstacle impact/ hire engineer (big dmg)</t>
  </si>
  <si>
    <t>1.2.1 Obstacle impact/ hire unskilled labour</t>
  </si>
  <si>
    <t>1.2.1 Obstacle impact/ take additional jobs</t>
  </si>
  <si>
    <t>1.2.1 Obstacle impact/ pay materials in instalment</t>
  </si>
  <si>
    <t>1.2 How does this effect differ by displacement status, household size, accommodation size/ damage, or income level?</t>
  </si>
  <si>
    <t>1.2.2 Impact higher for/ low income</t>
  </si>
  <si>
    <t>1.2.2 Impact higher for/ displaced households</t>
  </si>
  <si>
    <t>1.2.2 Impact higher for/ severe damage to accommodation</t>
  </si>
  <si>
    <t>1.2.2 Impact higher for/ disability</t>
  </si>
  <si>
    <t>1.2.2 Impact higher for/ divorcees</t>
  </si>
  <si>
    <t>1.2.2 Impact higher for/ widows</t>
  </si>
  <si>
    <t>1.2.2 Impact varies with/ HH composition</t>
  </si>
  <si>
    <t>1.2.2 Impact varies with/ Type or Size of accommodation</t>
  </si>
  <si>
    <t>1.3.1 Impact of shelter Size / negative impact (large size)</t>
  </si>
  <si>
    <t>1.3.1 Impact of shelter Size / area proportional to cost</t>
  </si>
  <si>
    <t>1.3.1 Impact of shelter Type / houses positive impact</t>
  </si>
  <si>
    <t>1.3.1 Impact of shelter Type / apartments positive impact</t>
  </si>
  <si>
    <t>1.3.1 Impact of shelter Type / no impact</t>
  </si>
  <si>
    <t>1.3 What type/ size is more likely to be reconstructed?</t>
  </si>
  <si>
    <t>1.3.2 Likely to be repaired / small size</t>
  </si>
  <si>
    <t>1.3.2 Likely to be repaired / apartment</t>
  </si>
  <si>
    <t>1.3.2 Likely to be repaired / house</t>
  </si>
  <si>
    <t>1.3.2 Likely to be repaired / no difference</t>
  </si>
  <si>
    <t>1.4 In your opinion what is the impact of accommodation damage severity on most peoples decision and ability to reconstruct their accommodations in this Baladiya since 2011?</t>
  </si>
  <si>
    <t>1.4.1 Impact of damage / level of damage proportional to cost (impact)</t>
  </si>
  <si>
    <t>1.4.1 Impact of damage / severe damage require high quality repair</t>
  </si>
  <si>
    <t>1.4.1 Impact of damage / damage to infrastructure has negative impact</t>
  </si>
  <si>
    <t>1.4 Which is more likely to be reconstructed?</t>
  </si>
  <si>
    <t>1.4.2 Likelihood of repair / minor damage</t>
  </si>
  <si>
    <t>1.4.2 Likelihood of repair / severe &amp; destroyed damage requires rebuilding</t>
  </si>
  <si>
    <t>1.4.2 Likelihood of repair / major damage</t>
  </si>
  <si>
    <t>1.5 What other factors (internal/ external) may positively influence most people's decision and ability to reconstruct their accommodation?</t>
  </si>
  <si>
    <t>1.5.1 Other positive factors/ technically skilled members</t>
  </si>
  <si>
    <t>1.5.1 Other positive factors/ income or cash</t>
  </si>
  <si>
    <t>1.5.1 Other positive factors/ help from friends or family</t>
  </si>
  <si>
    <t>1.5.1 Other positive factors/ access to market</t>
  </si>
  <si>
    <t>1.5.1 Other positive factors/ extent of damage (low)</t>
  </si>
  <si>
    <t>1.6 What other factors (internal/ external) may negatively influence most people's decision and ability to reconstruct their accommodation?</t>
  </si>
  <si>
    <t>1.6.1 Other negative factors/ lack income or cash</t>
  </si>
  <si>
    <t>1.6.1 Other negative factors/ lack of assistance</t>
  </si>
  <si>
    <t>1.6.1 Other negative factors/ high prices of market/ labour</t>
  </si>
  <si>
    <t>1.6.1 Other negative factors/ lack skilled members</t>
  </si>
  <si>
    <t>1.6.1 Other negative factors/ extent of damage (high)</t>
  </si>
  <si>
    <t>1.6.1 Other negative factors/ lack knowledge of market</t>
  </si>
  <si>
    <t>1.6.1 Other negative factors/ being female headed HH</t>
  </si>
  <si>
    <t xml:space="preserve">1.7 What are the common coping mechanisms adopted by the majority of people in the Baladiya to deal with these factors? </t>
  </si>
  <si>
    <t>1.7.1 Coping/ partial reconstruction</t>
  </si>
  <si>
    <t>1.7.1 Coping/ live in damaged accommodation</t>
  </si>
  <si>
    <t>1.7.1 Coping/ abandoned/ sell accommodation</t>
  </si>
  <si>
    <t>1.7.1 Coping/ hire unskilled labour</t>
  </si>
  <si>
    <t>1.7.1 Coping/ seek assistance</t>
  </si>
  <si>
    <t>1.7.1 Coping/ do self repair</t>
  </si>
  <si>
    <t>2.1 What type of construction materials are most demanded for accommodation reconstruction in this Baladiya?</t>
  </si>
  <si>
    <t>2.1.1 Demanded materials/ cement</t>
  </si>
  <si>
    <t>2.1.1 Demanded materials/ sand</t>
  </si>
  <si>
    <t>2.1.1 Demanded materials/ steal rods</t>
  </si>
  <si>
    <t>2.1.1 Demanded materials/ gravel</t>
  </si>
  <si>
    <t>2.1.1 Demanded materials/ aluminium (windows &amp; doors)</t>
  </si>
  <si>
    <t>2.1.1 Demanded materials/ water</t>
  </si>
  <si>
    <t>2.1.1 Demanded materials/ wood (concrete work)</t>
  </si>
  <si>
    <t>2.1.1 Demanded materials/ plumbing materials</t>
  </si>
  <si>
    <t>2.1.2 Demanded materials/ concrete blocks</t>
  </si>
  <si>
    <t>2.1.1 Demanded materials/ tiles</t>
  </si>
  <si>
    <t>2.1.1 Demanded materials/ wood (windows &amp; doors)</t>
  </si>
  <si>
    <t>2.1.1 Demanded materials/ electrics materials</t>
  </si>
  <si>
    <t>2.1.1 Demanded materials/ marble</t>
  </si>
  <si>
    <t>2.1.1 Demanded materials/ paint</t>
  </si>
  <si>
    <t>2.1.1 Demanded materials/ steal (windows &amp; doors)</t>
  </si>
  <si>
    <t>2.1.1 Demanded materials/ toilet furniture</t>
  </si>
  <si>
    <t>2.1 How have prices been affected during the past 3 years?</t>
  </si>
  <si>
    <t>2.1.2 Price rise (3yrs)/ all materials price rise</t>
  </si>
  <si>
    <t>2.1.2 Price rise (3yrs)/ due to USD rise</t>
  </si>
  <si>
    <t>2.1.2 Prices range by quality</t>
  </si>
  <si>
    <t>2.2 How is pricing usually calculated for reconstruction materials in this Baladiya?</t>
  </si>
  <si>
    <t>2.2.1 Material prices for cement (low quality)/ LYD per 50kg bag</t>
  </si>
  <si>
    <t>2.2.1 Material prices of steal/ LYD per KG</t>
  </si>
  <si>
    <t>2.2.1 Material prices for sand/ LYD per m^3</t>
  </si>
  <si>
    <t>2.2.1 Material prices for gravel/ LYD per m^3</t>
  </si>
  <si>
    <t>2.2.1 Material prices of wood/ boards per m^2</t>
  </si>
  <si>
    <t>2.2.1 Material prices for cement (high quality)/ LYD per 50kg bag</t>
  </si>
  <si>
    <t>2.2.1 Material prices of wood/ beams per m^3</t>
  </si>
  <si>
    <t>2.2.1 Material prices for water/ LYD per 1000 Litters</t>
  </si>
  <si>
    <t>2.2.1 Material prices of tiles/ LYD per m^2</t>
  </si>
  <si>
    <t>2.2.1 Material prices kitchen sink/ LYD per piece</t>
  </si>
  <si>
    <t>2.2.1 Material prices of aluminium (windows &amp; doors)/ m^2</t>
  </si>
  <si>
    <t>2.2.1 Material prices of toilet furniture/ LYD per set</t>
  </si>
  <si>
    <t>2.2.1 Material prices for concrete blocks / LYD per block</t>
  </si>
  <si>
    <t>N/A (only one respondent answered)</t>
  </si>
  <si>
    <t>2.2.1 Material prices/ fluxgates</t>
  </si>
  <si>
    <t>N/A</t>
  </si>
  <si>
    <t>2.2.1 Material price by HH type/ same price for all</t>
  </si>
  <si>
    <t>2.3 What is the common way for the majority of people in this Baladiya to hire construction labour since 2011?</t>
  </si>
  <si>
    <t>2.3.1 Labour hiring/ recommendations &amp; social network (skilled)</t>
  </si>
  <si>
    <t>When hiring labour, there are two approaches depending on skilled vs nonskilled workers. Nonskilled usually hired from congregation areas. Skilled labour can be found mainly through social networks, or social media. Contractors are a good way to get skilled labour (5 KIs).</t>
  </si>
  <si>
    <t>2.3.1 Labour hiring/ congregation areas (unskilled)</t>
  </si>
  <si>
    <t>2.3.1 Labour hiring/ social media (skilled)</t>
  </si>
  <si>
    <t>2.3.1 Labour hiring/ hire contractor (skill demanding work)</t>
  </si>
  <si>
    <t>2.3.1 Labour hiring/ see previous work for skilled worker</t>
  </si>
  <si>
    <t>2.4 How is pricing usually calculated for different types of construction work?</t>
  </si>
  <si>
    <t>2.4.1 Labour prices for plastering/ LYD per m^2</t>
  </si>
  <si>
    <t>2.4.1 Labour prices for  painting/ LYD per m^2</t>
  </si>
  <si>
    <t>2.4.1 Labour prices for electric/ establish LYD per point</t>
  </si>
  <si>
    <t>2.4.1 Labour prices for concrete works/ LYD per m^2</t>
  </si>
  <si>
    <t>2.4.1 Labour prices for tiling (regular)/ LYD per m^2</t>
  </si>
  <si>
    <t>2.4.1 Labour prices for plumbing/ establish kitchen LYD</t>
  </si>
  <si>
    <t>2.4.1 Labour prices for plumbing/ establish bathroom LYD</t>
  </si>
  <si>
    <t>2.4.1 Labour prices for excavation &amp; backfill/ per m^2</t>
  </si>
  <si>
    <t>2.4.1 Labour prices for concrete roofing/ LYD per m^3</t>
  </si>
  <si>
    <t>2.4.1 Labour prices for tiling ( porcelain/marble)/ LYD per m^2</t>
  </si>
  <si>
    <t>2.4.1 Labour prices for plumbing/ finishing kitchen LYD</t>
  </si>
  <si>
    <t>2.4.1 Labour prices for mason wall building/ LYD per m^2</t>
  </si>
  <si>
    <t>2.4.1 Labour prices for concrete beams/ LYD per m^2</t>
  </si>
  <si>
    <t>2.4.1 Labour prices for electric/ LYD per m</t>
  </si>
  <si>
    <t>2.4.1 Labour prices for plumbing/ LYD per m</t>
  </si>
  <si>
    <t>2.4.1 Labour prices for electric/ LYD per day (unskilled)</t>
  </si>
  <si>
    <t>2.4.1 Labour prices for concrete works/ LYD per unit</t>
  </si>
  <si>
    <t>2.4.1 Labour price by HH type/ same price for all</t>
  </si>
  <si>
    <t>2.4.1 Labour prices for electric/ LYD per day (skilled)</t>
  </si>
  <si>
    <t>2.5 What are the most common types of reconstruction work that the majority of people in this Baladiya do them selves?</t>
  </si>
  <si>
    <t>`</t>
  </si>
  <si>
    <t>2.5.1 Self-repair/ fix windows or doors</t>
  </si>
  <si>
    <t>2.5.1 Self-repair/ cleaning/ clearing rubble</t>
  </si>
  <si>
    <t>2.5.1 Self-repair/ simple electrics</t>
  </si>
  <si>
    <t>2.5.1 Self-repair/ painting</t>
  </si>
  <si>
    <t>2.5.1 Self-repair/ moving materials</t>
  </si>
  <si>
    <t>2.5.1 Self-repair/ simple demolition</t>
  </si>
  <si>
    <t>2.5 What are the most common types of reconstruction work that the majority of people in this Baladiya hire labour for?</t>
  </si>
  <si>
    <t>2.5.2 hired-repair/ concrete casting</t>
  </si>
  <si>
    <t>2.5.2 hired-repair/ plastering</t>
  </si>
  <si>
    <t>2.5.2 hired-repair/ tiling</t>
  </si>
  <si>
    <t>2.5.2 hired-repair/ roofing</t>
  </si>
  <si>
    <t>2.5.2 hired-repair/ electricity</t>
  </si>
  <si>
    <t>2.5.2 hired-repair/ excavation &amp; backfill</t>
  </si>
  <si>
    <t>3.1 Since 2011, what are the common legal constraints/ issues that are encountered at construction sites in this Baladiya?</t>
  </si>
  <si>
    <t>3.1.1 Legal issues/ inheritance dispute</t>
  </si>
  <si>
    <t>3.1.1 Legal issues/ ownership dispute</t>
  </si>
  <si>
    <t>3.1.1 Legal issues/ no issues</t>
  </si>
  <si>
    <t>3.1.1 Legal issues/ unlawful tenants</t>
  </si>
  <si>
    <t>3.1.1 Legal issues / lack of documents</t>
  </si>
  <si>
    <t>3.1.1 Legal issues/ lack of permits</t>
  </si>
  <si>
    <t>3.1 What is the action that most people take? (i.e. postpone work, cancel commitments with customer)</t>
  </si>
  <si>
    <t>3.1.2 Coping with legal issues/ cancel work</t>
  </si>
  <si>
    <t>3.1.2 Coping with legal issues/ postpone work</t>
  </si>
  <si>
    <t>3.1.2 Coping with legal issues/ Pro go to police (if owed money)</t>
  </si>
  <si>
    <t>3.2 What are the common security threats/ constraints/ issues that are encountered at construction sites in this Baladiya (not related to legal constraints/ issues mentioned in the previous question)?</t>
  </si>
  <si>
    <t>3.2.1 Security issues/ theft</t>
  </si>
  <si>
    <t>3.2.1 Cause of theft/ lack of people return</t>
  </si>
  <si>
    <t>3.2 What is the action that most people take? (i.e. postpone work, cancel commitments with customer)</t>
  </si>
  <si>
    <t>3.2.2 Coping with security issues/ postpone work</t>
  </si>
  <si>
    <t>3.2.2 Coping with security issues/ inform authorities</t>
  </si>
  <si>
    <t>3.2.2 Coping with security issues/ cancel work</t>
  </si>
  <si>
    <t>3.3 What are the most common severities of damage that you have encountered when reconstructing war affected buildings since 2011 in this Baladiya?</t>
  </si>
  <si>
    <t>3.3.1 Common extent of damage/ severe</t>
  </si>
  <si>
    <t>3.3.1 Common extent of damage/ major</t>
  </si>
  <si>
    <t>3.3.1 Common extent of damage/ destroyed</t>
  </si>
  <si>
    <t>3.4 Are there special techniques/ considerations for different levels of damage and damaged components when reconstructing them that are commonly used in this Baladiya?</t>
  </si>
  <si>
    <t>3.4.1 Repair method/ roofs &amp; poles - hire engineer</t>
  </si>
  <si>
    <t>3.4 How can quality of repair be assured for such repairs?</t>
  </si>
  <si>
    <t>3.4.2 Repair reliability/ depends on material quality</t>
  </si>
  <si>
    <t>3.4.2 Repair reliability/ depends on labour experience</t>
  </si>
  <si>
    <t>3.4.2 Repair reliability/ depends on engineer guidance</t>
  </si>
  <si>
    <t>3.4.2 Repair reliability/ depends on building age</t>
  </si>
  <si>
    <t>3.4.2 Repair reliability/ depends on no undetected damage</t>
  </si>
  <si>
    <t xml:space="preserve">2.6 How are payments usually made by customers in this Baladiya (i.e. instalments, or one go before/ after completion)? </t>
  </si>
  <si>
    <t>2.6.1 Payment mode/ variable (depend on the deal)</t>
  </si>
  <si>
    <t>2.6.1 Payment mode/ After work</t>
  </si>
  <si>
    <t>2.6.1 Payment mode/ Per constructed unit</t>
  </si>
  <si>
    <t>2.7 What are the different payment methods (other than cash) usually accepted/ offered in this Baladiya for reconstruction of war damaged accommodations?</t>
  </si>
  <si>
    <t>2.7.1 non cash payment method/ Bank cheques</t>
  </si>
  <si>
    <t>2.7.1 non cash payment method/ e-payment (card or transfer services)</t>
  </si>
  <si>
    <t>2.7.1 non cash payment method/ bank transfers</t>
  </si>
  <si>
    <t>2.7.1 non cash payment method/ trade of property</t>
  </si>
  <si>
    <t>2.7 Is there different pricing for different payment methods?</t>
  </si>
  <si>
    <t>2.7.2 Price difference/ more for cheques or e-payment</t>
  </si>
  <si>
    <t>2.7.2 Price difference/ difference affected by parallel markets</t>
  </si>
  <si>
    <t>2.7.2 Price difference/ difference depends on bank or company</t>
  </si>
  <si>
    <t>3.5 Assuming average sized home, and using average quality of materials, what are the reconstruction costs ranges in this Baladiya for accommodations that sustained minor/ major/ severe damage?</t>
  </si>
  <si>
    <t>3.5.1 Average repair (200 m^2)/ minor damage LYD</t>
  </si>
  <si>
    <t>3.5.1 Average repair (200 m^2)/ major damage LYD</t>
  </si>
  <si>
    <t>3.5.1 Average repair (200 m^2)/ severe damage LYD</t>
  </si>
  <si>
    <t>3.5 How about destroyed buildings? What is the cost range to demolish, clean, and construct new home of average size and average quality of materials?</t>
  </si>
  <si>
    <t>3.5.3 Average rebuild destroyed (200 m^2)/ skeleton only</t>
  </si>
  <si>
    <t>3.5.3 Average rebuild destroyed (200 m^2)/ full build</t>
  </si>
  <si>
    <t>3.6 What are the flaws/ mistakes of reconstruction that families usually deal with in the 6 - 9 months following reconstruction?</t>
  </si>
  <si>
    <t>3.6.1 Common fails/ humidity through structure</t>
  </si>
  <si>
    <t>3.6.1 Common fails/ cracking walls</t>
  </si>
  <si>
    <t>3.6.1 Common fails/ uneven tiling</t>
  </si>
  <si>
    <t>3.6 What can households, and actors supporting them, do to avoid such mistakes when reconstructing their damaged accommodations?</t>
  </si>
  <si>
    <t>3.6.3 Error avoidance/ use quality materials</t>
  </si>
  <si>
    <t>Using high quality materials during repair is advised by 11 KIs, to minimise poor results, but also to insulate the building from the outside after completion of work mitigating impact of some errors. For 11 KIs, hiring skilled labour for experience demanding jobs also contributes to mitigating errors, as well as hiring engineers to supervise repair (6 KIs)  of building structure, or load bearing elements (3 KIs).</t>
  </si>
  <si>
    <t>3.6.3 Error avoidance/ hire skilled labour</t>
  </si>
  <si>
    <t>3.6.3 Error avoidance/ supervision</t>
  </si>
  <si>
    <t>4.2 What is the usual process adopted to deal with donor, beneficiary, and providers involved with construction projects funded by donors?</t>
  </si>
  <si>
    <t>4.2.1 Repair project process/ payed after work</t>
  </si>
  <si>
    <t>4.2.1 Repair project process/ work with materials provided</t>
  </si>
  <si>
    <t>4.2.1 Repair project process/ contribute to project repair plans</t>
  </si>
  <si>
    <t>4.2.1 Repair project process/ household contribute to project plans</t>
  </si>
  <si>
    <t>4.2.1 Repair project process/ work with provided project plans</t>
  </si>
  <si>
    <t>4.2 Do you deal with the beneficiaries, or only with focal points assigned by donors?</t>
  </si>
  <si>
    <t>4.2.2 Repair project involvement/ deal with focal point</t>
  </si>
  <si>
    <t>Among the 2 KIs who worked with donors, one had involvement with the rehabilitation project's focal point only, and another dealt with both the project focal point and the beneficiary household.</t>
  </si>
  <si>
    <t>4.2.2 Repair project involvement/ deal with household</t>
  </si>
  <si>
    <t>5.1 Are there particular population groups that face specific challenges when reconstructing their damaged accommodations in this Baladiya?</t>
  </si>
  <si>
    <t>5.1.1 Vulnerable groups/ Severely damaged shelters</t>
  </si>
  <si>
    <t>KII ID</t>
  </si>
  <si>
    <t>KII1_E3</t>
  </si>
  <si>
    <t>KII2_E3</t>
  </si>
  <si>
    <t>KII3_E3</t>
  </si>
  <si>
    <t>KII4_E3</t>
  </si>
  <si>
    <t>KII5_E3</t>
  </si>
  <si>
    <t>KII6_E3</t>
  </si>
  <si>
    <t>KII7_E3</t>
  </si>
  <si>
    <t>KII8_E3</t>
  </si>
  <si>
    <t>KII9_E3</t>
  </si>
  <si>
    <t>KII10_E3</t>
  </si>
  <si>
    <t>KII3_Actors_DAR</t>
  </si>
  <si>
    <t>KII4_Actors_DAR</t>
  </si>
  <si>
    <t>KII6_Actors</t>
  </si>
  <si>
    <t>KII7_Actors</t>
  </si>
  <si>
    <t>Derna</t>
  </si>
  <si>
    <t>Gov, Lngo</t>
  </si>
  <si>
    <t>Gov</t>
  </si>
  <si>
    <t>Municipal</t>
  </si>
  <si>
    <t>gov, municipal, Lngo</t>
  </si>
  <si>
    <t>Lngo, initiatives</t>
  </si>
  <si>
    <t>gov, municipal</t>
  </si>
  <si>
    <t>initiative</t>
  </si>
  <si>
    <t>iNGO</t>
  </si>
  <si>
    <t>4-6 yrs</t>
  </si>
  <si>
    <t>Experience in armed conflict humanitarian response</t>
  </si>
  <si>
    <t>yes</t>
  </si>
  <si>
    <t>1.1 What are the common legal constraints/ issues that the majority of people in the Baladiya may encounter before, during, or after reconstruction of damaged accommodations since 2011?</t>
  </si>
  <si>
    <t>1.1.1 Legal issues/ law 4 (land under building)</t>
  </si>
  <si>
    <t>1.1.1 Legal issues/ ownership dispute</t>
  </si>
  <si>
    <t>1.1.1 Legal issues/ loss of ownership documents</t>
  </si>
  <si>
    <t>1.1.1 Legal issues/ unlawful tenants</t>
  </si>
  <si>
    <t>1.1.1 Legal issues/ reconstruction in the historical sites is complicated</t>
  </si>
  <si>
    <t>1.1.2 Solution for legal issues/ procedural facilitation</t>
  </si>
  <si>
    <t>1.1.2 Solution for legal issues/ to provide alternative housing</t>
  </si>
  <si>
    <t>1.2 In case of legal constraints/issues encountered before, during or during reconstruction, what is the action most people in the Baladiya usually take?</t>
  </si>
  <si>
    <t>1.2.1 legal issues coping/ postpone work</t>
  </si>
  <si>
    <t>1.2.2 If ignored or postponed/ bad for urban planning</t>
  </si>
  <si>
    <t>1.2.2 If ignored or postponed/ legal repercussions to the family</t>
  </si>
  <si>
    <t>1.2.2 If ignored or postponed/ will resolve through legal process</t>
  </si>
  <si>
    <t>1.2.2 If ignored or postponed/ household instability</t>
  </si>
  <si>
    <t>1.3 What are the legal facilitations that are offered by the government for the majority of people in the Baladiya that are reconstructing their damaged accommodations since 2011?</t>
  </si>
  <si>
    <t>1.4 What forms of assistance are available for the majority of people in the Baladiya who are struggling with reconstruction of damaged accommodations due to armed conflict since 2011?</t>
  </si>
  <si>
    <t>1.4.1 Available assistance/ humanitarian</t>
  </si>
  <si>
    <t>1.4.1 Available assistance/ reconstruction (NRC)</t>
  </si>
  <si>
    <t>1.4.1 Available assistance/ community initiatives</t>
  </si>
  <si>
    <t>1.4.1 Available assistance/ none</t>
  </si>
  <si>
    <t>1.4.1 Available assistance/ financial assistance (ACTED)</t>
  </si>
  <si>
    <t>1.4.2 Assisting entities/ NGOs</t>
  </si>
  <si>
    <t>1.4.2 Assisting entities/ Municipality</t>
  </si>
  <si>
    <t>1.4.2 Assisting entities/ Crisis committees</t>
  </si>
  <si>
    <t>1.4.2 Assisting entities/ Social Affairs</t>
  </si>
  <si>
    <t>1.4.3 Assistance process/ register with Social Affairs</t>
  </si>
  <si>
    <t>1.4.3 Assistance process/ register with crisis committees</t>
  </si>
  <si>
    <t>1.5 What are the common security threats/ constraints/ issues that most people in the Baladiya may encountered before, during, or after reconstruction since 2011  (not related to legal constraints/ issues mentioned in the previous question)?</t>
  </si>
  <si>
    <t>1.5.1 Security issues/ (UXO) unexploded ordnance</t>
  </si>
  <si>
    <t>1.5.1 Security issues/ theft</t>
  </si>
  <si>
    <t>1.5.1 Security issues/ empty of residents</t>
  </si>
  <si>
    <t>1.5.1 Security issues/ unstable buildings</t>
  </si>
  <si>
    <t>1.5.1 Security issues/ none remain</t>
  </si>
  <si>
    <t>1.5.2 Security issues response/ demining teams</t>
  </si>
  <si>
    <t>1.5.2 Security issues response/ rubble removal</t>
  </si>
  <si>
    <t>1.6 In case there are security concerns that many people in the Baladiya usually face during reconstruction, what is the action that most people in the Baladiya usually take?</t>
  </si>
  <si>
    <t>1.6.1 Security issues coping/ postpone work</t>
  </si>
  <si>
    <t>1.6.2 If ignored or postponed/ civilian casualties</t>
  </si>
  <si>
    <t>1.6.2 If ignored or postponed/ bad for urban planning</t>
  </si>
  <si>
    <t>1.6.2 If ignored or postponed/ psychological impact</t>
  </si>
  <si>
    <t>1.7 In your opinion, what is the impact of displacement (or lack thereof) on most people's decision and ability to reconstruct their accommodations since 2011 in this Baladiya?</t>
  </si>
  <si>
    <t>1.7.1 effect of displacement/ discourages reconstruction</t>
  </si>
  <si>
    <t xml:space="preserve">1.7.1 effect of displacement/ increase cost in rent </t>
  </si>
  <si>
    <t xml:space="preserve">1.7.1 effect of displacement/ no effect </t>
  </si>
  <si>
    <t>1.7.1 effect of displacement/ encourages reconstruction</t>
  </si>
  <si>
    <t>1.7.2 effect of displaced within baladiya/ easier repair</t>
  </si>
  <si>
    <t xml:space="preserve">1.7.2 effect of displaced within baladiya/ community support </t>
  </si>
  <si>
    <t xml:space="preserve">1.7.2 effect of displaced out of baladiya/ ignored </t>
  </si>
  <si>
    <t xml:space="preserve">1.7.2 effect of displaced out of baladiya/ under social pressure </t>
  </si>
  <si>
    <t>1.8 In your opinion, what is the impact of the accommodation type on most people's decision and ability to reconstruct their accommodations since 2011 in this Baladiya?</t>
  </si>
  <si>
    <t>1.8.1 effect of accommodation type/ houses easier to fix</t>
  </si>
  <si>
    <t>1.9 What have been the biggest enabling factors that allowed the majority of people in the Baladiya to reconstructing their damaged accommodations from conflicts since 2011?</t>
  </si>
  <si>
    <t>1.9.1 positive factors/ skilled members</t>
  </si>
  <si>
    <t>1.9.1 positive factors/ household income</t>
  </si>
  <si>
    <t>1.9.1 positive factors/ minor damage</t>
  </si>
  <si>
    <t>1.9.1 positive factors/ security</t>
  </si>
  <si>
    <t>1.9.1 positive factors/ access to markets</t>
  </si>
  <si>
    <t>1.10 What have been the biggest hindering factors that prevents many people in the Baladiya from reconstructing their damaged accommodations since 2011?</t>
  </si>
  <si>
    <t>1.10.1 negative factors/ price of materials</t>
  </si>
  <si>
    <t>1.10.1 negative factors/ price of labour</t>
  </si>
  <si>
    <t>1.10.1 negative factors/ income or employment</t>
  </si>
  <si>
    <t>1.10.1 negative factors/ severe damage to accommodation</t>
  </si>
  <si>
    <t>1.10.1 negative factors/ lack of cash</t>
  </si>
  <si>
    <t>1.10.1 negative factors/ lack of security</t>
  </si>
  <si>
    <t>1.10.1 negative factors/ lack of assistance</t>
  </si>
  <si>
    <t>1.10.1 negative factors/ late salaries</t>
  </si>
  <si>
    <t>1.11 What are the common coping mechanisms adopted by the majority of people in the Baladiya to deal with these factors?</t>
  </si>
  <si>
    <t>1.11.1 coping with factors/ partial repair</t>
  </si>
  <si>
    <t>1.11.1 coping with factors/ saving on labour</t>
  </si>
  <si>
    <t>1.11.1 coping with factors/ not repairing</t>
  </si>
  <si>
    <t>1.11.1 coping with factors/ seek community support</t>
  </si>
  <si>
    <t>4.1 What are the projects/ programs or initiatives that are available to the majority of people reconstructing their damaged accommodations in this Baladiya? Baladiya to deal with these factors?</t>
  </si>
  <si>
    <t>4.1.1 Assistance activities/ damage mapping (Bureau of Accommodation &amp; Facilities)</t>
  </si>
  <si>
    <t>4.1.1 Assistance activities/ affected population mapping (MoSA)</t>
  </si>
  <si>
    <t>4.1.1 Assistance activities/ NFIs</t>
  </si>
  <si>
    <t xml:space="preserve">4.1.1 Assistance activities/ food/ voucher </t>
  </si>
  <si>
    <t>4.1.1 Assistance activities/ reconstruction</t>
  </si>
  <si>
    <t>4.1.2 Assisting entities/ Gov (mapping/ rubble clearing)</t>
  </si>
  <si>
    <t>4.1.2 Assisting entities/ Local NGOs (LRC, LIBAID)</t>
  </si>
  <si>
    <t>4.1.2 Assisting entities/ iNGOs (general)</t>
  </si>
  <si>
    <t>4.1.2 Assisting entities/ Acted</t>
  </si>
  <si>
    <t>4.1.2 Assisting entities/ NRC</t>
  </si>
  <si>
    <t>4.1.3 Targeted populations/ all affected (Area based)</t>
  </si>
  <si>
    <t>4.1.3 Targeted populations/ low income</t>
  </si>
  <si>
    <t>4.1.3 Targeted populations/ widows &amp; divorcees</t>
  </si>
  <si>
    <t>4.1.3 Targeted populations/ most damaged</t>
  </si>
  <si>
    <t xml:space="preserve">4.2 How can most people in the Baladiya apply to these projects/ programs for assistance? </t>
  </si>
  <si>
    <t>4.2.1 how to apply/ provide proof of damage</t>
  </si>
  <si>
    <t>4.2.1 how to apply/ mapping committees</t>
  </si>
  <si>
    <t>4.2.1 how to apply/ provide proof of ownership</t>
  </si>
  <si>
    <t>4.2.1 how to apply/ social affairs</t>
  </si>
  <si>
    <t>4.2.1 how to apply/ LRC</t>
  </si>
  <si>
    <t>4.2.1 how to apply/ municipality</t>
  </si>
  <si>
    <t>4.2.1 how to apply/ LibAid</t>
  </si>
  <si>
    <t>4.2.1 how to apply/ No restrictions</t>
  </si>
  <si>
    <t>4.2.1 how to apply/ provide proof of residency</t>
  </si>
  <si>
    <t>2.1 What are the financial services that affected people in the Baladiya may benefit from for reconstruction of damaged accommodations?</t>
  </si>
  <si>
    <t>2.1.2 how to apply/ bank loans - proof of gov employment</t>
  </si>
  <si>
    <t>2.1.2 how to apply/ proof of ownership and damage</t>
  </si>
  <si>
    <t>2.1.2 how to apply/ anyone can apply</t>
  </si>
  <si>
    <t>2.1.2 how to apply/ through municipalities</t>
  </si>
  <si>
    <t>2.2 What are the available payment methods that affected people in the Baladiya may use to pay for various reconstruction activities when repairing their damaged accommodations?</t>
  </si>
  <si>
    <t>2.2.1 payment methods/ bank cheques</t>
  </si>
  <si>
    <t>2.2.1 payment methods/ e-payment &amp; transfers</t>
  </si>
  <si>
    <t>2.2.1 payment methods/ cost increase if not cash</t>
  </si>
  <si>
    <t>2.2.1 payment methods/ mostly cash</t>
  </si>
  <si>
    <t>2.2.2 banks accepted/ Wahda</t>
  </si>
  <si>
    <t>2.2.2 banks accepted/ Tijari Watani</t>
  </si>
  <si>
    <t>2.2.2 banks accepted/ Tijara Tanmia</t>
  </si>
  <si>
    <t>2.2.2 banks accepted/ Jomhoria</t>
  </si>
  <si>
    <t>2.2.2 banks accepted/ Aman</t>
  </si>
  <si>
    <t>2.3 In lack of convenient payment methods, how do households that have damaged accommodations usually cope/ react?</t>
  </si>
  <si>
    <t>2.3.1 Coping/ family VISA (USD)</t>
  </si>
  <si>
    <t>2.3.1 Coping/ partial reconstruction</t>
  </si>
  <si>
    <t>2.3.1 Coping/ apply for loans (for employed)</t>
  </si>
  <si>
    <t>2.3.1 Coping/ postpone repair</t>
  </si>
  <si>
    <t>2.3.1 Coping/ seek iNGO support</t>
  </si>
  <si>
    <t>4.3 With reconstruction projects that are supported/ endowed by local or international actors, how much are the beneficiaries of these projects involved with the process of reconstruction?</t>
  </si>
  <si>
    <t>4.3.1 Repair project involvement/ deal with focal point</t>
  </si>
  <si>
    <t>4.3.1 Repair project involvement/ should involve household</t>
  </si>
  <si>
    <t>4.3.1 Repair project involvement/ deal with household</t>
  </si>
  <si>
    <t>4.4 How can municipalities contribute to community led initiatives aimed at assisting and facilitating self-recovery for vulnerable households with reconstruction?</t>
  </si>
  <si>
    <t>4.4.1 Gov support community initiatives/ documentation/ procedural facilitation</t>
  </si>
  <si>
    <t>4.4.1 Gov support community initiatives/ financial/ material support</t>
  </si>
  <si>
    <t>4.4.1 Gov support community initiatives/ housing loans</t>
  </si>
  <si>
    <t>4.4.1 Gov support community initiatives/ hire construction companies</t>
  </si>
  <si>
    <t>4.4.1 Gov support community initiatives/ develop &amp; train affected population</t>
  </si>
  <si>
    <t>4.4.1 Gov support community initiatives/ assigning construction to national banks</t>
  </si>
  <si>
    <t>4.4.1 Gov support community initiatives/ bridge international &amp; local efforts</t>
  </si>
  <si>
    <t>4.4.1 Gov support community initiatives/ outreach and communication</t>
  </si>
  <si>
    <t>4.4.1 Gov support community initiatives/ provide lands (out of DT)</t>
  </si>
  <si>
    <t>4.5 How can NGOs contribute to community led initiatives aimed at assisting and facilitating self-recovery for vulnerable households with reconstruction?</t>
  </si>
  <si>
    <t>4.5.1 NGO support community initiatives/ financial or technical support</t>
  </si>
  <si>
    <t>4.5.1 NGO support community initiatives/ psychosocial support</t>
  </si>
  <si>
    <t>4.5.1 NGO support community initiatives/ exchange of knowledge or experience</t>
  </si>
  <si>
    <t>4.5.1 NGO support community initiatives/ capacity building for mapping</t>
  </si>
  <si>
    <t>4.5.1 NGO support community initiatives/ look for/ encourage initiatives</t>
  </si>
  <si>
    <t>4.5.1 NGO support community initiatives/ advocate for registration with committees</t>
  </si>
  <si>
    <t>4.5.1 NGO support community initiatives/ partnerships</t>
  </si>
  <si>
    <t>4.5.1 NGO support community initiatives/ encourage economic growth</t>
  </si>
  <si>
    <t>4.5.1 NGO support community initiatives/ livelihood trainings</t>
  </si>
  <si>
    <t>5.1 Are there particular population groups that face specific challenges when reconstructing their damaged accommodations?</t>
  </si>
  <si>
    <t>5.1.1 Vulnerable groups/ non-Libyan households</t>
  </si>
  <si>
    <t>5.1.2 how to support/ financial aid</t>
  </si>
  <si>
    <t>5.1.2 how to support/ aid with repair</t>
  </si>
  <si>
    <t>5.1.2 how to support/ legal aid</t>
  </si>
  <si>
    <t>CC: Chiara Lozza (chiara.lozza@reach-initiative.org)
AS: Judith Gerrits (judith.gerrits@reach-initiative.org)</t>
  </si>
  <si>
    <t xml:space="preserve">The Libyan state’s current political and economic situation is a result of numerous socio-political events, intermediated by armed conflicts throughout the past decade. Armed conflict breaking out in highly populated regions inevitably resulted in mass displacements of the population living in affected areas. As a result of the continued fighting, the International Organization for Migration’s (IOM) Displacement Tracing Matrix (DTM) estimates that at the end of April 2022 around 159.996 people are still internally displaced. The Humanitarian Needs Overview on Libya estimates that approximately 1.5 million people are projected to be in need of humanitarian assistance in 2022.
According to the Shelter and Non-Food Item (NFI) sector in Libya, damaged housing and infrastructure is playing a considerable role as a key barrier to return. In addition, among households who returned to their baladiya of origin, over 80% had to face the burden of reconstructing their damaged house and re-establishing themselves in the community, often with little support. Economic hardship results in substandard or partially completed repairs, leading to dangerous, unhealthy and undignified living conditions. While displaced populations remain in need of immediate shelter support, longer term support for rehabilitation and reconstruction of dwellings is also a priority.
REACH, in collaboration with the Libya SNFI sector, will conduct a shelter reconstruction assessment to inform the SNFI sector partners, and Libyan public and non-governmental actors about the key internal and external factors that enable or otherwise hinder the reconstruction process, and support their effort to provide suitable modalities of support to the affected populations. Information about the existing construction practices and capacities will also be collected to further enhance understanding of the existing systems and guide efforts towards effective assistance. The research also aims to understand vulnerabilities of the affected population, and help actors identify the groups who are most at risk of exclusion from the reconstruction process and are therefore most in need of assistance, as well as the potential areas of intervention. </t>
  </si>
  <si>
    <t xml:space="preserve">The research targets Libyan returnee and non-displaced populations across four baladiyas (administrative level 3) in the Western and Eastern region of the country, namely Abu Salim, Benghazi, Tawergha and Derna. To provide more granular data, within each baladiya, the assessment focusses on six muhallas. The muhallas are Al Husain and Al Mashrou Zirai in Abu Selim, Bin Masoud in Tawergha, Al Sabri and Benghazi Al Jadida in Benghazi and lastly Maghar in Derna. The specific muhallas were determined by means of consultation with relevant local and international stakeholders, as well as through a scoping exercise.
The assessment adopts a mixed-method approach, encompassing both quantitative and qualitative components, and consists of two data collection phases - Phase I utilizes both quantitative, and qualitative methods, while Phase II relies on qualitative methods only. </t>
  </si>
  <si>
    <t>In this workbook you will find method report and data saturation analysis grids (DSAG) for the Key Informant Interviews (KII) conducted during Phase I in the East. This document contains two DSAGs, one for construction professionals and one for community actors. 10 construction professionals and community actors were interviewed in Benghazi and 5 construction professionals and community actors in Derna. The analysis summarises responses for each question, in coding and written summaries. A method report details the analysis process, contained in a separate sheet.</t>
  </si>
  <si>
    <t xml:space="preserve">1.9.1. positive factors / road rehabilitation </t>
  </si>
  <si>
    <t>1.1.1 Legal issues/ no prominent legal issues for private buildings</t>
  </si>
  <si>
    <t>KII5_Actors_DAR</t>
  </si>
  <si>
    <t>1.2.1 legal issues coping/ ignore and continue</t>
  </si>
  <si>
    <t>1.2.1 legal issues coping/ seek gov support</t>
  </si>
  <si>
    <t>1.2.1 legal issues coping/ cancel work</t>
  </si>
  <si>
    <t xml:space="preserve">As for the affected population, 12 KIs report that once legal constraints or issues arise, they are mostly ignored. 5 KIs mentioned that households register their case with the local authorities, to seek support and to flag issues to the attention of the governing bodies. One of these 5 KIs,  encourages households to document the repair for any possible compensation in the future. </t>
  </si>
  <si>
    <t>No KIs mentioned any efforts by the government to enforce regulations on affected populations. 7  KIIs in Benghazi and 2 KIs in Derna mentioned that the Ministry of Housing and Social Affairs conducts damage mappings. Other actions taken by the government were clearing of unexploded ordnances, rubble, and debris (3 KIS).</t>
  </si>
  <si>
    <t>1.3.2 government facilitation targets/ no specific targets</t>
  </si>
  <si>
    <t>1.3.1 government facilitation/ damage mapping</t>
  </si>
  <si>
    <t>1.3.1 government facilitation/ unexploded ordnance (UXO) removal</t>
  </si>
  <si>
    <t>1.3.1 government facilitation/ lifting procedural restrictions</t>
  </si>
  <si>
    <t>According to all KIs, no legal facilitation is provided by the government. 5 KIs in Benghazi and 2 KIs in Derna mentioned that he government does damage mappings and removes rubble.</t>
  </si>
  <si>
    <t>1.4.3 Assistance process/ register with LIBAID or the Libyan Red Crescent (LRC)</t>
  </si>
  <si>
    <t>Almost all KIs in Benghazi (9), and half of the KIs in Derna (2)  identified unexploded ordnances as the main threat to security. 5 KIs mentioned theft and some attributed this to the lack of residents returning to the area. Residents do not return due to the fact that the damage to their accommodation is unrepairable or due to not being able to afford any reconstruction. The question topic is sensitive according to debrief forms.</t>
  </si>
  <si>
    <t>1.6.1 Security issues coping/ ignore and continue</t>
  </si>
  <si>
    <t>1.6.1 Security issues coping/ seek government support (demining teams)</t>
  </si>
  <si>
    <t>When facing security concerns, 10 KIs reported that households seek government support (8 in Benghazi and 2 in Derna) or postpone the work (6 in Benghazi and 4 in Derna). Households postpone return because they cannot individually address the presence of UXOs or the fact that certain areas are depopulated and return flows are low. 3 KIs, all in Derna, reported that households tend to ignore threats of theft, but do guard their equipment and limit repair to certain hours of the day.</t>
  </si>
  <si>
    <t xml:space="preserve">Most KIs (10) agree that displacement reduces a households' chances to reconstruct their accommodation. This is because displaced households have to pay for their rented accommodation, which increases financial burdens. In addition, the distance (assuming displaced out to baladiya) make it difficult to follow up or tend to the construction process. 4 of the KIs indicated that displacement does not affect households as much as financial factors do. One KI mentioned that the hardship of displacement encourages return.
</t>
  </si>
  <si>
    <t>All 10 KIs in Benghazi and 2 KIs in Derna have confirmed proper response to the threat of UXO by the government. The government has addressed the threat by assigning combat engineering units of the local armed forces to demine the areas.</t>
  </si>
  <si>
    <t>1.9.1 positive factors/ family and friend support</t>
  </si>
  <si>
    <t>KIIs indicated that enabling factors that allowed households to reconstruct their accommodation are not common among the population. According to 8 KIs, 4 in Benghazi and 4 in Derna, having members in the household with construction skills is the most common positive factor. Other KIs mentioned that household income (6), minor damages (5), and support from family or friends (4) also positively influences s households ability and willingness to reconstruct.</t>
  </si>
  <si>
    <t>4.5.1 NGO support community initiatives/ humanitarian support</t>
  </si>
  <si>
    <t xml:space="preserve">Almost all banks services are used and accepted. The banks most often referred to by the Kis are Wahda, Tijari Watani, and Tijara &amp; Tanmia. </t>
  </si>
  <si>
    <t>gov, NGO, municipal</t>
  </si>
  <si>
    <t xml:space="preserve">Regarding legal constraints faced by affected population, the most prominent one is Law number 4, which differentiate ownership of apartment on the basis of  the land it was built upon. It should be noted that this constraint was only mentioned by KIs (9 total) in Benghazi. This law differentiates ownership of the building from ownership of the land it is built on and provides that owners of buildings constructed on public land lose any ownership over their house/apartment in case the building is destroyed. Next, 4 KIs, 2 in Benghazi and 2 in Derna, mentioned ownership disputes between citizens or inheritance disagreements. 3 KIs, of which two in Derna, mentioned issues with loss of documents including the need to reopen the real estate deeds registry, to allow households that lost ownership documents to replace them. 2 KIs in Derna mentioned issues with unlawful tenants, related to owners being accused of loyalty to certain political affiliations and having their property taken away. 1 KI from Derna mentioned difficulties present in Mgar muhalla where community members are squatting in historical buildings owned, or under the custody of specialized institutions. </t>
  </si>
  <si>
    <t>For issues related to documentation, no government bodies seem to prosecute citizens for not possessing the right documentation. 5 KIs mentioned resuming the registry of deeds activities as a solution to resolve legal issues. The absence of existing solutions to legal issues during the KIIs indicate a lack of effective solutions to address legal constraints, despite confirming seriousness of the problem.</t>
  </si>
  <si>
    <t>1.1.2 Solution for legal issues/ evacuate unlawful tenants</t>
  </si>
  <si>
    <t>9 KIs, of whom 3 are located in Derna, indicated that conducting reconstructions despite legal constraints are present, has little consequences for the respective households. These reconstructions can affect urban planning, and burden infrastructure as some housing units may be out of specifications, leading to random construction, or unplanned loads on infrastructure. As a consequence, households who ignore legal constraints will be stressed and pressured by their disputers or the government to provide a legal proof of their claim.</t>
  </si>
  <si>
    <t>1.3.2 government facilitation effectiveness/ nothing more than mapping was done</t>
  </si>
  <si>
    <t xml:space="preserve">The types of assistance that were available to affected populations were mostly humanitarian assistance, reported by 12 KIs. Humanitarian assistance comes in the form of food and non-food items, such as blankets, medication, or cash-based assistance. Clearing of rubble was also considered as a form of assistance according to 5 KIs. Reconstruction was done by the Norwegian Refugee Council, targeting 30 households. Only 3 KIs in Benghazi were aware this reconstruction, non in Derna. 2 KIs, one in each location, mentioned community initiatives as available forms of assistance. </t>
  </si>
  <si>
    <t>1.4.1 Available assistance/ rubble clearing (gov)</t>
  </si>
  <si>
    <t>According to 13 KIs, the assistance was mostly provided by NGOs, where IRC, NRC, and ACTED were the iNGOs and LRC, and LIBAID the local NGOs mentioned by the KIs. 6 KIs, 3 in Benghazi and 3 in Derna, mentioned that the municipality has assigned their crisis committees to conduct damage mappings with the support of LIBAID. 2 KIs mentioned the Ministry of Social Affairs (MoSA) offices as assisting entities (registration is done through them).</t>
  </si>
  <si>
    <t>Concerning the registration process to receive assistance, 6 KIs, of whom 5 are located in Benghazi, indicated that households register their status with the LRC and LIBAID. These entities form databases of possible beneficiaries. Donor entities then scan these databases to find eligible households to receive support. In fact, registration with the LRC and LIBAID is a key entry point for requesting and accessing assistance. According to KIIs, registration is easy and requires documentation proving ownership and damage. The system is set to prioritizes widows, divorcees, and disabled heads of households, but does not restrict the provision of assistance to these groups.</t>
  </si>
  <si>
    <t>Ignoring UXO is life threatening and 6 KIs reported that ignoring security concerns can cause civilian casualties. KIs also expressed that ignoring threats can be counter productive. One KI provided the example of a situation where explosives had been discovered after repairs were already done. The UXO had to be triggered for safe disposal, causing more damage and calling for second round of repairs to the surrounding buildings.</t>
  </si>
  <si>
    <t xml:space="preserve">KIIs mentioned that there are two kinds of displaced households. On the one hand, there are households who are displaced within their city. They are closer to the markets and the repair site, as well as to any possible assistance and support. Households who were not displaced, or not displaced outside their baladiya of origin, have a relatively easier reconstruction experience. On the other,  there are households who are displaced outside of their baladiya of origin.  They are less likely to receive assistance, and have a harder time repairing their accommodations from a distance. One KI in Benghazi mentioned how some displaced households (especially displaced to the West) are less likely to be welcomed back to their neighbourhoods due to being considered ISIS supporters. </t>
  </si>
  <si>
    <t xml:space="preserve">1.7.2 effect of displaced within baladiya/ prioritized </t>
  </si>
  <si>
    <t xml:space="preserve">KIs in Derna did all agree that house owners are more likely to reconstruct their accommodation. In Benghazi, most KIs indicated apartments. KIs insist that type of accommodation does not effect a households ability or willingness to reconstruct as much as other factors do. 
</t>
  </si>
  <si>
    <t>1.8.1 effect of accommodation type/ apartments easier to fix</t>
  </si>
  <si>
    <t>1.8.1 effect accommodation type/ depends on household income gap</t>
  </si>
  <si>
    <t>1.8.1 effect accommodation type/ no effect</t>
  </si>
  <si>
    <t>1.8.2 repair likelihood/ houses more likely</t>
  </si>
  <si>
    <t>KIs who selected one kind of accommodation over the other, did so based on some conditions, such as equal size or severity of damage. Different types of accommodation present different challenges during repair, but may not have a huge effect on a households ability or willingness to repair. Indeed apartments are smaller, however, the complexity of networks running through multiple apartment units can complicate the reconstruction decision making process. In addition, repairing an apartment in buildings with multiple floors, can incur additional costs because materials have to be lifted from the ground level. On the other hand, houses are more exposed, and more likely to be damaged, and repair can be more expensive due to size.</t>
  </si>
  <si>
    <t>1.8.2 repair likelihood/ apartments more likely</t>
  </si>
  <si>
    <t xml:space="preserve">Factors that negatively influenced a household's decision not to reconstruct their accommodation were more frequently mentioned than positive, enabling factors. 12 KIs agreed that financial factors (high prices of materials, high prices of labour, lack of income and cash) and the severity of the damage of the accommodation (9) are obstacles to reconstruction for many households in the community. In addition, KIs mentioned the country's economic decline manifested by delayed payments of salaries (1) and the black market where prices can go up to 40%. Additionally, KIs in Benghazi mentioned the poor living conditions of large vulnerable households (4) and having a  disabled or deceased head of household (4) negatively affects a households ability to reconstruct, leaving these households with reduced access to cash, markets, security, and assistance. Lastly, 3KIs mostly in Benghazi referred to the lack of security and assistance. </t>
  </si>
  <si>
    <t>1.10.1 negative factors/ large HHs</t>
  </si>
  <si>
    <t>1.10.1 negative factors/ HHs with disabilities</t>
  </si>
  <si>
    <t>All KIs agree that partial repair is the most common and effective coping mechanism to deal with the negative factors mentioned above. Most families would repair the main compartments of the accommodation (bathroom, kitchen, and a bedroom) and move in to prevent having to pay rent in their baladiya of displacement and continue repairing over time. Saving on labour costs or borrowing money, are common strategies adopted as well. 3 KIs indicate that community members seek NGO assistance and 2 mentioned that households decide not to repair their accommodation. 1 KI each mentioned that households might take on additional jobs, sell valuables, or seek community support. 
The KIs indicated that affected households register with the Libyan Humanitarian Relief Agency (LIBAID) when they want to apply for assistance from the government and NGOs. There are households who have received assistance, but the needs still exceed the available assistance. Another KII mentioned the existence of a community led initiative that offered technical support and volunteers to help households start the reconstruction process. Households that suffer from sever damage or complete destruction often do not repair, and move elsewhere.</t>
  </si>
  <si>
    <t>1.11.1 coping with factors/ loans or borrowing money</t>
  </si>
  <si>
    <t>1.11.1 coping with factors/ seek NGO assistance</t>
  </si>
  <si>
    <t>1.11.1 coping with factors/ take additional job</t>
  </si>
  <si>
    <t>1.11.1 coping with factors/ selling valuables</t>
  </si>
  <si>
    <t>Assistance during the reconstruction process is not available to the majority of the affected households. Types of assistance that are available to the affected population are mostly damage mappings (10) and affected population mappings (8) conducted by the municipalities.  In addition, KIs mentioned assistance in the form of non-food items (5) and food and voucher assistance (4).</t>
  </si>
  <si>
    <t>11 KIs mentioned that local governmental bodies have worked in clearing rubble and 6 KIs mentioned that NGOs have provided humanitarian assistance (6) and engaged in construction activities (3).The availability of the assistance was not enough for the affected populations in Al Sabri, and Mgar (Benghazi). Mapping services are offered by the MoSA and the Bureau of Accommodation &amp; Facilities. Libyan Red Cross (LRC) and LIBAID are implementors of humanitarian assistance programs or repair project funded by local and international actors.</t>
  </si>
  <si>
    <t>The majority of KIs (7) identified that recipients of aid are usually selected based on their area, as if compounding factors and exacerbating vulnerabilities are not part of the selection criteria. 2 KIs mentioned that low income households, widows and divorcees (1), and disabled heads of households (1) are more likely to receive aid..</t>
  </si>
  <si>
    <t>4.1.3 Targeted populations/ disabled HoH</t>
  </si>
  <si>
    <t>Damage and affected population mapping are done by encouraging affected households to register their damaged accommodations to receive assistance according to 10 KIs, 8 in Benghazi and 2 in Derna. Registration is done through LIBAID, LRC, social affairs offices or local municipality, who then forward the data to the mapping committees. The committees proceed to visit the sites and assess and document the damage. Mappings data is shared with local and international actors providing assistance.</t>
  </si>
  <si>
    <t>2.1.1 financial services/ bank loans</t>
  </si>
  <si>
    <t>Applying for loans is the only kind of financial service that affected populations can benefit from to reconstruct their accommodation. 9 KIs mentioned bank loans, of whom 6 are in Benghazi and 3 in Derna. Although it is easy to apply for these loans, they are not always available and it can be expensive to liquidate the loans according to one KI. Among the respondents in Derna, 3 KIs identified loans as a possibility, although it was noted that this opportunity might not be available to many households. 2 out of 5 KIs in Derna stated that there were no financial services available at all to assist households in the reconstruction work. 2 KIs in Benghazi mentioned the availability of government assistance in form of family support visa cards.</t>
  </si>
  <si>
    <t>2.1.1 financial services/ none</t>
  </si>
  <si>
    <t>2.1.1 financial services/ family support VISA</t>
  </si>
  <si>
    <t>3 KIs in Benghazi mentioned that government employment is a condition to receive a bank loan. 2 KIs in Derna mentioned that a household needs to provide proof of ownership and damage. For those who have lost their documentations they can get help from the municipality's mukhtar office and Housing and Facilities offices.</t>
  </si>
  <si>
    <t xml:space="preserve">Different payment methods are available, households can pay with bank cheques, e-payment and transfers, and cash. In Derna the 4 KIs mentioned that households mostly use cash. Non-cash payment options are not widely used when paying for labour. </t>
  </si>
  <si>
    <t>In face of financial difficulties and lack of services, most common coping mechanism reported by 6 KIs is selling family support VISAs (6 KIs). These VISA cards offered by the government and are topped up at official exchange rates, which can be sold at higher black market exchange rates. 4 KIs, all in Benghazi, mentioned that partial repair is also effective and common way to reduce the need for money. Another common way to secure more funds is through bank loans  (4 KIs) or borrowing if the household member is not employed. The KIs indicated that there are groups within the community who are not eligible to receive loans, due to no, or low government salaries, or not meeting other eligibility criteria.</t>
  </si>
  <si>
    <t>2.3.1 Coping/ sell property or valuables</t>
  </si>
  <si>
    <t xml:space="preserve">According to 6 KIs, direct beneficiaries of reconstruction projects do not have to be involved in the reconstruction process. Local or international actors can communicate with the communities' focal points.  </t>
  </si>
  <si>
    <t xml:space="preserve">8 KIs, 5 in Benghazi and 3 in Derna, suggested that the government should resolve legal issues related to documentation, facilitate paperwork requirements by reopening the deeds registry, and address legal hinderance of existing laws. Also, 8 KIs, 3 in Benghazi and 5 in Derna, mentioned that the municipalities should provide households with financial support. 6 KIs, of whom 5 are in Benghazi, stressed the need to authorize housing loans with no interest and control the construction market. 4 KIs suggested that the government should hire construction companies to assist households in the reconstruction process. 
</t>
  </si>
  <si>
    <t>4.4.1 Gov support community initiatives/ incorporating initiatives</t>
  </si>
  <si>
    <t>4.4.1 Gov support community initiatives/ guide aid targeting</t>
  </si>
  <si>
    <t>According to 10 KIs, 5 in Benghazi and 5 in Derna, the best way NGOs can contribute to the recovery of vulnerable households is by providing financial and technical aid to governing entities and affected populations. Additionally, 7 KIs suggested to provide psychosocial support and 5 KIs mentioned humanitarian assistance for war affected communities. International NGOs can support local government bodies in the development of emergency responses, strategic planning, or community and local stakeholder engagement through training and sharing experience and knowledge (5 KIs). A respondent explained that the latter kind of support should happen through partnership contracts, for sustainability. Other forms of support are livelihood training (mentioned by 2 KIs), fostering community led initiatives aiming to repair and activities that generally support economic recovery (4 KIs).</t>
  </si>
  <si>
    <t>4.5.1 NGO support community initiatives/ workshops with municipalities (Solutions &amp; Strategies)</t>
  </si>
  <si>
    <t>4.5.1 NGO support community initiatives/ local NGOs connect with community</t>
  </si>
  <si>
    <t>5.1.1 Vulnerable groups/ Disabled HoHs</t>
  </si>
  <si>
    <t>According to 10  KIs, vulnerable households are families whose main provider has passed away, is injured and/or disabled and have no or few able bodied members. 9 KIs indicated that woman headed households are particularly vulnerable, followed by low income households (6 of which 5 KIs are from Benghazi), and non-Libyan households (1 KI in Derna). Most common categorizations are disability, widows/ divorcees, and households sustaining on government payrolls.</t>
  </si>
  <si>
    <t>5.1.1 Vulnerable groups/ Woman headed HoHs</t>
  </si>
  <si>
    <t>5.1.1 Vulnerable groups/ Low income HoHs</t>
  </si>
  <si>
    <t>KIs suggest that the best form of support is financial aid (6 Kis of whom 5 are in Benghazi), and provide assistance with the reconstruction (2 Kis in Benghazi).</t>
  </si>
  <si>
    <t>5.1.2 how to support/ training and capacity building towards self sustenance</t>
  </si>
  <si>
    <t xml:space="preserve">Most construction professions have been affected by the economic situation and the increasing demand. 
</t>
  </si>
  <si>
    <t xml:space="preserve">According to construction professionals interviewed, it is common for households to choose to partially reconstruct when faced with financial and market hinderances. Partial repair seems to be more common in Benghazi (9 KIs) then in Derna (2 KIs). 10 KIs indicated that the only option aside from partial reconstruction is not to reconstruct all together, and reside in damaged shelter with no or limited repair. 3 KIs did not believe that self repair modality is common among the households. </t>
  </si>
  <si>
    <t xml:space="preserve">Groups most impacted from market factors are households of low income (11 KIs), households with severely damaged accommodations (7 KIs), and displaced households (7 KIs). 11 KIs reported that low-income households struggle the most with reconstruction costs and markets prices. Families with severely damaged accommodations, reported by 7 KIs, are also faced with demolition and construction. Being displaced can hinder a households ability to afford, or effectively oversee the reconstruction process. Displacement was primarily mentioned by KIs in Derna. Lastly, KIs mentioned household composition, primarily number of HH members, and the type and size of the accommodation affect the obstacles a household faces during reconstruction. </t>
  </si>
  <si>
    <t>1.3 In your opinion what is the impact of accommodation type/ size on most people's decision and ability to reconstruct their accommodations in this Baladiya since 2011?</t>
  </si>
  <si>
    <t>When asked "which type/size of accommodation is more likely to be repaired" more Kis, especially in Derna, favoured a smaller size accommodation. There were no significant indications to houses over apartments.</t>
  </si>
  <si>
    <t>All KIs agree that the more the damage the greater the cost of repair. Not only that, but the location of damage can have significant impact on the costs. Structural damage requires high quality materials, expertise, and negatively impacts overall structural integrity. 5 KIs also agreed that in some cases, damaged infrastructure in the neighbourhood will impose additional costs for households.</t>
  </si>
  <si>
    <t>It goes without saying that minor damages are more likely to be repaired. Severe damages to external components of a building will not limit a household's ability to partially repair and move into the building. Therefore, and for the same reason, minor damage to less important compartments are less likely to be repaired.</t>
  </si>
  <si>
    <t xml:space="preserve">Top demanded materials are cement, sand, and steel. These materials, along with gravel and water, are the ingredients for concrete and cement. Aluminium for windows and doors is also in high demand. </t>
  </si>
  <si>
    <t xml:space="preserve">KIs identified that unskilled or undertrained individual can fix doors/ windows (10 KIs), clean rubble (9) paint (8), and, simple plumbing or electric repairs or replacing of damaged components (8). Individuals can also do move materials (5) or maybe even build (or tear down) small walls (1). Comprehensive repair or replacement of networks, however, requires professionals. 
</t>
  </si>
  <si>
    <t>Similarly, it is the complexity of the repair, rather than repair work type that determines whether households resort to self repair, or hire labour.  All KIs reported that any damage to concrete components will require professionals to repair and finish. Plastering (12) and tiling (10) is also tricky and cannot be done correctly by an untrained person. Highly technical tasks such as establishing electrical networks or work that is labour intensive also require hiring professionals (8 KIs).</t>
  </si>
  <si>
    <t xml:space="preserve">For construction professionals, emerging legal issues are the end of their commitment with the household, who must seek to resolve the issues or ignore and repair at a later time. </t>
  </si>
  <si>
    <t>3.2.1 Security issues/ (UXO) unexploded ordnances</t>
  </si>
  <si>
    <t xml:space="preserve">3.3.1 Common extent of damage/ minor </t>
  </si>
  <si>
    <t>KIs have confirmed that damages to structural components do require special procedures. The contractors interviewed said they do not recommend repairs on the foundation of buildings without consulting an engineer (13). Additionally expected damage to water or sewage networks (6) are difficult to track down, and repair is not recommended. Instead an establishment of new network is advised.</t>
  </si>
  <si>
    <t>Majority of KIs (12) stated that the quality of repair depends on the quality of materials used, and at times, labour experience (8) and engineer supervision (8). Existing defects in the building, its age, or undetected damage will limit effectiveness of repair.</t>
  </si>
  <si>
    <t xml:space="preserve">All KIs indicated that non cash payment methods do exist and are accepted by most contractors. Bank cheques (14) and e-payment services (8) provided by most banks are accepted. 6 KIs also included direct transfer to accounts are also accepted as a payment method. E-payments and bank transfers are mostly mentioned by KIs in Benghazi.  </t>
  </si>
  <si>
    <t>In order to demolish and rebuild a 200 m^2 house, construction work is estimated to cost between 177 or 200 thousand LYD on average, with higher prices in Benghazi.</t>
  </si>
  <si>
    <t>Only two KIs in Benghazi participated in repair projects funded by donors. One of them worked according to a set plan, but was involved with informing action in relation to the reconstruction.</t>
  </si>
  <si>
    <t>Poor quality repair can be manifested as cracks running through the walls (12), or visible humidity leaking through the structure (11). Degradation of plastering or paint (6) are subtle signs of the same issues primarily mentioned in Benghazi. Other fails in repair may be due to leaks in plumbing network (5), poor tiling (4), or less commonly poor ceiling work (2).</t>
  </si>
  <si>
    <t>3.6.1 Common fails/ degradation of plastering</t>
  </si>
  <si>
    <t>3.6.1 Common fails/ degradation of painting</t>
  </si>
  <si>
    <t>3.6.1 Common fails/ leaking plumbing</t>
  </si>
  <si>
    <t>3.6.1 Common fails/ degradation of roofing</t>
  </si>
  <si>
    <t>3.6.3 Error avoidance/ hire engineers for concrete damage</t>
  </si>
  <si>
    <t>5.1.1 Vulnerable groups/ Woman headed HHs</t>
  </si>
  <si>
    <t>5.1.1 Vulnerable groups/ Low income HHs</t>
  </si>
  <si>
    <t>5.1.1 Vulnerable groups/ Displaced HHs</t>
  </si>
  <si>
    <t xml:space="preserve">All 15 KIs have stated prices and the population's financial abilities (or lack there of) are the main limitations to access construction markets. This problem is further exacerbated by lack of government management and control over markets and their prices (6 KIs), unstable Libyan Dinar value and lack of liquidity (8 KIs). One KI in Benghazi noted the shortage of locally sourced skilled craftsmanship.  </t>
  </si>
  <si>
    <t>Rather than size of the accommodation, size of damaged area and the structural components that have sustained damage are closely related to repair difficulty and expense according to the KIs.
KIs indicated that apartments have less exposed areas and are therefore less likely to sustain damage. However, damage to other apartments of the building can effect the entire building, and complicated repair decision making and funding process. Additionally, an apartment on the top floor can require additional funds. On the other hand, assessing and repairing a house is more straightforward, with less likelihood of delays or unexpected risks. Large accommodation size with larger structural components will cost more to replace or repair them.</t>
  </si>
  <si>
    <t>The majority of the KIs mentioned that having technically skilled household members positively influences a household's decision to repair their accommodation. Enough income and cash is the  second most common positive factor. 6 KIs, of which only 1 in Derna, indicated the importance of the help from friends and family. Other factors such as  access to the market, or minor damage were mentioned as well.</t>
  </si>
  <si>
    <t xml:space="preserve">Other factors that negatively influence a household's decision to reconstruct their accommodation are low incomes or no available cash (11 KIs) and a lack of available assistance (10). All KIs in Derna mentioned this lack of assistance as opposed to 5 KIs in Benghazi. In addition, high market/labour prices where primarily mentioned in Benghazi (6) and less in Derna (1). Lastly, 5 KIs mentioned the absence of skilled household members. </t>
  </si>
  <si>
    <t>To cope with the negative aforementioned factors, KI mentioned that the most common coping mechanism of the population is partial reconstruction. Living in damaged accommodation was frequently mentioned by KIs in Benghazi, but only by 1 KI in Derna. Some of the contractors said the households can save on labour and doing parts of the repair themselves. 5 KIs in Benghazi indicated that households can sell their damaged property and buy new accommodation.</t>
  </si>
  <si>
    <t xml:space="preserve">KIs in Benghazi were more likely to report legal constrains and issues. Accordingly, the main legal issues faced during reconstruction are related to inheritance (6) and ownership disputes (4). Both constraints are mentioned only once each by KIs in Derna. 2 KIs in Benghazi mentioned unlawful tenants squatting in buildings. 2 KIs in Derna mentioned that a lack of documents cause legal issues. </t>
  </si>
  <si>
    <t>The most common security threats/constraints are theft of equipment or supplies (12) or the discovery of UXOs (10). The threats are mostly mentioned by KIs in Benghazi, only 2 KIs in Derna mentioned theft, and non mentioned the presence of UXOs. The presence of UXOs in Benghazi delays return. A correlation between theft, and the fact that the areas are still scarcely inhabited due to the presence of UXOs was noted.</t>
  </si>
  <si>
    <t>The discovery of UXOs obliges households to postpone the reconstruction  work and inform the authorities according to 8 KIs of whom 7 are in Benghazi. People must wait for military engineering teams to demine the area and declare them clear for civilians. The issue of theft is improving over time, and requires guarding the site or locking away equipment.</t>
  </si>
  <si>
    <t>3.4.1 Repair method/ water, sewage, &amp; electric network - re-establish</t>
  </si>
  <si>
    <t>2.6.1 Payment mode/ Instalments</t>
  </si>
  <si>
    <t>Payment mode is always variable, but paying in instalment is the most common frame of agreement for 13 KIs. Repairs are broken down into stages, and payments maid upon completion. For less demanding repair jobs, payment is done once after work is complete as mentioned by 7 KIs.</t>
  </si>
  <si>
    <t>13 KIs explained that non-cash payment methods tend to have additional costs, some up to 25% of total transaction. The percentage changes based on the parallel markets, and in many cases, based on the bank/s providing the payment service used.</t>
  </si>
  <si>
    <t>Supposing a home with an area of 200 m^2, construction professionals estimated minor damages repair cost and the avg. figure was 27,000. For major damage, 60,000 is the average of their estimates. Severe damage estimated at 113,000, but can go up to 150,000.</t>
  </si>
  <si>
    <t>For vulnerable groups, 10 KIs identified women headed households, followed by disabled heads of households (8). In Benghazi more KIs consider women-headed households as more vulnerable, and in Derna households headed by a person with a disability. 5 KIs in Benghazi mentioned low income households, households with severely damaged accommodations (2), and displaced households (2).</t>
  </si>
  <si>
    <t>Market prices have been unstable, and are heavily affected by parallel markets and the USD exchange rates. Since 2011, construction market prices (as other markets) have increased dramatically. One KI noted that currently prices have subsided along with the stabilization of USD rates. Markets are not subjected to government regulation, and the lack of diversity in quality and price ranges contributed to further rise in prices. Additionally, post 2016, payment methods can affect prices, causing further rise of prices.</t>
  </si>
  <si>
    <t>According to the KIs, damage severity is diverse, but severe damage is most common (12) followed by major damage or complete destruction (8). KIs in Derna reported that accommodation is either severely damaged or completely destroyed.</t>
  </si>
  <si>
    <r>
      <rPr>
        <b/>
        <sz val="11"/>
        <color theme="1"/>
        <rFont val="Calibri"/>
        <family val="2"/>
        <scheme val="minor"/>
      </rPr>
      <t>Cement</t>
    </r>
    <r>
      <rPr>
        <sz val="11"/>
        <color theme="1"/>
        <rFont val="Calibri"/>
        <family val="2"/>
        <scheme val="minor"/>
      </rPr>
      <t xml:space="preserve">: Top quality is at 16 LYD per 50 KG bag, while competing low quality at 14 LYD
</t>
    </r>
    <r>
      <rPr>
        <b/>
        <sz val="11"/>
        <color theme="1"/>
        <rFont val="Calibri"/>
        <family val="2"/>
        <scheme val="minor"/>
      </rPr>
      <t>Steel</t>
    </r>
    <r>
      <rPr>
        <sz val="11"/>
        <color theme="1"/>
        <rFont val="Calibri"/>
        <family val="2"/>
        <scheme val="minor"/>
      </rPr>
      <t xml:space="preserve">: Rods for casting can be purchased by a quintar (100 KGs), at the cost of 3.5 LYD per KG.
</t>
    </r>
    <r>
      <rPr>
        <b/>
        <sz val="11"/>
        <color theme="1"/>
        <rFont val="Calibri"/>
        <family val="2"/>
        <scheme val="minor"/>
      </rPr>
      <t>Sand</t>
    </r>
    <r>
      <rPr>
        <sz val="11"/>
        <color theme="1"/>
        <rFont val="Calibri"/>
        <family val="2"/>
        <scheme val="minor"/>
      </rPr>
      <t xml:space="preserve">: Sold at around 22.5 LYD by the cubic meter.
</t>
    </r>
    <r>
      <rPr>
        <b/>
        <sz val="11"/>
        <color theme="1"/>
        <rFont val="Calibri"/>
        <family val="2"/>
        <scheme val="minor"/>
      </rPr>
      <t>Gravel</t>
    </r>
    <r>
      <rPr>
        <sz val="11"/>
        <color theme="1"/>
        <rFont val="Calibri"/>
        <family val="2"/>
        <scheme val="minor"/>
      </rPr>
      <t>: Similar to sand, the median price is at 42.5/m</t>
    </r>
    <r>
      <rPr>
        <vertAlign val="superscript"/>
        <sz val="11"/>
        <color theme="1"/>
        <rFont val="Calibri"/>
        <family val="2"/>
        <scheme val="minor"/>
      </rPr>
      <t>3</t>
    </r>
    <r>
      <rPr>
        <sz val="11"/>
        <color theme="1"/>
        <rFont val="Calibri"/>
        <family val="2"/>
        <scheme val="minor"/>
      </rPr>
      <t xml:space="preserve">
</t>
    </r>
    <r>
      <rPr>
        <b/>
        <sz val="11"/>
        <color theme="1"/>
        <rFont val="Calibri"/>
        <family val="2"/>
        <scheme val="minor"/>
      </rPr>
      <t xml:space="preserve">Wood: </t>
    </r>
    <r>
      <rPr>
        <sz val="11"/>
        <color theme="1"/>
        <rFont val="Calibri"/>
        <family val="2"/>
        <scheme val="minor"/>
      </rPr>
      <t>Beams and boards (per m3 and m</t>
    </r>
    <r>
      <rPr>
        <vertAlign val="superscript"/>
        <sz val="11"/>
        <color theme="1"/>
        <rFont val="Calibri"/>
        <family val="2"/>
        <scheme val="minor"/>
      </rPr>
      <t>2</t>
    </r>
    <r>
      <rPr>
        <sz val="11"/>
        <color theme="1"/>
        <rFont val="Calibri"/>
        <family val="2"/>
        <scheme val="minor"/>
      </rPr>
      <t>) used for casting, cost around 1400 LYD.
These prices are most recent, and subject to change based on market, and USD rates. It is not common to reduce prices for war affected populations.</t>
    </r>
  </si>
  <si>
    <r>
      <t>Concrete works: mostly done per m</t>
    </r>
    <r>
      <rPr>
        <vertAlign val="superscript"/>
        <sz val="11"/>
        <color theme="1"/>
        <rFont val="Calibri"/>
        <family val="2"/>
        <scheme val="minor"/>
      </rPr>
      <t>3</t>
    </r>
    <r>
      <rPr>
        <sz val="11"/>
        <color theme="1"/>
        <rFont val="Calibri"/>
        <family val="2"/>
        <scheme val="minor"/>
      </rPr>
      <t xml:space="preserve"> with the median price of 150 LYD/ m</t>
    </r>
    <r>
      <rPr>
        <vertAlign val="superscript"/>
        <sz val="11"/>
        <color theme="1"/>
        <rFont val="Calibri"/>
        <family val="2"/>
        <scheme val="minor"/>
      </rPr>
      <t>3</t>
    </r>
    <r>
      <rPr>
        <sz val="11"/>
        <color theme="1"/>
        <rFont val="Calibri"/>
        <family val="2"/>
        <scheme val="minor"/>
      </rPr>
      <t>. This includes beams, bases, and roofing. Other pricing per unit (beam or base) or per meter, or meter squared.
Plastering: median price of the m</t>
    </r>
    <r>
      <rPr>
        <vertAlign val="superscript"/>
        <sz val="11"/>
        <color theme="1"/>
        <rFont val="Calibri"/>
        <family val="2"/>
        <scheme val="minor"/>
      </rPr>
      <t>2</t>
    </r>
    <r>
      <rPr>
        <sz val="11"/>
        <color theme="1"/>
        <rFont val="Calibri"/>
        <family val="2"/>
        <scheme val="minor"/>
      </rPr>
      <t xml:space="preserve"> is 8.75 LYD  
Tiling: per meter squared, price median 13.50 for regular tiles and 22.50 for porcelain/marble tiling  
Electrics: priced per "access point", where the number of power outlets needed determines the total price. Per point price the median price is 22.5 LYD. Other means of pricing per meter, or per daily labour which range from 100 - 200 LYD.
Plumbing: Per establishing a bathroom, the median price is 500 LYD and 400 LYD for a kitchen. </t>
    </r>
  </si>
  <si>
    <t>2.4.1 Labour price by HH type/ some reduce price for affected he</t>
  </si>
  <si>
    <r>
      <rPr>
        <b/>
        <sz val="18"/>
        <color rgb="FF000000"/>
        <rFont val="Arial Narrow"/>
        <family val="2"/>
      </rPr>
      <t>REACH/ SFNI Sector - Libya</t>
    </r>
    <r>
      <rPr>
        <b/>
        <sz val="11"/>
        <color rgb="FF000000"/>
        <rFont val="Arial Narrow"/>
        <family val="2"/>
      </rPr>
      <t xml:space="preserve">
</t>
    </r>
    <r>
      <rPr>
        <b/>
        <sz val="16"/>
        <color rgb="FF000000"/>
        <rFont val="Arial Narrow"/>
        <family val="2"/>
      </rPr>
      <t xml:space="preserve">Shelter Reconstruction Assessment
January/February 2022
Quantitative tool - Data Analysis Plan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</si>
</sst>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1"/>
      <name val="Calibri"/>
      <family val="2"/>
      <scheme val="minor"/>
    </font>
    <font>
      <b/>
      <sz val="11"/>
      <color theme="0"/>
      <name val="Arial Narrow"/>
      <family val="2"/>
    </font>
    <font>
      <sz val="11"/>
      <color theme="1"/>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u/>
      <sz val="11"/>
      <color theme="10"/>
      <name val="Calibri"/>
      <family val="2"/>
      <scheme val="minor"/>
    </font>
    <font>
      <sz val="11"/>
      <color rgb="FF0070C0"/>
      <name val="Calibri"/>
      <family val="2"/>
      <scheme val="minor"/>
    </font>
    <font>
      <sz val="11"/>
      <color rgb="FFFF0000"/>
      <name val="Calibri"/>
      <family val="2"/>
      <scheme val="minor"/>
    </font>
    <font>
      <b/>
      <sz val="11"/>
      <name val="Calibri"/>
      <family val="2"/>
      <scheme val="minor"/>
    </font>
    <font>
      <b/>
      <sz val="18"/>
      <color rgb="FF000000"/>
      <name val="Arial Narrow"/>
      <family val="2"/>
    </font>
    <font>
      <b/>
      <sz val="16"/>
      <color rgb="FF000000"/>
      <name val="Arial Narrow"/>
      <family val="2"/>
    </font>
    <font>
      <b/>
      <sz val="12"/>
      <color rgb="FFFFFFFF"/>
      <name val="Arial Narrow"/>
      <family val="2"/>
    </font>
    <font>
      <b/>
      <sz val="11"/>
      <color theme="1"/>
      <name val="Arial Narrow"/>
      <family val="2"/>
    </font>
    <font>
      <vertAlign val="superscript"/>
      <sz val="11"/>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4.9989318521683403E-2"/>
        <bgColor indexed="9"/>
      </patternFill>
    </fill>
    <fill>
      <patternFill patternType="solid">
        <fgColor theme="0" tint="-4.9989318521683403E-2"/>
        <bgColor indexed="64"/>
      </patternFill>
    </fill>
    <fill>
      <patternFill patternType="solid">
        <fgColor theme="0"/>
        <bgColor indexed="9"/>
      </patternFill>
    </fill>
    <fill>
      <patternFill patternType="solid">
        <fgColor theme="7" tint="0.39997558519241921"/>
        <bgColor indexed="64"/>
      </patternFill>
    </fill>
    <fill>
      <patternFill patternType="solid">
        <fgColor rgb="FFEE5859"/>
        <bgColor rgb="FF000000"/>
      </patternFill>
    </fill>
    <fill>
      <patternFill patternType="solid">
        <fgColor rgb="FFF2F2F2"/>
        <bgColor rgb="FF000000"/>
      </patternFill>
    </fill>
    <fill>
      <patternFill patternType="solid">
        <fgColor theme="6" tint="0.79998168889431442"/>
        <bgColor indexed="9"/>
      </patternFill>
    </fill>
    <fill>
      <patternFill patternType="solid">
        <fgColor theme="6" tint="0.79998168889431442"/>
        <bgColor indexed="64"/>
      </patternFill>
    </fill>
    <fill>
      <patternFill patternType="solid">
        <fgColor theme="2" tint="-9.9978637043366805E-2"/>
        <bgColor rgb="FFF8CBAD"/>
      </patternFill>
    </fill>
    <fill>
      <patternFill patternType="solid">
        <fgColor theme="2" tint="-9.9978637043366805E-2"/>
        <bgColor indexed="64"/>
      </patternFill>
    </fill>
    <fill>
      <patternFill patternType="solid">
        <fgColor theme="2" tint="-9.9978637043366805E-2"/>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bottom style="medium">
        <color rgb="FFFFFFFF"/>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indexed="64"/>
      </bottom>
      <diagonal/>
    </border>
  </borders>
  <cellStyleXfs count="2">
    <xf numFmtId="0" fontId="0" fillId="0" borderId="0"/>
    <xf numFmtId="0" fontId="9" fillId="0" borderId="0" applyNumberFormat="0" applyFill="0" applyBorder="0" applyAlignment="0" applyProtection="0"/>
  </cellStyleXfs>
  <cellXfs count="247">
    <xf numFmtId="0" fontId="0" fillId="0" borderId="0" xfId="0"/>
    <xf numFmtId="0" fontId="0" fillId="0" borderId="0" xfId="0" applyAlignment="1">
      <alignment wrapText="1"/>
    </xf>
    <xf numFmtId="0" fontId="3" fillId="4" borderId="1" xfId="0" applyFont="1" applyFill="1" applyBorder="1"/>
    <xf numFmtId="0" fontId="3" fillId="4" borderId="7" xfId="0" applyFont="1" applyFill="1" applyBorder="1" applyAlignment="1">
      <alignment horizontal="left" vertical="center"/>
    </xf>
    <xf numFmtId="0" fontId="3" fillId="4" borderId="1" xfId="0" applyFont="1" applyFill="1" applyBorder="1" applyAlignment="1">
      <alignment horizontal="left"/>
    </xf>
    <xf numFmtId="0" fontId="4" fillId="5" borderId="1" xfId="0" applyFont="1" applyFill="1" applyBorder="1"/>
    <xf numFmtId="0" fontId="1" fillId="6" borderId="1" xfId="0" applyFont="1" applyFill="1" applyBorder="1" applyAlignment="1">
      <alignment horizontal="center"/>
    </xf>
    <xf numFmtId="0" fontId="1" fillId="6" borderId="7" xfId="0" applyFont="1" applyFill="1" applyBorder="1" applyAlignment="1">
      <alignment horizontal="center"/>
    </xf>
    <xf numFmtId="0" fontId="1" fillId="6" borderId="10" xfId="0" applyFont="1" applyFill="1" applyBorder="1" applyAlignment="1">
      <alignment horizontal="center"/>
    </xf>
    <xf numFmtId="0" fontId="1" fillId="6" borderId="21" xfId="0" applyFont="1" applyFill="1" applyBorder="1" applyAlignment="1">
      <alignment horizontal="center"/>
    </xf>
    <xf numFmtId="0" fontId="3" fillId="4" borderId="1" xfId="0" applyFont="1" applyFill="1" applyBorder="1" applyAlignment="1">
      <alignment horizontal="left" vertical="center"/>
    </xf>
    <xf numFmtId="0" fontId="3" fillId="4" borderId="8" xfId="0" applyFont="1" applyFill="1" applyBorder="1" applyAlignment="1">
      <alignment horizontal="left"/>
    </xf>
    <xf numFmtId="0" fontId="3" fillId="4" borderId="8" xfId="0" applyFont="1" applyFill="1" applyBorder="1" applyAlignment="1">
      <alignment horizontal="left" vertical="top"/>
    </xf>
    <xf numFmtId="0" fontId="4" fillId="5" borderId="20" xfId="0" applyFont="1" applyFill="1" applyBorder="1"/>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6" borderId="7"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0" xfId="0" applyFont="1" applyBorder="1" applyAlignment="1">
      <alignment horizontal="center" vertical="center"/>
    </xf>
    <xf numFmtId="0" fontId="1" fillId="2" borderId="1" xfId="0" applyFont="1" applyFill="1" applyBorder="1" applyAlignment="1">
      <alignment horizontal="center"/>
    </xf>
    <xf numFmtId="0" fontId="1" fillId="0" borderId="21" xfId="0" applyFont="1" applyBorder="1" applyAlignment="1">
      <alignment horizontal="center" vertical="center"/>
    </xf>
    <xf numFmtId="0" fontId="3" fillId="4" borderId="7"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4" fillId="2" borderId="0" xfId="0" applyFont="1" applyFill="1"/>
    <xf numFmtId="0" fontId="4" fillId="5" borderId="29" xfId="0" applyFont="1" applyFill="1" applyBorder="1"/>
    <xf numFmtId="0" fontId="4" fillId="5" borderId="30" xfId="0" applyFont="1" applyFill="1" applyBorder="1"/>
    <xf numFmtId="0" fontId="4" fillId="5" borderId="31" xfId="0" applyFont="1" applyFill="1" applyBorder="1"/>
    <xf numFmtId="0" fontId="4" fillId="0" borderId="30" xfId="0" applyFont="1" applyBorder="1"/>
    <xf numFmtId="0" fontId="4" fillId="0" borderId="31" xfId="0" applyFont="1" applyBorder="1"/>
    <xf numFmtId="0" fontId="4" fillId="7" borderId="29" xfId="0" applyFont="1" applyFill="1" applyBorder="1"/>
    <xf numFmtId="0" fontId="4" fillId="7" borderId="30" xfId="0" applyFont="1" applyFill="1" applyBorder="1"/>
    <xf numFmtId="0" fontId="4" fillId="7" borderId="32" xfId="0" applyFont="1" applyFill="1" applyBorder="1"/>
    <xf numFmtId="0" fontId="4" fillId="0" borderId="32" xfId="0" applyFont="1" applyBorder="1"/>
    <xf numFmtId="0" fontId="4" fillId="6" borderId="30" xfId="0" applyFont="1" applyFill="1" applyBorder="1"/>
    <xf numFmtId="0" fontId="4" fillId="2" borderId="31" xfId="0" applyFont="1" applyFill="1" applyBorder="1"/>
    <xf numFmtId="0" fontId="4" fillId="7" borderId="20" xfId="0" applyFont="1" applyFill="1" applyBorder="1"/>
    <xf numFmtId="0" fontId="4" fillId="2" borderId="30" xfId="0" applyFont="1" applyFill="1" applyBorder="1"/>
    <xf numFmtId="0" fontId="4" fillId="0" borderId="20" xfId="0" applyFont="1" applyBorder="1"/>
    <xf numFmtId="1" fontId="1" fillId="6" borderId="1" xfId="0" applyNumberFormat="1" applyFont="1" applyFill="1" applyBorder="1" applyAlignment="1">
      <alignment horizontal="center" vertical="center"/>
    </xf>
    <xf numFmtId="1" fontId="1" fillId="6" borderId="10" xfId="0" applyNumberFormat="1" applyFont="1" applyFill="1" applyBorder="1" applyAlignment="1">
      <alignment horizontal="center" vertical="center"/>
    </xf>
    <xf numFmtId="0" fontId="4" fillId="5" borderId="6" xfId="0" applyFont="1" applyFill="1" applyBorder="1"/>
    <xf numFmtId="0" fontId="4" fillId="5" borderId="8" xfId="0" applyFont="1" applyFill="1" applyBorder="1"/>
    <xf numFmtId="0" fontId="4" fillId="5" borderId="9" xfId="0" applyFont="1" applyFill="1" applyBorder="1"/>
    <xf numFmtId="0" fontId="10" fillId="0" borderId="0" xfId="0" applyFont="1"/>
    <xf numFmtId="0" fontId="10"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6" borderId="7" xfId="0" applyFont="1" applyFill="1" applyBorder="1" applyAlignment="1">
      <alignment horizontal="center" vertical="center"/>
    </xf>
    <xf numFmtId="0" fontId="0" fillId="6" borderId="7" xfId="0" applyFill="1" applyBorder="1" applyAlignment="1">
      <alignment horizontal="center" vertical="center"/>
    </xf>
    <xf numFmtId="0" fontId="10" fillId="6" borderId="2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19" xfId="0" applyFont="1" applyFill="1" applyBorder="1" applyAlignment="1">
      <alignment horizontal="center" vertical="center"/>
    </xf>
    <xf numFmtId="0" fontId="0" fillId="6" borderId="19" xfId="0" applyFill="1" applyBorder="1" applyAlignment="1">
      <alignment horizontal="center" vertical="center"/>
    </xf>
    <xf numFmtId="0" fontId="10" fillId="0" borderId="21" xfId="0" applyFont="1" applyBorder="1" applyAlignment="1">
      <alignment horizontal="center" vertical="center"/>
    </xf>
    <xf numFmtId="0" fontId="0" fillId="0" borderId="21" xfId="0" applyBorder="1" applyAlignment="1">
      <alignment horizontal="center" vertical="center"/>
    </xf>
    <xf numFmtId="0" fontId="0" fillId="8" borderId="1" xfId="0" applyFill="1" applyBorder="1" applyAlignment="1">
      <alignment horizontal="center" vertical="center"/>
    </xf>
    <xf numFmtId="0" fontId="1" fillId="6" borderId="41" xfId="0" applyFont="1" applyFill="1" applyBorder="1" applyAlignment="1">
      <alignment horizont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6" borderId="2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7"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1" xfId="0" applyFont="1" applyFill="1" applyBorder="1" applyAlignment="1">
      <alignment horizontal="center" vertical="center"/>
    </xf>
    <xf numFmtId="0" fontId="7" fillId="6" borderId="19" xfId="0" applyFont="1" applyFill="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0" xfId="0" applyFont="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 xfId="0" applyFont="1" applyFill="1" applyBorder="1" applyAlignment="1">
      <alignment horizontal="left"/>
    </xf>
    <xf numFmtId="0" fontId="3" fillId="9" borderId="1" xfId="0" applyFont="1" applyFill="1" applyBorder="1"/>
    <xf numFmtId="0" fontId="3" fillId="9" borderId="1" xfId="0" applyFont="1" applyFill="1" applyBorder="1" applyAlignment="1">
      <alignment horizontal="left" vertical="center"/>
    </xf>
    <xf numFmtId="0" fontId="4" fillId="7" borderId="1" xfId="0" applyFont="1" applyFill="1" applyBorder="1"/>
    <xf numFmtId="0" fontId="4" fillId="0" borderId="21" xfId="0" applyFont="1" applyBorder="1"/>
    <xf numFmtId="0" fontId="4" fillId="5" borderId="36" xfId="0" applyFont="1" applyFill="1" applyBorder="1"/>
    <xf numFmtId="0" fontId="4" fillId="0" borderId="10" xfId="0" applyFont="1" applyBorder="1"/>
    <xf numFmtId="0" fontId="7" fillId="6" borderId="1" xfId="0" applyFont="1" applyFill="1" applyBorder="1" applyAlignment="1">
      <alignment horizontal="center" vertical="top"/>
    </xf>
    <xf numFmtId="0" fontId="7" fillId="6" borderId="10" xfId="0" applyFont="1" applyFill="1" applyBorder="1" applyAlignment="1">
      <alignment horizontal="center" vertical="top"/>
    </xf>
    <xf numFmtId="0" fontId="7" fillId="2" borderId="1" xfId="0" applyFont="1" applyFill="1" applyBorder="1" applyAlignment="1">
      <alignment horizontal="center" vertical="top"/>
    </xf>
    <xf numFmtId="0" fontId="7" fillId="6" borderId="7" xfId="0" applyFont="1" applyFill="1" applyBorder="1" applyAlignment="1">
      <alignment horizontal="center" vertical="top"/>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6" borderId="21" xfId="0" applyFill="1" applyBorder="1" applyAlignment="1">
      <alignment horizontal="center" vertical="center"/>
    </xf>
    <xf numFmtId="0" fontId="0" fillId="6" borderId="1" xfId="0" applyFill="1" applyBorder="1" applyAlignment="1">
      <alignment horizontal="center" vertical="center"/>
    </xf>
    <xf numFmtId="0" fontId="0" fillId="6" borderId="10" xfId="0" applyFill="1" applyBorder="1" applyAlignment="1">
      <alignment horizontal="center" vertical="center"/>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3" borderId="28" xfId="0" applyFont="1" applyFill="1" applyBorder="1" applyAlignment="1">
      <alignment vertical="top" wrapText="1"/>
    </xf>
    <xf numFmtId="0" fontId="3" fillId="3" borderId="17" xfId="0" applyFont="1" applyFill="1" applyBorder="1" applyAlignment="1">
      <alignment vertical="top"/>
    </xf>
    <xf numFmtId="0" fontId="7" fillId="7" borderId="6" xfId="0" applyFont="1" applyFill="1" applyBorder="1"/>
    <xf numFmtId="0" fontId="7" fillId="7" borderId="8" xfId="0" applyFont="1" applyFill="1" applyBorder="1"/>
    <xf numFmtId="0" fontId="7" fillId="7" borderId="9" xfId="0" applyFont="1" applyFill="1" applyBorder="1"/>
    <xf numFmtId="0" fontId="7" fillId="5" borderId="8" xfId="0" applyFont="1" applyFill="1" applyBorder="1"/>
    <xf numFmtId="0" fontId="7" fillId="5" borderId="1" xfId="0" applyFont="1" applyFill="1" applyBorder="1"/>
    <xf numFmtId="0" fontId="7" fillId="5" borderId="35" xfId="0" applyFont="1" applyFill="1" applyBorder="1"/>
    <xf numFmtId="0" fontId="7" fillId="7" borderId="35" xfId="0" applyFont="1" applyFill="1" applyBorder="1"/>
    <xf numFmtId="0" fontId="7" fillId="5" borderId="6" xfId="0" applyFont="1" applyFill="1" applyBorder="1"/>
    <xf numFmtId="0" fontId="7" fillId="5" borderId="9" xfId="0" applyFont="1" applyFill="1" applyBorder="1"/>
    <xf numFmtId="0" fontId="3" fillId="3" borderId="2" xfId="0" applyFont="1" applyFill="1" applyBorder="1" applyAlignment="1">
      <alignment vertical="top"/>
    </xf>
    <xf numFmtId="0" fontId="7" fillId="7" borderId="36" xfId="0" applyFont="1" applyFill="1" applyBorder="1"/>
    <xf numFmtId="0" fontId="7" fillId="5" borderId="36" xfId="0" applyFont="1" applyFill="1" applyBorder="1"/>
    <xf numFmtId="0" fontId="7" fillId="0" borderId="8" xfId="0" applyFont="1" applyBorder="1"/>
    <xf numFmtId="0" fontId="7" fillId="0" borderId="35" xfId="0" applyFont="1" applyBorder="1"/>
    <xf numFmtId="0" fontId="7" fillId="0" borderId="20" xfId="0" applyFont="1" applyBorder="1"/>
    <xf numFmtId="0" fontId="7" fillId="0" borderId="1" xfId="0" applyFont="1" applyBorder="1"/>
    <xf numFmtId="0" fontId="7" fillId="12" borderId="1" xfId="0" applyFont="1" applyFill="1" applyBorder="1" applyAlignment="1">
      <alignment horizontal="center" vertical="center"/>
    </xf>
    <xf numFmtId="0" fontId="12" fillId="12" borderId="1" xfId="0" applyFont="1" applyFill="1" applyBorder="1" applyAlignment="1">
      <alignment horizontal="center"/>
    </xf>
    <xf numFmtId="0" fontId="12" fillId="0" borderId="1" xfId="0" applyFont="1" applyBorder="1" applyAlignment="1">
      <alignment horizontal="center"/>
    </xf>
    <xf numFmtId="0" fontId="7" fillId="12" borderId="1" xfId="0" applyFont="1" applyFill="1" applyBorder="1"/>
    <xf numFmtId="0" fontId="12" fillId="6" borderId="1" xfId="0" applyFont="1" applyFill="1" applyBorder="1" applyAlignment="1">
      <alignment horizontal="center"/>
    </xf>
    <xf numFmtId="0" fontId="1" fillId="0" borderId="1" xfId="0" applyFont="1" applyBorder="1" applyAlignment="1">
      <alignment horizontal="center"/>
    </xf>
    <xf numFmtId="0" fontId="3" fillId="3" borderId="0" xfId="0" applyFont="1" applyFill="1" applyAlignment="1">
      <alignment horizontal="left" vertical="top"/>
    </xf>
    <xf numFmtId="0" fontId="3" fillId="3" borderId="28" xfId="0" applyFont="1" applyFill="1" applyBorder="1" applyAlignment="1">
      <alignment horizontal="left" vertical="top"/>
    </xf>
    <xf numFmtId="0" fontId="3" fillId="3" borderId="5" xfId="0" applyFont="1" applyFill="1" applyBorder="1" applyAlignment="1">
      <alignment vertical="top"/>
    </xf>
    <xf numFmtId="0" fontId="3" fillId="3" borderId="46" xfId="0" applyFont="1" applyFill="1" applyBorder="1" applyAlignment="1">
      <alignment vertical="top" wrapText="1"/>
    </xf>
    <xf numFmtId="0" fontId="3" fillId="3" borderId="11" xfId="0" applyFont="1" applyFill="1" applyBorder="1" applyAlignment="1">
      <alignment vertical="top" wrapText="1"/>
    </xf>
    <xf numFmtId="0" fontId="3" fillId="3" borderId="18" xfId="0" applyFont="1" applyFill="1" applyBorder="1" applyAlignment="1">
      <alignment vertical="top" wrapText="1"/>
    </xf>
    <xf numFmtId="0" fontId="3" fillId="3" borderId="0" xfId="0" applyFont="1" applyFill="1" applyAlignment="1">
      <alignment vertical="top" wrapText="1"/>
    </xf>
    <xf numFmtId="0" fontId="3" fillId="3" borderId="16" xfId="0" applyFont="1" applyFill="1" applyBorder="1" applyAlignment="1">
      <alignment vertical="top"/>
    </xf>
    <xf numFmtId="0" fontId="3" fillId="3" borderId="12" xfId="0" applyFont="1" applyFill="1" applyBorder="1" applyAlignment="1">
      <alignment vertical="top" wrapText="1"/>
    </xf>
    <xf numFmtId="0" fontId="7" fillId="0" borderId="6" xfId="0" applyFont="1" applyBorder="1"/>
    <xf numFmtId="0" fontId="3" fillId="4" borderId="19" xfId="0" applyFont="1" applyFill="1" applyBorder="1" applyAlignment="1">
      <alignment horizontal="left" vertical="center"/>
    </xf>
    <xf numFmtId="0" fontId="3" fillId="4" borderId="19"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22" xfId="0" applyFont="1" applyFill="1" applyBorder="1" applyAlignment="1">
      <alignment horizontal="center" vertical="center"/>
    </xf>
    <xf numFmtId="0" fontId="7" fillId="5" borderId="50" xfId="0" applyFont="1" applyFill="1" applyBorder="1"/>
    <xf numFmtId="0" fontId="10" fillId="2" borderId="1" xfId="0" applyFont="1" applyFill="1" applyBorder="1" applyAlignment="1">
      <alignment horizontal="center" vertical="center"/>
    </xf>
    <xf numFmtId="0" fontId="7" fillId="7" borderId="51" xfId="0" applyFont="1" applyFill="1" applyBorder="1"/>
    <xf numFmtId="0" fontId="10" fillId="0" borderId="22" xfId="0" applyFont="1" applyBorder="1" applyAlignment="1">
      <alignment horizontal="center" vertical="center"/>
    </xf>
    <xf numFmtId="0" fontId="7" fillId="7" borderId="9" xfId="0" applyFont="1" applyFill="1" applyBorder="1" applyAlignment="1">
      <alignment vertical="center"/>
    </xf>
    <xf numFmtId="0" fontId="7" fillId="11" borderId="1" xfId="0" applyFont="1" applyFill="1" applyBorder="1"/>
    <xf numFmtId="0" fontId="7" fillId="6" borderId="1" xfId="0" applyFont="1" applyFill="1" applyBorder="1"/>
    <xf numFmtId="0" fontId="4" fillId="6" borderId="1" xfId="0" applyFont="1" applyFill="1" applyBorder="1"/>
    <xf numFmtId="0" fontId="4" fillId="2" borderId="1" xfId="0" applyFont="1" applyFill="1" applyBorder="1"/>
    <xf numFmtId="0" fontId="15" fillId="9" borderId="5" xfId="0" applyFont="1" applyFill="1" applyBorder="1" applyAlignment="1">
      <alignment vertical="top" wrapText="1"/>
    </xf>
    <xf numFmtId="0" fontId="15" fillId="9" borderId="53" xfId="0" applyFont="1" applyFill="1" applyBorder="1" applyAlignment="1">
      <alignment horizontal="left" vertical="top" wrapText="1"/>
    </xf>
    <xf numFmtId="0" fontId="6" fillId="13" borderId="54" xfId="0" applyFont="1" applyFill="1" applyBorder="1" applyAlignment="1">
      <alignment vertical="top" wrapText="1"/>
    </xf>
    <xf numFmtId="0" fontId="6" fillId="0" borderId="56" xfId="0" applyFont="1" applyBorder="1" applyAlignment="1">
      <alignment vertical="top" wrapText="1"/>
    </xf>
    <xf numFmtId="0" fontId="5" fillId="0" borderId="57" xfId="0" applyFont="1" applyBorder="1" applyAlignment="1">
      <alignment horizontal="left" vertical="top" wrapText="1"/>
    </xf>
    <xf numFmtId="0" fontId="6" fillId="13" borderId="56" xfId="0" applyFont="1" applyFill="1" applyBorder="1" applyAlignment="1">
      <alignment vertical="top" wrapText="1"/>
    </xf>
    <xf numFmtId="0" fontId="6" fillId="0" borderId="58" xfId="0" applyFont="1" applyBorder="1" applyAlignment="1">
      <alignment vertical="top" wrapText="1"/>
    </xf>
    <xf numFmtId="0" fontId="6" fillId="13" borderId="58" xfId="0" applyFont="1" applyFill="1" applyBorder="1" applyAlignment="1">
      <alignment vertical="top"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6" borderId="15" xfId="0" applyFill="1" applyBorder="1" applyAlignment="1">
      <alignment horizontal="center" vertical="center"/>
    </xf>
    <xf numFmtId="0" fontId="0" fillId="0" borderId="15" xfId="0" applyBorder="1" applyAlignment="1">
      <alignment horizontal="center" vertical="center"/>
    </xf>
    <xf numFmtId="0" fontId="0" fillId="6" borderId="37" xfId="0" applyFill="1" applyBorder="1" applyAlignment="1">
      <alignment horizontal="center" vertical="center"/>
    </xf>
    <xf numFmtId="0" fontId="0" fillId="6" borderId="42" xfId="0" applyFill="1" applyBorder="1" applyAlignment="1">
      <alignment horizontal="center" vertical="center"/>
    </xf>
    <xf numFmtId="0" fontId="0" fillId="0" borderId="39" xfId="0" applyBorder="1" applyAlignment="1">
      <alignment horizontal="center" vertical="center"/>
    </xf>
    <xf numFmtId="0" fontId="0" fillId="6" borderId="38" xfId="0" applyFill="1" applyBorder="1" applyAlignment="1">
      <alignment horizontal="center" vertical="center"/>
    </xf>
    <xf numFmtId="0" fontId="0" fillId="6" borderId="59" xfId="0" applyFill="1" applyBorder="1" applyAlignment="1">
      <alignment horizontal="center" vertical="center"/>
    </xf>
    <xf numFmtId="0" fontId="1" fillId="6" borderId="23" xfId="0" applyFont="1" applyFill="1" applyBorder="1" applyAlignment="1">
      <alignment horizontal="center"/>
    </xf>
    <xf numFmtId="0" fontId="1" fillId="6" borderId="15" xfId="0" applyFont="1" applyFill="1" applyBorder="1" applyAlignment="1">
      <alignment horizontal="center"/>
    </xf>
    <xf numFmtId="0" fontId="9" fillId="14" borderId="12" xfId="1" applyFill="1" applyBorder="1"/>
    <xf numFmtId="0" fontId="4" fillId="7" borderId="1" xfId="0" applyFont="1" applyFill="1" applyBorder="1" applyAlignment="1">
      <alignment horizontal="left" wrapText="1"/>
    </xf>
    <xf numFmtId="164" fontId="7" fillId="6" borderId="1" xfId="0" applyNumberFormat="1" applyFont="1" applyFill="1" applyBorder="1" applyAlignment="1">
      <alignment horizontal="center" vertical="center"/>
    </xf>
    <xf numFmtId="164" fontId="7" fillId="6" borderId="1" xfId="0" applyNumberFormat="1" applyFont="1" applyFill="1" applyBorder="1" applyAlignment="1">
      <alignment horizontal="center" vertical="top"/>
    </xf>
    <xf numFmtId="0" fontId="7" fillId="0" borderId="41" xfId="0" applyFont="1" applyBorder="1" applyAlignment="1">
      <alignment horizontal="center" vertical="center"/>
    </xf>
    <xf numFmtId="0" fontId="7" fillId="15" borderId="55" xfId="0" applyFont="1" applyFill="1" applyBorder="1" applyAlignment="1">
      <alignment horizontal="left" vertical="top" wrapText="1"/>
    </xf>
    <xf numFmtId="0" fontId="7" fillId="14" borderId="12" xfId="0" applyFont="1" applyFill="1" applyBorder="1" applyAlignment="1">
      <alignment horizontal="justify" vertical="center" wrapText="1"/>
    </xf>
    <xf numFmtId="0" fontId="7" fillId="0" borderId="57" xfId="0" applyFont="1" applyBorder="1" applyAlignment="1">
      <alignment horizontal="left" vertical="top" wrapText="1"/>
    </xf>
    <xf numFmtId="0" fontId="3" fillId="3" borderId="4" xfId="0" applyFont="1" applyFill="1" applyBorder="1" applyAlignment="1">
      <alignment vertical="top"/>
    </xf>
    <xf numFmtId="0" fontId="0" fillId="6" borderId="41" xfId="0" applyFill="1" applyBorder="1" applyAlignment="1">
      <alignment horizontal="center" vertical="center"/>
    </xf>
    <xf numFmtId="0" fontId="3" fillId="3" borderId="0" xfId="0" applyFont="1" applyFill="1" applyAlignment="1">
      <alignment vertical="top"/>
    </xf>
    <xf numFmtId="0" fontId="8" fillId="0" borderId="1" xfId="0" applyFont="1" applyBorder="1" applyAlignment="1">
      <alignment horizontal="center" vertical="center"/>
    </xf>
    <xf numFmtId="0" fontId="1" fillId="6" borderId="37" xfId="0" applyFont="1" applyFill="1" applyBorder="1" applyAlignment="1">
      <alignment horizontal="center"/>
    </xf>
    <xf numFmtId="0" fontId="4" fillId="0" borderId="6" xfId="0" applyFont="1" applyBorder="1"/>
    <xf numFmtId="0" fontId="4" fillId="0" borderId="8" xfId="0" applyFont="1" applyBorder="1"/>
    <xf numFmtId="0" fontId="4" fillId="0" borderId="9" xfId="0" applyFont="1" applyBorder="1"/>
    <xf numFmtId="0" fontId="16" fillId="0" borderId="0" xfId="0" applyFont="1" applyAlignment="1">
      <alignment vertical="top" wrapText="1"/>
    </xf>
    <xf numFmtId="0" fontId="16" fillId="0" borderId="28" xfId="0" applyFont="1" applyBorder="1" applyAlignment="1">
      <alignment vertical="top" wrapText="1"/>
    </xf>
    <xf numFmtId="164" fontId="0" fillId="0" borderId="0" xfId="0" applyNumberFormat="1"/>
    <xf numFmtId="2" fontId="1" fillId="0" borderId="21" xfId="0" applyNumberFormat="1" applyFont="1" applyBorder="1" applyAlignment="1">
      <alignment horizontal="center"/>
    </xf>
    <xf numFmtId="2" fontId="0" fillId="0" borderId="0" xfId="0" applyNumberFormat="1"/>
    <xf numFmtId="0" fontId="6" fillId="13" borderId="63" xfId="0" applyFont="1" applyFill="1" applyBorder="1" applyAlignment="1">
      <alignment vertical="top" wrapText="1"/>
    </xf>
    <xf numFmtId="0" fontId="9" fillId="14" borderId="64" xfId="1" applyFill="1" applyBorder="1" applyAlignment="1">
      <alignment horizontal="justify" vertical="center" wrapText="1"/>
    </xf>
    <xf numFmtId="0" fontId="6" fillId="0" borderId="5" xfId="0" applyFont="1" applyBorder="1" applyAlignment="1">
      <alignment horizontal="left" vertical="top" wrapText="1"/>
    </xf>
    <xf numFmtId="0" fontId="6" fillId="0" borderId="11" xfId="0" applyFont="1" applyBorder="1" applyAlignment="1">
      <alignment horizontal="left" vertical="top" wrapText="1"/>
    </xf>
    <xf numFmtId="0" fontId="0" fillId="0" borderId="1" xfId="0" applyBorder="1" applyAlignment="1">
      <alignment vertical="top" wrapText="1"/>
    </xf>
    <xf numFmtId="0" fontId="0" fillId="0" borderId="30" xfId="0" applyBorder="1" applyAlignment="1">
      <alignment vertical="top" wrapText="1"/>
    </xf>
    <xf numFmtId="0" fontId="0" fillId="0" borderId="39"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0" fillId="0" borderId="40" xfId="0" applyBorder="1" applyAlignment="1">
      <alignment horizontal="left" vertical="top" wrapText="1"/>
    </xf>
    <xf numFmtId="0" fontId="0" fillId="0" borderId="18"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vertical="top" wrapText="1"/>
    </xf>
    <xf numFmtId="1" fontId="0" fillId="0" borderId="1" xfId="0" applyNumberFormat="1" applyBorder="1" applyAlignment="1">
      <alignment vertical="top" wrapText="1"/>
    </xf>
    <xf numFmtId="0" fontId="3" fillId="3" borderId="17" xfId="0" applyFont="1" applyFill="1" applyBorder="1" applyAlignment="1">
      <alignment horizontal="left" vertical="top"/>
    </xf>
    <xf numFmtId="0" fontId="3" fillId="3" borderId="16" xfId="0" applyFont="1" applyFill="1" applyBorder="1" applyAlignment="1">
      <alignment horizontal="left" vertical="top"/>
    </xf>
    <xf numFmtId="0" fontId="3" fillId="4" borderId="7" xfId="0" applyFont="1" applyFill="1" applyBorder="1" applyAlignment="1">
      <alignment horizontal="center" vertical="center" wrapText="1"/>
    </xf>
    <xf numFmtId="0" fontId="16" fillId="0" borderId="5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7" xfId="0" applyBorder="1" applyAlignment="1">
      <alignment horizontal="left" vertical="top" wrapText="1"/>
    </xf>
    <xf numFmtId="0" fontId="3" fillId="3" borderId="43" xfId="0" applyFont="1" applyFill="1" applyBorder="1" applyAlignment="1">
      <alignment horizontal="left" vertical="top"/>
    </xf>
    <xf numFmtId="0" fontId="3" fillId="3" borderId="45" xfId="0" applyFont="1" applyFill="1" applyBorder="1" applyAlignment="1">
      <alignment horizontal="left" vertical="top"/>
    </xf>
    <xf numFmtId="0" fontId="3" fillId="3" borderId="0" xfId="0" applyFont="1" applyFill="1" applyAlignment="1">
      <alignment horizontal="left" vertical="top"/>
    </xf>
    <xf numFmtId="0" fontId="0" fillId="0" borderId="27" xfId="0" applyBorder="1" applyAlignment="1">
      <alignment horizontal="left" vertical="top" wrapText="1"/>
    </xf>
    <xf numFmtId="0" fontId="3" fillId="3" borderId="52" xfId="0" applyFont="1" applyFill="1" applyBorder="1" applyAlignment="1">
      <alignment horizontal="left" vertical="top"/>
    </xf>
    <xf numFmtId="0" fontId="3" fillId="3" borderId="28" xfId="0" applyFont="1" applyFill="1" applyBorder="1" applyAlignment="1">
      <alignment horizontal="left" vertical="top"/>
    </xf>
    <xf numFmtId="0" fontId="3" fillId="3" borderId="44" xfId="0" applyFont="1" applyFill="1" applyBorder="1" applyAlignment="1">
      <alignment horizontal="left" vertical="top"/>
    </xf>
    <xf numFmtId="0" fontId="0" fillId="0" borderId="33"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2" fillId="0" borderId="27"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8" xfId="0" applyFont="1" applyBorder="1" applyAlignment="1">
      <alignment horizontal="left" vertical="top" wrapText="1"/>
    </xf>
    <xf numFmtId="0" fontId="2" fillId="0" borderId="33" xfId="0" applyFont="1"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2" fillId="0" borderId="12" xfId="0" applyFont="1" applyBorder="1" applyAlignment="1">
      <alignment horizontal="left" vertical="top" wrapText="1"/>
    </xf>
    <xf numFmtId="0" fontId="2" fillId="0" borderId="18" xfId="0" applyFont="1" applyBorder="1" applyAlignment="1">
      <alignment horizontal="left" vertical="top" wrapText="1"/>
    </xf>
    <xf numFmtId="0" fontId="0" fillId="0" borderId="34" xfId="0" applyBorder="1" applyAlignment="1">
      <alignment horizontal="left" vertical="top" wrapText="1"/>
    </xf>
    <xf numFmtId="0" fontId="2" fillId="0" borderId="34" xfId="0" applyFont="1" applyBorder="1" applyAlignment="1">
      <alignment horizontal="left" vertical="top" wrapText="1"/>
    </xf>
    <xf numFmtId="0" fontId="0" fillId="0" borderId="25" xfId="0"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2" fillId="0" borderId="62"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baca2f4a/REACH_SNFI-sector-Shelter-reconstruction-assessment-TOR_external-1.pdf" TargetMode="External"/><Relationship Id="rId1" Type="http://schemas.openxmlformats.org/officeDocument/2006/relationships/hyperlink" Target="http://www.reachresourcecentre.info/countries/liby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7FBE-948C-4CF2-A587-4B73E8A0C7CC}">
  <dimension ref="A1:B9"/>
  <sheetViews>
    <sheetView zoomScale="112" zoomScaleNormal="112" workbookViewId="0">
      <selection activeCell="B3" sqref="B3"/>
    </sheetView>
  </sheetViews>
  <sheetFormatPr defaultColWidth="8.81640625" defaultRowHeight="14.5" x14ac:dyDescent="0.35"/>
  <cols>
    <col min="1" max="1" width="41.54296875" customWidth="1"/>
    <col min="2" max="2" width="103.26953125" customWidth="1"/>
  </cols>
  <sheetData>
    <row r="1" spans="1:2" ht="83.5" customHeight="1" thickBot="1" x14ac:dyDescent="0.4">
      <c r="A1" s="189" t="s">
        <v>575</v>
      </c>
      <c r="B1" s="190"/>
    </row>
    <row r="2" spans="1:2" ht="16" thickBot="1" x14ac:dyDescent="0.4">
      <c r="A2" s="146" t="s">
        <v>0</v>
      </c>
      <c r="B2" s="147" t="s">
        <v>1</v>
      </c>
    </row>
    <row r="3" spans="1:2" ht="266.25" customHeight="1" thickBot="1" x14ac:dyDescent="0.4">
      <c r="A3" s="148" t="s">
        <v>2</v>
      </c>
      <c r="B3" s="171" t="s">
        <v>448</v>
      </c>
    </row>
    <row r="4" spans="1:2" ht="15" thickBot="1" x14ac:dyDescent="0.4">
      <c r="A4" s="149" t="s">
        <v>3</v>
      </c>
      <c r="B4" s="150" t="s">
        <v>4</v>
      </c>
    </row>
    <row r="5" spans="1:2" ht="112.5" thickBot="1" x14ac:dyDescent="0.4">
      <c r="A5" s="151" t="s">
        <v>5</v>
      </c>
      <c r="B5" s="172" t="s">
        <v>449</v>
      </c>
    </row>
    <row r="6" spans="1:2" ht="70.5" thickBot="1" x14ac:dyDescent="0.4">
      <c r="A6" s="152" t="s">
        <v>6</v>
      </c>
      <c r="B6" s="173" t="s">
        <v>450</v>
      </c>
    </row>
    <row r="7" spans="1:2" ht="15" thickBot="1" x14ac:dyDescent="0.4">
      <c r="A7" s="153" t="s">
        <v>7</v>
      </c>
      <c r="B7" s="166" t="s">
        <v>8</v>
      </c>
    </row>
    <row r="8" spans="1:2" ht="28.5" thickBot="1" x14ac:dyDescent="0.4">
      <c r="A8" s="152" t="s">
        <v>9</v>
      </c>
      <c r="B8" s="173" t="s">
        <v>447</v>
      </c>
    </row>
    <row r="9" spans="1:2" ht="29.5" thickBot="1" x14ac:dyDescent="0.4">
      <c r="A9" s="187" t="s">
        <v>10</v>
      </c>
      <c r="B9" s="188" t="s">
        <v>11</v>
      </c>
    </row>
  </sheetData>
  <mergeCells count="1">
    <mergeCell ref="A1:B1"/>
  </mergeCells>
  <hyperlinks>
    <hyperlink ref="B7" r:id="rId1" xr:uid="{330FA858-E049-46A2-8691-E19AC3A96CF9}"/>
    <hyperlink ref="B9" r:id="rId2" xr:uid="{B0A70E0E-D3AE-4863-8473-8914F3269F5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D3E2-FE82-4C0E-AE64-11C046DB27B6}">
  <dimension ref="A1:U244"/>
  <sheetViews>
    <sheetView showGridLines="0" tabSelected="1" zoomScale="90" zoomScaleNormal="90" workbookViewId="0">
      <pane xSplit="1" topLeftCell="B1" activePane="topRight" state="frozen"/>
      <selection pane="topRight" activeCell="H11" sqref="H11"/>
    </sheetView>
  </sheetViews>
  <sheetFormatPr defaultRowHeight="14.5" x14ac:dyDescent="0.35"/>
  <cols>
    <col min="1" max="1" width="45.7265625" customWidth="1"/>
    <col min="2" max="16" width="4.6328125" style="76" customWidth="1"/>
    <col min="17" max="17" width="5.6328125" customWidth="1"/>
    <col min="18" max="18" width="7.7265625" customWidth="1"/>
    <col min="19" max="19" width="5.6328125" customWidth="1"/>
    <col min="20" max="20" width="11.81640625" style="186" customWidth="1"/>
    <col min="21" max="21" width="35.54296875" customWidth="1"/>
  </cols>
  <sheetData>
    <row r="1" spans="1:21" ht="14.5" customHeight="1" thickBot="1" x14ac:dyDescent="0.4">
      <c r="A1" s="11"/>
      <c r="B1" s="21" t="s">
        <v>13</v>
      </c>
      <c r="C1" s="21" t="s">
        <v>14</v>
      </c>
      <c r="D1" s="21" t="s">
        <v>15</v>
      </c>
      <c r="E1" s="21" t="s">
        <v>16</v>
      </c>
      <c r="F1" s="21" t="s">
        <v>17</v>
      </c>
      <c r="G1" s="79" t="s">
        <v>18</v>
      </c>
      <c r="H1" s="21" t="s">
        <v>19</v>
      </c>
      <c r="I1" s="3" t="s">
        <v>20</v>
      </c>
      <c r="J1" s="3" t="s">
        <v>21</v>
      </c>
      <c r="K1" s="3" t="s">
        <v>22</v>
      </c>
      <c r="L1" s="21" t="s">
        <v>23</v>
      </c>
      <c r="M1" s="21" t="s">
        <v>24</v>
      </c>
      <c r="N1" s="21" t="s">
        <v>25</v>
      </c>
      <c r="O1" s="21" t="s">
        <v>26</v>
      </c>
      <c r="P1" s="21" t="s">
        <v>27</v>
      </c>
      <c r="Q1" s="204" t="s">
        <v>28</v>
      </c>
      <c r="R1" s="204" t="s">
        <v>29</v>
      </c>
      <c r="S1" s="204" t="s">
        <v>30</v>
      </c>
      <c r="T1" s="205" t="s">
        <v>31</v>
      </c>
      <c r="U1" s="206"/>
    </row>
    <row r="2" spans="1:21" ht="15" customHeight="1" thickBot="1" x14ac:dyDescent="0.4">
      <c r="A2" s="11" t="s">
        <v>32</v>
      </c>
      <c r="B2" s="4" t="s">
        <v>33</v>
      </c>
      <c r="C2" s="22" t="s">
        <v>33</v>
      </c>
      <c r="D2" s="4" t="s">
        <v>33</v>
      </c>
      <c r="E2" s="4" t="s">
        <v>33</v>
      </c>
      <c r="F2" s="4" t="s">
        <v>33</v>
      </c>
      <c r="G2" s="80" t="s">
        <v>33</v>
      </c>
      <c r="H2" s="22" t="s">
        <v>33</v>
      </c>
      <c r="I2" s="2" t="s">
        <v>33</v>
      </c>
      <c r="J2" s="2" t="s">
        <v>33</v>
      </c>
      <c r="K2" s="2" t="s">
        <v>33</v>
      </c>
      <c r="L2" s="4" t="s">
        <v>34</v>
      </c>
      <c r="M2" s="22" t="s">
        <v>34</v>
      </c>
      <c r="N2" s="4" t="s">
        <v>34</v>
      </c>
      <c r="O2" s="4" t="s">
        <v>34</v>
      </c>
      <c r="P2" s="4" t="s">
        <v>34</v>
      </c>
      <c r="Q2" s="204"/>
      <c r="R2" s="204"/>
      <c r="S2" s="204"/>
      <c r="T2" s="207"/>
      <c r="U2" s="208"/>
    </row>
    <row r="3" spans="1:21" ht="15" customHeight="1" x14ac:dyDescent="0.35">
      <c r="A3" s="11" t="s">
        <v>35</v>
      </c>
      <c r="B3" s="4" t="s">
        <v>36</v>
      </c>
      <c r="C3" s="22" t="s">
        <v>33</v>
      </c>
      <c r="D3" s="2" t="s">
        <v>33</v>
      </c>
      <c r="E3" s="2" t="s">
        <v>33</v>
      </c>
      <c r="F3" s="2" t="s">
        <v>33</v>
      </c>
      <c r="G3" s="80" t="s">
        <v>33</v>
      </c>
      <c r="H3" s="22" t="s">
        <v>37</v>
      </c>
      <c r="I3" s="2" t="s">
        <v>38</v>
      </c>
      <c r="J3" s="2" t="s">
        <v>38</v>
      </c>
      <c r="K3" s="2" t="s">
        <v>33</v>
      </c>
      <c r="L3" s="4" t="s">
        <v>34</v>
      </c>
      <c r="M3" s="22" t="s">
        <v>34</v>
      </c>
      <c r="N3" s="4" t="s">
        <v>34</v>
      </c>
      <c r="O3" s="4" t="s">
        <v>34</v>
      </c>
      <c r="P3" s="4" t="s">
        <v>34</v>
      </c>
      <c r="Q3" s="204"/>
      <c r="R3" s="204"/>
      <c r="S3" s="204"/>
      <c r="T3" s="207"/>
      <c r="U3" s="208"/>
    </row>
    <row r="4" spans="1:21" ht="15" customHeight="1" x14ac:dyDescent="0.35">
      <c r="A4" s="11" t="s">
        <v>39</v>
      </c>
      <c r="B4" s="4" t="s">
        <v>40</v>
      </c>
      <c r="C4" s="22" t="s">
        <v>40</v>
      </c>
      <c r="D4" s="2" t="s">
        <v>40</v>
      </c>
      <c r="E4" s="2" t="s">
        <v>40</v>
      </c>
      <c r="F4" s="2" t="s">
        <v>41</v>
      </c>
      <c r="G4" s="81" t="s">
        <v>40</v>
      </c>
      <c r="H4" s="22" t="s">
        <v>40</v>
      </c>
      <c r="I4" s="2" t="s">
        <v>40</v>
      </c>
      <c r="J4" s="2" t="s">
        <v>40</v>
      </c>
      <c r="K4" s="2" t="s">
        <v>40</v>
      </c>
      <c r="L4" s="4" t="s">
        <v>40</v>
      </c>
      <c r="M4" s="22" t="s">
        <v>40</v>
      </c>
      <c r="N4" s="22" t="s">
        <v>40</v>
      </c>
      <c r="O4" s="22" t="s">
        <v>40</v>
      </c>
      <c r="P4" s="22" t="s">
        <v>40</v>
      </c>
      <c r="Q4" s="204"/>
      <c r="R4" s="204"/>
      <c r="S4" s="204"/>
      <c r="T4" s="207"/>
      <c r="U4" s="208"/>
    </row>
    <row r="5" spans="1:21" ht="15" customHeight="1" x14ac:dyDescent="0.35">
      <c r="A5" s="11" t="s">
        <v>42</v>
      </c>
      <c r="B5" s="4" t="s">
        <v>43</v>
      </c>
      <c r="C5" s="22" t="s">
        <v>43</v>
      </c>
      <c r="D5" s="2" t="s">
        <v>44</v>
      </c>
      <c r="E5" s="22" t="s">
        <v>43</v>
      </c>
      <c r="F5" s="2" t="s">
        <v>43</v>
      </c>
      <c r="G5" s="81" t="s">
        <v>43</v>
      </c>
      <c r="H5" s="22" t="s">
        <v>43</v>
      </c>
      <c r="I5" s="22" t="s">
        <v>43</v>
      </c>
      <c r="J5" s="2" t="s">
        <v>45</v>
      </c>
      <c r="K5" s="2" t="s">
        <v>44</v>
      </c>
      <c r="L5" s="4" t="s">
        <v>43</v>
      </c>
      <c r="M5" s="4" t="s">
        <v>43</v>
      </c>
      <c r="N5" s="4" t="s">
        <v>43</v>
      </c>
      <c r="O5" s="4" t="s">
        <v>43</v>
      </c>
      <c r="P5" s="4" t="s">
        <v>43</v>
      </c>
      <c r="Q5" s="204"/>
      <c r="R5" s="204"/>
      <c r="S5" s="204"/>
      <c r="T5" s="207"/>
      <c r="U5" s="208"/>
    </row>
    <row r="6" spans="1:21" ht="14.5" customHeight="1" x14ac:dyDescent="0.35">
      <c r="A6" s="12" t="s">
        <v>46</v>
      </c>
      <c r="B6" s="10" t="s">
        <v>12</v>
      </c>
      <c r="C6" s="23" t="s">
        <v>12</v>
      </c>
      <c r="D6" s="10" t="s">
        <v>12</v>
      </c>
      <c r="E6" s="10" t="s">
        <v>12</v>
      </c>
      <c r="F6" s="10" t="s">
        <v>12</v>
      </c>
      <c r="G6" s="82" t="s">
        <v>12</v>
      </c>
      <c r="H6" s="22" t="s">
        <v>12</v>
      </c>
      <c r="I6" s="22" t="s">
        <v>12</v>
      </c>
      <c r="J6" s="10" t="s">
        <v>12</v>
      </c>
      <c r="K6" s="10" t="s">
        <v>12</v>
      </c>
      <c r="L6" s="10" t="s">
        <v>12</v>
      </c>
      <c r="M6" s="23" t="s">
        <v>12</v>
      </c>
      <c r="N6" s="10" t="s">
        <v>12</v>
      </c>
      <c r="O6" s="23" t="s">
        <v>12</v>
      </c>
      <c r="P6" s="23" t="s">
        <v>12</v>
      </c>
      <c r="Q6" s="204"/>
      <c r="R6" s="204"/>
      <c r="S6" s="204"/>
      <c r="T6" s="209"/>
      <c r="U6" s="210"/>
    </row>
    <row r="7" spans="1:21" s="1" customFormat="1" ht="15" customHeight="1" thickBot="1" x14ac:dyDescent="0.4">
      <c r="A7" s="100" t="s">
        <v>47</v>
      </c>
      <c r="B7" s="100"/>
      <c r="C7" s="100"/>
      <c r="D7" s="100"/>
      <c r="E7" s="100"/>
      <c r="F7" s="100"/>
      <c r="G7" s="100"/>
      <c r="H7" s="100"/>
      <c r="I7" s="100"/>
      <c r="J7" s="100"/>
      <c r="K7" s="100"/>
      <c r="L7" s="123"/>
      <c r="M7" s="123"/>
      <c r="N7" s="123"/>
      <c r="O7" s="123"/>
      <c r="P7" s="123"/>
      <c r="Q7" s="129"/>
      <c r="R7" s="129"/>
      <c r="S7" s="129"/>
      <c r="T7" s="182"/>
      <c r="U7" s="182"/>
    </row>
    <row r="8" spans="1:21" ht="15" thickBot="1" x14ac:dyDescent="0.4">
      <c r="A8" s="41" t="s">
        <v>48</v>
      </c>
      <c r="B8" s="68">
        <v>1</v>
      </c>
      <c r="C8" s="68">
        <v>1</v>
      </c>
      <c r="D8" s="68">
        <v>1</v>
      </c>
      <c r="E8" s="68">
        <v>1</v>
      </c>
      <c r="F8" s="68">
        <v>1</v>
      </c>
      <c r="G8" s="69">
        <v>1</v>
      </c>
      <c r="H8" s="68">
        <v>1</v>
      </c>
      <c r="I8" s="68">
        <v>1</v>
      </c>
      <c r="J8" s="68">
        <v>1</v>
      </c>
      <c r="K8" s="68">
        <v>1</v>
      </c>
      <c r="L8" s="90">
        <v>1</v>
      </c>
      <c r="M8" s="90">
        <v>1</v>
      </c>
      <c r="N8" s="90">
        <v>1</v>
      </c>
      <c r="O8" s="90">
        <v>1</v>
      </c>
      <c r="P8" s="90">
        <v>1</v>
      </c>
      <c r="Q8" s="7">
        <f>SUM(B8:P8)</f>
        <v>15</v>
      </c>
      <c r="R8" s="7">
        <f>SUM(B8:K8)</f>
        <v>10</v>
      </c>
      <c r="S8" s="178">
        <f>SUM(L8:P8)</f>
        <v>5</v>
      </c>
      <c r="T8" s="199" t="s">
        <v>556</v>
      </c>
      <c r="U8" s="199"/>
    </row>
    <row r="9" spans="1:21" ht="15" thickBot="1" x14ac:dyDescent="0.4">
      <c r="A9" s="42" t="s">
        <v>49</v>
      </c>
      <c r="B9" s="66">
        <v>1</v>
      </c>
      <c r="C9" s="66">
        <v>1</v>
      </c>
      <c r="D9" s="66">
        <v>1</v>
      </c>
      <c r="E9" s="66">
        <v>1</v>
      </c>
      <c r="F9" s="66">
        <v>1</v>
      </c>
      <c r="G9" s="70">
        <v>1</v>
      </c>
      <c r="H9" s="66">
        <v>1</v>
      </c>
      <c r="I9" s="66">
        <v>1</v>
      </c>
      <c r="J9" s="66">
        <v>1</v>
      </c>
      <c r="K9" s="66">
        <v>1</v>
      </c>
      <c r="L9" s="87">
        <v>1</v>
      </c>
      <c r="M9" s="87">
        <v>1</v>
      </c>
      <c r="N9" s="87">
        <v>1</v>
      </c>
      <c r="O9" s="87">
        <v>1</v>
      </c>
      <c r="P9" s="87">
        <v>1</v>
      </c>
      <c r="Q9" s="6">
        <f t="shared" ref="Q9:Q15" si="0">SUM(B9:P9)</f>
        <v>15</v>
      </c>
      <c r="R9" s="9">
        <f t="shared" ref="R9:R15" si="1">SUM(B9:K9)</f>
        <v>10</v>
      </c>
      <c r="S9" s="61">
        <f t="shared" ref="S9:S15" si="2">SUM(L9:P9)</f>
        <v>5</v>
      </c>
      <c r="T9" s="211"/>
      <c r="U9" s="211"/>
    </row>
    <row r="10" spans="1:21" ht="15" thickBot="1" x14ac:dyDescent="0.4">
      <c r="A10" s="42" t="s">
        <v>50</v>
      </c>
      <c r="B10" s="66">
        <v>1</v>
      </c>
      <c r="C10" s="66">
        <v>0</v>
      </c>
      <c r="D10" s="66">
        <v>0</v>
      </c>
      <c r="E10" s="66">
        <v>0</v>
      </c>
      <c r="F10" s="66">
        <v>0</v>
      </c>
      <c r="G10" s="66">
        <v>0</v>
      </c>
      <c r="H10" s="66">
        <v>0</v>
      </c>
      <c r="I10" s="66">
        <v>1</v>
      </c>
      <c r="J10" s="66">
        <v>1</v>
      </c>
      <c r="K10" s="66">
        <v>1</v>
      </c>
      <c r="L10" s="87">
        <v>1</v>
      </c>
      <c r="M10" s="87">
        <v>0</v>
      </c>
      <c r="N10" s="87">
        <v>1</v>
      </c>
      <c r="O10" s="87">
        <v>1</v>
      </c>
      <c r="P10" s="87">
        <v>1</v>
      </c>
      <c r="Q10" s="6">
        <f>SUM(B10:P10)</f>
        <v>8</v>
      </c>
      <c r="R10" s="9">
        <f t="shared" si="1"/>
        <v>4</v>
      </c>
      <c r="S10" s="61">
        <f t="shared" si="2"/>
        <v>4</v>
      </c>
      <c r="T10" s="211"/>
      <c r="U10" s="211"/>
    </row>
    <row r="11" spans="1:21" ht="15" thickBot="1" x14ac:dyDescent="0.4">
      <c r="A11" s="42" t="s">
        <v>51</v>
      </c>
      <c r="B11" s="66">
        <v>0</v>
      </c>
      <c r="C11" s="66">
        <v>0</v>
      </c>
      <c r="D11" s="66">
        <v>0</v>
      </c>
      <c r="E11" s="66">
        <v>1</v>
      </c>
      <c r="F11" s="66">
        <v>0</v>
      </c>
      <c r="G11" s="66">
        <v>1</v>
      </c>
      <c r="H11" s="66">
        <v>1</v>
      </c>
      <c r="I11" s="66">
        <v>1</v>
      </c>
      <c r="J11" s="66">
        <v>0</v>
      </c>
      <c r="K11" s="66">
        <v>1</v>
      </c>
      <c r="L11" s="87">
        <v>0</v>
      </c>
      <c r="M11" s="87">
        <v>0</v>
      </c>
      <c r="N11" s="87">
        <v>0</v>
      </c>
      <c r="O11" s="87">
        <v>0</v>
      </c>
      <c r="P11" s="87">
        <v>1</v>
      </c>
      <c r="Q11" s="6">
        <f t="shared" si="0"/>
        <v>6</v>
      </c>
      <c r="R11" s="9">
        <f t="shared" si="1"/>
        <v>5</v>
      </c>
      <c r="S11" s="61">
        <f t="shared" si="2"/>
        <v>1</v>
      </c>
      <c r="T11" s="211"/>
      <c r="U11" s="211"/>
    </row>
    <row r="12" spans="1:21" ht="15" thickBot="1" x14ac:dyDescent="0.4">
      <c r="A12" s="42" t="s">
        <v>52</v>
      </c>
      <c r="B12" s="66">
        <v>1</v>
      </c>
      <c r="C12" s="66">
        <v>0</v>
      </c>
      <c r="D12" s="66">
        <v>1</v>
      </c>
      <c r="E12" s="66">
        <v>0</v>
      </c>
      <c r="F12" s="66">
        <v>0</v>
      </c>
      <c r="G12" s="70">
        <v>0</v>
      </c>
      <c r="H12" s="66">
        <v>0</v>
      </c>
      <c r="I12" s="66">
        <v>0</v>
      </c>
      <c r="J12" s="66">
        <v>0</v>
      </c>
      <c r="K12" s="66">
        <v>0</v>
      </c>
      <c r="L12" s="87">
        <v>1</v>
      </c>
      <c r="M12" s="87">
        <v>1</v>
      </c>
      <c r="N12" s="87">
        <v>0</v>
      </c>
      <c r="O12" s="87">
        <v>0</v>
      </c>
      <c r="P12" s="87">
        <v>0</v>
      </c>
      <c r="Q12" s="6">
        <f t="shared" si="0"/>
        <v>4</v>
      </c>
      <c r="R12" s="9">
        <f t="shared" si="1"/>
        <v>2</v>
      </c>
      <c r="S12" s="61">
        <f t="shared" si="2"/>
        <v>2</v>
      </c>
      <c r="T12" s="211"/>
      <c r="U12" s="211"/>
    </row>
    <row r="13" spans="1:21" ht="15" thickBot="1" x14ac:dyDescent="0.4">
      <c r="A13" s="42" t="s">
        <v>53</v>
      </c>
      <c r="B13" s="66">
        <v>0</v>
      </c>
      <c r="C13" s="66">
        <v>0</v>
      </c>
      <c r="D13" s="66">
        <v>0</v>
      </c>
      <c r="E13" s="66">
        <v>0</v>
      </c>
      <c r="F13" s="66">
        <v>0</v>
      </c>
      <c r="G13" s="66">
        <v>1</v>
      </c>
      <c r="H13" s="66">
        <v>0</v>
      </c>
      <c r="I13" s="66">
        <v>0</v>
      </c>
      <c r="J13" s="66">
        <v>0</v>
      </c>
      <c r="K13" s="66">
        <v>0</v>
      </c>
      <c r="L13" s="87">
        <v>0</v>
      </c>
      <c r="M13" s="87">
        <v>0</v>
      </c>
      <c r="N13" s="87">
        <v>1</v>
      </c>
      <c r="O13" s="87">
        <v>1</v>
      </c>
      <c r="P13" s="87">
        <v>0</v>
      </c>
      <c r="Q13" s="6">
        <f t="shared" si="0"/>
        <v>3</v>
      </c>
      <c r="R13" s="9">
        <f t="shared" si="1"/>
        <v>1</v>
      </c>
      <c r="S13" s="61">
        <f t="shared" si="2"/>
        <v>2</v>
      </c>
      <c r="T13" s="211"/>
      <c r="U13" s="211"/>
    </row>
    <row r="14" spans="1:21" ht="15" thickBot="1" x14ac:dyDescent="0.4">
      <c r="A14" s="42" t="s">
        <v>54</v>
      </c>
      <c r="B14" s="66">
        <v>0</v>
      </c>
      <c r="C14" s="66">
        <v>0</v>
      </c>
      <c r="D14" s="66">
        <v>1</v>
      </c>
      <c r="E14" s="66">
        <v>0</v>
      </c>
      <c r="F14" s="66">
        <v>0</v>
      </c>
      <c r="G14" s="66">
        <v>0</v>
      </c>
      <c r="H14" s="66">
        <v>0</v>
      </c>
      <c r="I14" s="66">
        <v>0</v>
      </c>
      <c r="J14" s="66">
        <v>0</v>
      </c>
      <c r="K14" s="66">
        <v>0</v>
      </c>
      <c r="L14" s="87">
        <v>0</v>
      </c>
      <c r="M14" s="87">
        <v>0</v>
      </c>
      <c r="N14" s="87">
        <v>0</v>
      </c>
      <c r="O14" s="87">
        <v>1</v>
      </c>
      <c r="P14" s="87">
        <v>0</v>
      </c>
      <c r="Q14" s="6">
        <f t="shared" si="0"/>
        <v>2</v>
      </c>
      <c r="R14" s="9">
        <f t="shared" si="1"/>
        <v>1</v>
      </c>
      <c r="S14" s="61">
        <f t="shared" si="2"/>
        <v>1</v>
      </c>
      <c r="T14" s="211"/>
      <c r="U14" s="211"/>
    </row>
    <row r="15" spans="1:21" ht="15" thickBot="1" x14ac:dyDescent="0.4">
      <c r="A15" s="104" t="s">
        <v>55</v>
      </c>
      <c r="B15" s="67">
        <v>0</v>
      </c>
      <c r="C15" s="67">
        <v>0</v>
      </c>
      <c r="D15" s="67">
        <v>1</v>
      </c>
      <c r="E15" s="67">
        <v>0</v>
      </c>
      <c r="F15" s="67">
        <v>0</v>
      </c>
      <c r="G15" s="67">
        <v>0</v>
      </c>
      <c r="H15" s="67">
        <v>0</v>
      </c>
      <c r="I15" s="67">
        <v>0</v>
      </c>
      <c r="J15" s="67">
        <v>0</v>
      </c>
      <c r="K15" s="67">
        <v>0</v>
      </c>
      <c r="L15" s="88">
        <v>0</v>
      </c>
      <c r="M15" s="88">
        <v>0</v>
      </c>
      <c r="N15" s="88">
        <v>0</v>
      </c>
      <c r="O15" s="88">
        <v>0</v>
      </c>
      <c r="P15" s="88">
        <v>0</v>
      </c>
      <c r="Q15" s="8">
        <f t="shared" si="0"/>
        <v>1</v>
      </c>
      <c r="R15" s="164">
        <f t="shared" si="1"/>
        <v>1</v>
      </c>
      <c r="S15" s="165">
        <f t="shared" si="2"/>
        <v>0</v>
      </c>
      <c r="T15" s="211"/>
      <c r="U15" s="211"/>
    </row>
    <row r="16" spans="1:21" x14ac:dyDescent="0.35">
      <c r="A16" s="203" t="s">
        <v>56</v>
      </c>
      <c r="B16" s="214"/>
      <c r="C16" s="214"/>
      <c r="D16" s="214"/>
      <c r="E16" s="214"/>
      <c r="F16" s="214"/>
      <c r="G16" s="214"/>
      <c r="H16" s="214"/>
      <c r="I16" s="214"/>
      <c r="J16" s="214"/>
      <c r="K16" s="214"/>
      <c r="L16" s="214"/>
      <c r="M16" s="214"/>
      <c r="N16" s="214"/>
      <c r="O16" s="214"/>
      <c r="P16" s="214"/>
      <c r="Q16" s="214"/>
      <c r="R16" s="214"/>
      <c r="S16" s="214"/>
      <c r="T16" s="182"/>
      <c r="U16" s="182"/>
    </row>
    <row r="17" spans="1:21" ht="20" customHeight="1" x14ac:dyDescent="0.35">
      <c r="A17" s="84" t="s">
        <v>57</v>
      </c>
      <c r="B17" s="62">
        <v>1</v>
      </c>
      <c r="C17" s="62">
        <v>0</v>
      </c>
      <c r="D17" s="62">
        <v>1</v>
      </c>
      <c r="E17" s="62">
        <v>0</v>
      </c>
      <c r="F17" s="62">
        <v>0</v>
      </c>
      <c r="G17" s="62">
        <v>1</v>
      </c>
      <c r="H17" s="62">
        <v>1</v>
      </c>
      <c r="I17" s="62">
        <v>1</v>
      </c>
      <c r="J17" s="62">
        <v>0</v>
      </c>
      <c r="K17" s="62">
        <v>0</v>
      </c>
      <c r="L17" s="62">
        <v>1</v>
      </c>
      <c r="M17" s="62">
        <v>1</v>
      </c>
      <c r="N17" s="62">
        <v>1</v>
      </c>
      <c r="O17" s="62">
        <v>0</v>
      </c>
      <c r="P17" s="62">
        <v>0</v>
      </c>
      <c r="Q17" s="122">
        <f t="shared" ref="Q17:Q25" si="3">SUM(B17:P17)</f>
        <v>8</v>
      </c>
      <c r="R17" s="122">
        <f t="shared" ref="R17" si="4">SUM(B17:K17)</f>
        <v>5</v>
      </c>
      <c r="S17" s="122">
        <f t="shared" ref="S17" si="5">SUM(L17:P17)</f>
        <v>3</v>
      </c>
      <c r="T17" s="199" t="s">
        <v>529</v>
      </c>
      <c r="U17" s="199"/>
    </row>
    <row r="18" spans="1:21" ht="20" customHeight="1" x14ac:dyDescent="0.35">
      <c r="A18" s="28" t="s">
        <v>58</v>
      </c>
      <c r="B18" s="62">
        <v>1</v>
      </c>
      <c r="C18" s="62">
        <v>0</v>
      </c>
      <c r="D18" s="62">
        <v>0</v>
      </c>
      <c r="E18" s="62">
        <v>0</v>
      </c>
      <c r="F18" s="62">
        <v>0</v>
      </c>
      <c r="G18" s="62">
        <v>1</v>
      </c>
      <c r="H18" s="62">
        <v>1</v>
      </c>
      <c r="I18" s="62">
        <v>1</v>
      </c>
      <c r="J18" s="62">
        <v>1</v>
      </c>
      <c r="K18" s="62">
        <v>1</v>
      </c>
      <c r="L18" s="62">
        <v>0</v>
      </c>
      <c r="M18" s="62">
        <v>0</v>
      </c>
      <c r="N18" s="62">
        <v>1</v>
      </c>
      <c r="O18" s="62">
        <v>0</v>
      </c>
      <c r="P18" s="62">
        <v>0</v>
      </c>
      <c r="Q18" s="122">
        <f t="shared" si="3"/>
        <v>7</v>
      </c>
      <c r="R18" s="122">
        <f t="shared" ref="R18:R25" si="6">SUM(B18:K18)</f>
        <v>6</v>
      </c>
      <c r="S18" s="122">
        <f t="shared" ref="S18:S25" si="7">SUM(L18:P18)</f>
        <v>1</v>
      </c>
      <c r="T18" s="199"/>
      <c r="U18" s="199"/>
    </row>
    <row r="19" spans="1:21" ht="20" customHeight="1" x14ac:dyDescent="0.35">
      <c r="A19" s="28" t="s">
        <v>59</v>
      </c>
      <c r="B19" s="62">
        <v>0</v>
      </c>
      <c r="C19" s="62">
        <v>0</v>
      </c>
      <c r="D19" s="62">
        <v>1</v>
      </c>
      <c r="E19" s="62">
        <v>0</v>
      </c>
      <c r="F19" s="62">
        <v>0</v>
      </c>
      <c r="G19" s="62">
        <v>0</v>
      </c>
      <c r="H19" s="62">
        <v>1</v>
      </c>
      <c r="I19" s="62">
        <v>1</v>
      </c>
      <c r="J19" s="62">
        <v>0</v>
      </c>
      <c r="K19" s="62">
        <v>0</v>
      </c>
      <c r="L19" s="62">
        <v>1</v>
      </c>
      <c r="M19" s="62">
        <v>1</v>
      </c>
      <c r="N19" s="62">
        <v>1</v>
      </c>
      <c r="O19" s="62">
        <v>0</v>
      </c>
      <c r="P19" s="62">
        <v>0</v>
      </c>
      <c r="Q19" s="122">
        <f t="shared" si="3"/>
        <v>6</v>
      </c>
      <c r="R19" s="122">
        <f t="shared" si="6"/>
        <v>3</v>
      </c>
      <c r="S19" s="122">
        <f t="shared" si="7"/>
        <v>3</v>
      </c>
      <c r="T19" s="199"/>
      <c r="U19" s="199"/>
    </row>
    <row r="20" spans="1:21" ht="20" customHeight="1" x14ac:dyDescent="0.35">
      <c r="A20" s="38" t="s">
        <v>60</v>
      </c>
      <c r="B20" s="62">
        <v>1</v>
      </c>
      <c r="C20" s="62">
        <v>0</v>
      </c>
      <c r="D20" s="62">
        <v>0</v>
      </c>
      <c r="E20" s="62">
        <v>0</v>
      </c>
      <c r="F20" s="62">
        <v>0</v>
      </c>
      <c r="G20" s="62">
        <v>1</v>
      </c>
      <c r="H20" s="62">
        <v>0</v>
      </c>
      <c r="I20" s="62">
        <v>1</v>
      </c>
      <c r="J20" s="62">
        <v>1</v>
      </c>
      <c r="K20" s="62">
        <v>1</v>
      </c>
      <c r="L20" s="62">
        <v>0</v>
      </c>
      <c r="M20" s="62">
        <v>0</v>
      </c>
      <c r="N20" s="62">
        <v>1</v>
      </c>
      <c r="O20" s="62">
        <v>0</v>
      </c>
      <c r="P20" s="62">
        <v>0</v>
      </c>
      <c r="Q20" s="122">
        <f t="shared" si="3"/>
        <v>6</v>
      </c>
      <c r="R20" s="122">
        <f t="shared" si="6"/>
        <v>5</v>
      </c>
      <c r="S20" s="122">
        <f t="shared" si="7"/>
        <v>1</v>
      </c>
      <c r="T20" s="199"/>
      <c r="U20" s="199"/>
    </row>
    <row r="21" spans="1:21" ht="20" customHeight="1" x14ac:dyDescent="0.35">
      <c r="A21" s="28" t="s">
        <v>61</v>
      </c>
      <c r="B21" s="62">
        <v>1</v>
      </c>
      <c r="C21" s="62">
        <v>1</v>
      </c>
      <c r="D21" s="62">
        <v>0</v>
      </c>
      <c r="E21" s="62">
        <v>0</v>
      </c>
      <c r="F21" s="62">
        <v>0</v>
      </c>
      <c r="G21" s="62">
        <v>0</v>
      </c>
      <c r="H21" s="62">
        <v>0</v>
      </c>
      <c r="I21" s="62">
        <v>0</v>
      </c>
      <c r="J21" s="62">
        <v>0</v>
      </c>
      <c r="K21" s="62">
        <v>0</v>
      </c>
      <c r="L21" s="62">
        <v>0</v>
      </c>
      <c r="M21" s="62">
        <v>1</v>
      </c>
      <c r="N21" s="62">
        <v>1</v>
      </c>
      <c r="O21" s="62">
        <v>1</v>
      </c>
      <c r="P21" s="62">
        <v>1</v>
      </c>
      <c r="Q21" s="122">
        <f t="shared" si="3"/>
        <v>6</v>
      </c>
      <c r="R21" s="122">
        <f t="shared" si="6"/>
        <v>2</v>
      </c>
      <c r="S21" s="122">
        <f t="shared" si="7"/>
        <v>4</v>
      </c>
      <c r="T21" s="199"/>
      <c r="U21" s="199"/>
    </row>
    <row r="22" spans="1:21" ht="20" customHeight="1" x14ac:dyDescent="0.35">
      <c r="A22" s="38" t="s">
        <v>62</v>
      </c>
      <c r="B22" s="62">
        <v>1</v>
      </c>
      <c r="C22" s="62">
        <v>0</v>
      </c>
      <c r="D22" s="62">
        <v>0</v>
      </c>
      <c r="E22" s="62">
        <v>0</v>
      </c>
      <c r="F22" s="62">
        <v>0</v>
      </c>
      <c r="G22" s="62">
        <v>1</v>
      </c>
      <c r="H22" s="62">
        <v>0</v>
      </c>
      <c r="I22" s="62">
        <v>0</v>
      </c>
      <c r="J22" s="62">
        <v>1</v>
      </c>
      <c r="K22" s="62">
        <v>0</v>
      </c>
      <c r="L22" s="62">
        <v>1</v>
      </c>
      <c r="M22" s="62">
        <v>1</v>
      </c>
      <c r="N22" s="62">
        <v>1</v>
      </c>
      <c r="O22" s="62">
        <v>0</v>
      </c>
      <c r="P22" s="62">
        <v>0</v>
      </c>
      <c r="Q22" s="122">
        <f t="shared" si="3"/>
        <v>6</v>
      </c>
      <c r="R22" s="122">
        <f t="shared" si="6"/>
        <v>3</v>
      </c>
      <c r="S22" s="122">
        <f t="shared" si="7"/>
        <v>3</v>
      </c>
      <c r="T22" s="199"/>
      <c r="U22" s="199"/>
    </row>
    <row r="23" spans="1:21" ht="20" customHeight="1" x14ac:dyDescent="0.35">
      <c r="A23" s="33" t="s">
        <v>63</v>
      </c>
      <c r="B23" s="62">
        <v>1</v>
      </c>
      <c r="C23" s="62">
        <v>0</v>
      </c>
      <c r="D23" s="62">
        <v>1</v>
      </c>
      <c r="E23" s="62">
        <v>0</v>
      </c>
      <c r="F23" s="62">
        <v>0</v>
      </c>
      <c r="G23" s="62">
        <v>0</v>
      </c>
      <c r="H23" s="177">
        <v>0</v>
      </c>
      <c r="I23" s="62">
        <v>0</v>
      </c>
      <c r="J23" s="62">
        <v>0</v>
      </c>
      <c r="K23" s="62">
        <v>0</v>
      </c>
      <c r="L23" s="62">
        <v>1</v>
      </c>
      <c r="M23" s="62">
        <v>1</v>
      </c>
      <c r="N23" s="62">
        <v>1</v>
      </c>
      <c r="O23" s="62">
        <v>0</v>
      </c>
      <c r="P23" s="62">
        <v>0</v>
      </c>
      <c r="Q23" s="122">
        <f t="shared" si="3"/>
        <v>5</v>
      </c>
      <c r="R23" s="122">
        <f t="shared" si="6"/>
        <v>2</v>
      </c>
      <c r="S23" s="122">
        <f t="shared" si="7"/>
        <v>3</v>
      </c>
      <c r="T23" s="199"/>
      <c r="U23" s="199"/>
    </row>
    <row r="24" spans="1:21" ht="20" customHeight="1" x14ac:dyDescent="0.35">
      <c r="A24" s="33" t="s">
        <v>64</v>
      </c>
      <c r="B24" s="62">
        <v>1</v>
      </c>
      <c r="C24" s="62">
        <v>0</v>
      </c>
      <c r="D24" s="62">
        <v>0</v>
      </c>
      <c r="E24" s="62">
        <v>0</v>
      </c>
      <c r="F24" s="62">
        <v>0</v>
      </c>
      <c r="G24" s="62">
        <v>0</v>
      </c>
      <c r="H24" s="62">
        <v>0</v>
      </c>
      <c r="I24" s="62">
        <v>0</v>
      </c>
      <c r="J24" s="62">
        <v>1</v>
      </c>
      <c r="K24" s="62">
        <v>0</v>
      </c>
      <c r="L24" s="62">
        <v>0</v>
      </c>
      <c r="M24" s="62">
        <v>1</v>
      </c>
      <c r="N24" s="62">
        <v>1</v>
      </c>
      <c r="O24" s="62">
        <v>0</v>
      </c>
      <c r="P24" s="62">
        <v>0</v>
      </c>
      <c r="Q24" s="122">
        <f t="shared" si="3"/>
        <v>4</v>
      </c>
      <c r="R24" s="122">
        <f t="shared" si="6"/>
        <v>2</v>
      </c>
      <c r="S24" s="122">
        <f t="shared" si="7"/>
        <v>2</v>
      </c>
      <c r="T24" s="199"/>
      <c r="U24" s="199"/>
    </row>
    <row r="25" spans="1:21" ht="20" customHeight="1" thickBot="1" x14ac:dyDescent="0.4">
      <c r="A25" s="86" t="s">
        <v>65</v>
      </c>
      <c r="B25" s="62">
        <v>1</v>
      </c>
      <c r="C25" s="62">
        <v>0</v>
      </c>
      <c r="D25" s="62">
        <v>0</v>
      </c>
      <c r="E25" s="62">
        <v>0</v>
      </c>
      <c r="F25" s="62">
        <v>0</v>
      </c>
      <c r="G25" s="62">
        <v>0</v>
      </c>
      <c r="H25" s="62">
        <v>0</v>
      </c>
      <c r="I25" s="62">
        <v>0</v>
      </c>
      <c r="J25" s="62">
        <v>0</v>
      </c>
      <c r="K25" s="62">
        <v>0</v>
      </c>
      <c r="L25" s="62">
        <v>0</v>
      </c>
      <c r="M25" s="62">
        <v>0</v>
      </c>
      <c r="N25" s="62">
        <v>1</v>
      </c>
      <c r="O25" s="62">
        <v>0</v>
      </c>
      <c r="P25" s="62">
        <v>0</v>
      </c>
      <c r="Q25" s="122">
        <f t="shared" si="3"/>
        <v>2</v>
      </c>
      <c r="R25" s="122">
        <f t="shared" si="6"/>
        <v>1</v>
      </c>
      <c r="S25" s="122">
        <f t="shared" si="7"/>
        <v>1</v>
      </c>
      <c r="T25" s="199"/>
      <c r="U25" s="199"/>
    </row>
    <row r="26" spans="1:21" ht="15" thickBot="1" x14ac:dyDescent="0.4">
      <c r="A26" s="212" t="s">
        <v>66</v>
      </c>
      <c r="B26" s="203"/>
      <c r="C26" s="203"/>
      <c r="D26" s="203"/>
      <c r="E26" s="203"/>
      <c r="F26" s="203"/>
      <c r="G26" s="203"/>
      <c r="H26" s="203"/>
      <c r="I26" s="203"/>
      <c r="J26" s="203"/>
      <c r="K26" s="203"/>
      <c r="L26" s="123"/>
      <c r="M26" s="123"/>
      <c r="N26" s="123"/>
      <c r="O26" s="123"/>
      <c r="P26" s="123"/>
      <c r="Q26" s="129"/>
      <c r="R26" s="129"/>
      <c r="S26" s="129"/>
      <c r="T26" s="182"/>
      <c r="U26" s="182"/>
    </row>
    <row r="27" spans="1:21" ht="20" customHeight="1" x14ac:dyDescent="0.35">
      <c r="A27" s="42" t="s">
        <v>67</v>
      </c>
      <c r="B27" s="66">
        <v>1</v>
      </c>
      <c r="C27" s="66">
        <v>0</v>
      </c>
      <c r="D27" s="66">
        <v>1</v>
      </c>
      <c r="E27" s="66">
        <v>1</v>
      </c>
      <c r="F27" s="66">
        <v>1</v>
      </c>
      <c r="G27" s="66">
        <v>1</v>
      </c>
      <c r="H27" s="66">
        <v>1</v>
      </c>
      <c r="I27" s="66">
        <v>1</v>
      </c>
      <c r="J27" s="66">
        <v>1</v>
      </c>
      <c r="K27" s="66">
        <v>1</v>
      </c>
      <c r="L27" s="66">
        <v>0</v>
      </c>
      <c r="M27" s="66">
        <v>0</v>
      </c>
      <c r="N27" s="66">
        <v>0</v>
      </c>
      <c r="O27" s="66">
        <v>1</v>
      </c>
      <c r="P27" s="66">
        <v>1</v>
      </c>
      <c r="Q27" s="6">
        <f t="shared" ref="Q27:Q33" si="8">SUM(B27:P27)</f>
        <v>11</v>
      </c>
      <c r="R27" s="6">
        <f t="shared" ref="R27:R33" si="9">SUM(B27:K27)</f>
        <v>9</v>
      </c>
      <c r="S27" s="6">
        <f t="shared" ref="S27:S33" si="10">SUM(L27:P27)</f>
        <v>2</v>
      </c>
      <c r="T27" s="199" t="s">
        <v>530</v>
      </c>
      <c r="U27" s="199"/>
    </row>
    <row r="28" spans="1:21" ht="20" customHeight="1" x14ac:dyDescent="0.35">
      <c r="A28" s="42" t="s">
        <v>68</v>
      </c>
      <c r="B28" s="66">
        <v>0</v>
      </c>
      <c r="C28" s="66">
        <v>1</v>
      </c>
      <c r="D28" s="66">
        <v>1</v>
      </c>
      <c r="E28" s="66">
        <v>1</v>
      </c>
      <c r="F28" s="66">
        <v>1</v>
      </c>
      <c r="G28" s="66">
        <v>1</v>
      </c>
      <c r="H28" s="66">
        <v>0</v>
      </c>
      <c r="I28" s="66">
        <v>1</v>
      </c>
      <c r="J28" s="66">
        <v>1</v>
      </c>
      <c r="K28" s="66">
        <v>0</v>
      </c>
      <c r="L28" s="66">
        <v>0</v>
      </c>
      <c r="M28" s="66">
        <v>1</v>
      </c>
      <c r="N28" s="66">
        <v>1</v>
      </c>
      <c r="O28" s="66">
        <v>0</v>
      </c>
      <c r="P28" s="66">
        <v>1</v>
      </c>
      <c r="Q28" s="6">
        <f t="shared" si="8"/>
        <v>10</v>
      </c>
      <c r="R28" s="6">
        <f t="shared" si="9"/>
        <v>7</v>
      </c>
      <c r="S28" s="6">
        <f t="shared" si="10"/>
        <v>3</v>
      </c>
      <c r="T28" s="199"/>
      <c r="U28" s="199"/>
    </row>
    <row r="29" spans="1:21" ht="20" customHeight="1" x14ac:dyDescent="0.35">
      <c r="A29" s="42" t="s">
        <v>69</v>
      </c>
      <c r="B29" s="66">
        <v>0</v>
      </c>
      <c r="C29" s="66">
        <v>0</v>
      </c>
      <c r="D29" s="66">
        <v>1</v>
      </c>
      <c r="E29" s="66">
        <v>0</v>
      </c>
      <c r="F29" s="66">
        <v>0</v>
      </c>
      <c r="G29" s="66">
        <v>0</v>
      </c>
      <c r="H29" s="66">
        <v>1</v>
      </c>
      <c r="I29" s="66">
        <v>0</v>
      </c>
      <c r="J29" s="66">
        <v>0</v>
      </c>
      <c r="K29" s="66">
        <v>0</v>
      </c>
      <c r="L29" s="66">
        <v>0</v>
      </c>
      <c r="M29" s="66">
        <v>0</v>
      </c>
      <c r="N29" s="66">
        <v>0</v>
      </c>
      <c r="O29" s="66">
        <v>1</v>
      </c>
      <c r="P29" s="66">
        <v>0</v>
      </c>
      <c r="Q29" s="6">
        <f t="shared" si="8"/>
        <v>3</v>
      </c>
      <c r="R29" s="6">
        <f t="shared" si="9"/>
        <v>2</v>
      </c>
      <c r="S29" s="6">
        <f t="shared" si="10"/>
        <v>1</v>
      </c>
      <c r="T29" s="199"/>
      <c r="U29" s="199"/>
    </row>
    <row r="30" spans="1:21" ht="20" customHeight="1" x14ac:dyDescent="0.35">
      <c r="A30" s="85" t="s">
        <v>70</v>
      </c>
      <c r="B30" s="66">
        <v>1</v>
      </c>
      <c r="C30" s="66">
        <v>0</v>
      </c>
      <c r="D30" s="66">
        <v>0</v>
      </c>
      <c r="E30" s="66">
        <v>0</v>
      </c>
      <c r="F30" s="66">
        <v>0</v>
      </c>
      <c r="G30" s="66">
        <v>0</v>
      </c>
      <c r="H30" s="66">
        <v>0</v>
      </c>
      <c r="I30" s="66">
        <v>1</v>
      </c>
      <c r="J30" s="66">
        <v>0</v>
      </c>
      <c r="K30" s="66">
        <v>0</v>
      </c>
      <c r="L30" s="66">
        <v>0</v>
      </c>
      <c r="M30" s="66">
        <v>0</v>
      </c>
      <c r="N30" s="66">
        <v>0</v>
      </c>
      <c r="O30" s="66">
        <v>0</v>
      </c>
      <c r="P30" s="66">
        <v>0</v>
      </c>
      <c r="Q30" s="6">
        <f t="shared" si="8"/>
        <v>2</v>
      </c>
      <c r="R30" s="6">
        <f t="shared" si="9"/>
        <v>2</v>
      </c>
      <c r="S30" s="6">
        <f t="shared" si="10"/>
        <v>0</v>
      </c>
      <c r="T30" s="199"/>
      <c r="U30" s="199"/>
    </row>
    <row r="31" spans="1:21" ht="20" customHeight="1" x14ac:dyDescent="0.35">
      <c r="A31" s="42" t="s">
        <v>71</v>
      </c>
      <c r="B31" s="66">
        <v>1</v>
      </c>
      <c r="C31" s="66">
        <v>0</v>
      </c>
      <c r="D31" s="66">
        <v>0</v>
      </c>
      <c r="E31" s="66">
        <v>0</v>
      </c>
      <c r="F31" s="66">
        <v>0</v>
      </c>
      <c r="G31" s="66">
        <v>0</v>
      </c>
      <c r="H31" s="66">
        <v>1</v>
      </c>
      <c r="I31" s="66">
        <v>0</v>
      </c>
      <c r="J31" s="66">
        <v>0</v>
      </c>
      <c r="K31" s="66">
        <v>0</v>
      </c>
      <c r="L31" s="66">
        <v>0</v>
      </c>
      <c r="M31" s="66">
        <v>0</v>
      </c>
      <c r="N31" s="66">
        <v>0</v>
      </c>
      <c r="O31" s="66">
        <v>0</v>
      </c>
      <c r="P31" s="66">
        <v>0</v>
      </c>
      <c r="Q31" s="6">
        <f t="shared" si="8"/>
        <v>2</v>
      </c>
      <c r="R31" s="6">
        <f t="shared" si="9"/>
        <v>2</v>
      </c>
      <c r="S31" s="6">
        <f t="shared" si="10"/>
        <v>0</v>
      </c>
      <c r="T31" s="199"/>
      <c r="U31" s="199"/>
    </row>
    <row r="32" spans="1:21" ht="20" customHeight="1" x14ac:dyDescent="0.35">
      <c r="A32" s="42" t="s">
        <v>72</v>
      </c>
      <c r="B32" s="66">
        <v>0</v>
      </c>
      <c r="C32" s="66">
        <v>0</v>
      </c>
      <c r="D32" s="66">
        <v>0</v>
      </c>
      <c r="E32" s="66">
        <v>0</v>
      </c>
      <c r="F32" s="66">
        <v>0</v>
      </c>
      <c r="G32" s="66">
        <v>0</v>
      </c>
      <c r="H32" s="66">
        <v>0</v>
      </c>
      <c r="I32" s="66">
        <v>0</v>
      </c>
      <c r="J32" s="66">
        <v>0</v>
      </c>
      <c r="K32" s="66">
        <v>1</v>
      </c>
      <c r="L32" s="66">
        <v>0</v>
      </c>
      <c r="M32" s="66">
        <v>0</v>
      </c>
      <c r="N32" s="66">
        <v>1</v>
      </c>
      <c r="O32" s="66">
        <v>0</v>
      </c>
      <c r="P32" s="66">
        <v>0</v>
      </c>
      <c r="Q32" s="6">
        <f t="shared" si="8"/>
        <v>2</v>
      </c>
      <c r="R32" s="6">
        <f t="shared" si="9"/>
        <v>1</v>
      </c>
      <c r="S32" s="6">
        <f t="shared" si="10"/>
        <v>1</v>
      </c>
      <c r="T32" s="199"/>
      <c r="U32" s="199"/>
    </row>
    <row r="33" spans="1:21" ht="20" customHeight="1" thickBot="1" x14ac:dyDescent="0.4">
      <c r="A33" s="43" t="s">
        <v>73</v>
      </c>
      <c r="B33" s="66">
        <v>0</v>
      </c>
      <c r="C33" s="66">
        <v>0</v>
      </c>
      <c r="D33" s="66">
        <v>0</v>
      </c>
      <c r="E33" s="66">
        <v>0</v>
      </c>
      <c r="F33" s="66">
        <v>0</v>
      </c>
      <c r="G33" s="66">
        <v>0</v>
      </c>
      <c r="H33" s="66">
        <v>0</v>
      </c>
      <c r="I33" s="66">
        <v>0</v>
      </c>
      <c r="J33" s="66">
        <v>0</v>
      </c>
      <c r="K33" s="66">
        <v>1</v>
      </c>
      <c r="L33" s="66">
        <v>0</v>
      </c>
      <c r="M33" s="66">
        <v>0</v>
      </c>
      <c r="N33" s="66">
        <v>0</v>
      </c>
      <c r="O33" s="66">
        <v>0</v>
      </c>
      <c r="P33" s="66">
        <v>0</v>
      </c>
      <c r="Q33" s="6">
        <f t="shared" si="8"/>
        <v>1</v>
      </c>
      <c r="R33" s="6">
        <f t="shared" si="9"/>
        <v>1</v>
      </c>
      <c r="S33" s="6">
        <f t="shared" si="10"/>
        <v>0</v>
      </c>
      <c r="T33" s="199"/>
      <c r="U33" s="199"/>
    </row>
    <row r="34" spans="1:21" x14ac:dyDescent="0.35">
      <c r="A34" s="213" t="s">
        <v>74</v>
      </c>
      <c r="B34" s="203"/>
      <c r="C34" s="203"/>
      <c r="D34" s="203"/>
      <c r="E34" s="203"/>
      <c r="F34" s="203"/>
      <c r="G34" s="203"/>
      <c r="H34" s="203"/>
      <c r="I34" s="203"/>
      <c r="J34" s="203"/>
      <c r="K34" s="203"/>
      <c r="L34" s="123"/>
      <c r="M34" s="123"/>
      <c r="N34" s="123"/>
      <c r="O34" s="123"/>
      <c r="P34" s="123"/>
      <c r="Q34" s="129"/>
      <c r="R34" s="129"/>
      <c r="S34" s="129"/>
      <c r="T34" s="182"/>
      <c r="U34" s="182"/>
    </row>
    <row r="35" spans="1:21" ht="30" customHeight="1" x14ac:dyDescent="0.35">
      <c r="A35" s="142" t="s">
        <v>75</v>
      </c>
      <c r="B35" s="117">
        <v>1</v>
      </c>
      <c r="C35" s="117">
        <v>1</v>
      </c>
      <c r="D35" s="117">
        <v>1</v>
      </c>
      <c r="E35" s="117">
        <v>0</v>
      </c>
      <c r="F35" s="117">
        <v>1</v>
      </c>
      <c r="G35" s="117">
        <v>1</v>
      </c>
      <c r="H35" s="117">
        <v>1</v>
      </c>
      <c r="I35" s="117">
        <v>0</v>
      </c>
      <c r="J35" s="117">
        <v>1</v>
      </c>
      <c r="K35" s="117">
        <v>1</v>
      </c>
      <c r="L35" s="117">
        <v>0</v>
      </c>
      <c r="M35" s="117">
        <v>1</v>
      </c>
      <c r="N35" s="117">
        <v>1</v>
      </c>
      <c r="O35" s="117">
        <v>1</v>
      </c>
      <c r="P35" s="117">
        <v>0</v>
      </c>
      <c r="Q35" s="122">
        <f t="shared" ref="Q35:Q42" si="11">SUM(B35:P35)</f>
        <v>11</v>
      </c>
      <c r="R35" s="122">
        <f t="shared" ref="R35:R42" si="12">SUM(B35:K35)</f>
        <v>8</v>
      </c>
      <c r="S35" s="122">
        <f t="shared" ref="S35:S42" si="13">SUM(L35:P35)</f>
        <v>3</v>
      </c>
      <c r="T35" s="199" t="s">
        <v>531</v>
      </c>
      <c r="U35" s="199"/>
    </row>
    <row r="36" spans="1:21" ht="30" customHeight="1" x14ac:dyDescent="0.35">
      <c r="A36" s="142" t="s">
        <v>76</v>
      </c>
      <c r="B36" s="117">
        <v>0</v>
      </c>
      <c r="C36" s="117">
        <v>0</v>
      </c>
      <c r="D36" s="117">
        <v>0</v>
      </c>
      <c r="E36" s="117">
        <v>1</v>
      </c>
      <c r="F36" s="117">
        <v>0</v>
      </c>
      <c r="G36" s="117">
        <v>0</v>
      </c>
      <c r="H36" s="117">
        <v>0</v>
      </c>
      <c r="I36" s="117">
        <v>1</v>
      </c>
      <c r="J36" s="117">
        <v>0</v>
      </c>
      <c r="K36" s="117">
        <v>0</v>
      </c>
      <c r="L36" s="117">
        <v>1</v>
      </c>
      <c r="M36" s="117">
        <v>1</v>
      </c>
      <c r="N36" s="117">
        <v>1</v>
      </c>
      <c r="O36" s="117">
        <v>1</v>
      </c>
      <c r="P36" s="117">
        <v>1</v>
      </c>
      <c r="Q36" s="122">
        <f t="shared" si="11"/>
        <v>7</v>
      </c>
      <c r="R36" s="122">
        <f t="shared" si="12"/>
        <v>2</v>
      </c>
      <c r="S36" s="122">
        <f t="shared" si="13"/>
        <v>5</v>
      </c>
      <c r="T36" s="199"/>
      <c r="U36" s="199"/>
    </row>
    <row r="37" spans="1:21" ht="30" customHeight="1" x14ac:dyDescent="0.35">
      <c r="A37" s="142" t="s">
        <v>77</v>
      </c>
      <c r="B37" s="117">
        <v>0</v>
      </c>
      <c r="C37" s="117">
        <v>0</v>
      </c>
      <c r="D37" s="117">
        <v>0</v>
      </c>
      <c r="E37" s="117">
        <v>1</v>
      </c>
      <c r="F37" s="117">
        <v>1</v>
      </c>
      <c r="G37" s="117">
        <v>0</v>
      </c>
      <c r="H37" s="117">
        <v>0</v>
      </c>
      <c r="I37" s="117">
        <v>0</v>
      </c>
      <c r="J37" s="117">
        <v>1</v>
      </c>
      <c r="K37" s="117">
        <v>1</v>
      </c>
      <c r="L37" s="117">
        <v>1</v>
      </c>
      <c r="M37" s="117">
        <v>0</v>
      </c>
      <c r="N37" s="117">
        <v>1</v>
      </c>
      <c r="O37" s="117">
        <v>1</v>
      </c>
      <c r="P37" s="117">
        <v>0</v>
      </c>
      <c r="Q37" s="122">
        <f t="shared" si="11"/>
        <v>7</v>
      </c>
      <c r="R37" s="122">
        <f t="shared" si="12"/>
        <v>4</v>
      </c>
      <c r="S37" s="122">
        <f t="shared" si="13"/>
        <v>3</v>
      </c>
      <c r="T37" s="199"/>
      <c r="U37" s="199"/>
    </row>
    <row r="38" spans="1:21" ht="30" customHeight="1" x14ac:dyDescent="0.35">
      <c r="A38" s="83" t="s">
        <v>81</v>
      </c>
      <c r="B38" s="74">
        <v>1</v>
      </c>
      <c r="C38" s="74">
        <v>0</v>
      </c>
      <c r="D38" s="74">
        <v>1</v>
      </c>
      <c r="E38" s="74">
        <v>0</v>
      </c>
      <c r="F38" s="74">
        <v>0</v>
      </c>
      <c r="G38" s="74">
        <v>0</v>
      </c>
      <c r="H38" s="74">
        <v>0</v>
      </c>
      <c r="I38" s="74">
        <v>0</v>
      </c>
      <c r="J38" s="74">
        <v>1</v>
      </c>
      <c r="K38" s="74">
        <v>1</v>
      </c>
      <c r="L38" s="74">
        <v>0</v>
      </c>
      <c r="M38" s="74">
        <v>1</v>
      </c>
      <c r="N38" s="74">
        <v>0</v>
      </c>
      <c r="O38" s="74">
        <v>0</v>
      </c>
      <c r="P38" s="74">
        <v>0</v>
      </c>
      <c r="Q38" s="122">
        <f t="shared" ref="Q38:Q39" si="14">SUM(B38:P38)</f>
        <v>5</v>
      </c>
      <c r="R38" s="122">
        <f t="shared" ref="R38:R39" si="15">SUM(B38:K38)</f>
        <v>4</v>
      </c>
      <c r="S38" s="122">
        <f t="shared" ref="S38:S39" si="16">SUM(L38:P38)</f>
        <v>1</v>
      </c>
      <c r="T38" s="199"/>
      <c r="U38" s="199"/>
    </row>
    <row r="39" spans="1:21" ht="30" customHeight="1" x14ac:dyDescent="0.35">
      <c r="A39" s="83" t="s">
        <v>82</v>
      </c>
      <c r="B39" s="74">
        <v>1</v>
      </c>
      <c r="C39" s="74">
        <v>0</v>
      </c>
      <c r="D39" s="74">
        <v>0</v>
      </c>
      <c r="E39" s="74">
        <v>0</v>
      </c>
      <c r="F39" s="74">
        <v>0</v>
      </c>
      <c r="G39" s="74">
        <v>0</v>
      </c>
      <c r="H39" s="74">
        <v>0</v>
      </c>
      <c r="I39" s="74">
        <v>0</v>
      </c>
      <c r="J39" s="74">
        <v>1</v>
      </c>
      <c r="K39" s="74">
        <v>0</v>
      </c>
      <c r="L39" s="74">
        <v>0</v>
      </c>
      <c r="M39" s="74">
        <v>1</v>
      </c>
      <c r="N39" s="74">
        <v>0</v>
      </c>
      <c r="O39" s="74">
        <v>0</v>
      </c>
      <c r="P39" s="74">
        <v>0</v>
      </c>
      <c r="Q39" s="122">
        <f t="shared" si="14"/>
        <v>3</v>
      </c>
      <c r="R39" s="122">
        <f t="shared" si="15"/>
        <v>2</v>
      </c>
      <c r="S39" s="122">
        <f t="shared" si="16"/>
        <v>1</v>
      </c>
      <c r="T39" s="199"/>
      <c r="U39" s="199"/>
    </row>
    <row r="40" spans="1:21" ht="30" customHeight="1" x14ac:dyDescent="0.35">
      <c r="A40" s="142" t="s">
        <v>78</v>
      </c>
      <c r="B40" s="117">
        <v>0</v>
      </c>
      <c r="C40" s="117">
        <v>1</v>
      </c>
      <c r="D40" s="117">
        <v>0</v>
      </c>
      <c r="E40" s="117">
        <v>0</v>
      </c>
      <c r="F40" s="117">
        <v>0</v>
      </c>
      <c r="G40" s="117">
        <v>0</v>
      </c>
      <c r="H40" s="117">
        <v>0</v>
      </c>
      <c r="I40" s="117">
        <v>0</v>
      </c>
      <c r="J40" s="117">
        <v>0</v>
      </c>
      <c r="K40" s="117">
        <v>0</v>
      </c>
      <c r="L40" s="117">
        <v>0</v>
      </c>
      <c r="M40" s="117">
        <v>0</v>
      </c>
      <c r="N40" s="117">
        <v>0</v>
      </c>
      <c r="O40" s="117">
        <v>0</v>
      </c>
      <c r="P40" s="117">
        <v>0</v>
      </c>
      <c r="Q40" s="122">
        <f t="shared" si="11"/>
        <v>1</v>
      </c>
      <c r="R40" s="122">
        <f t="shared" si="12"/>
        <v>1</v>
      </c>
      <c r="S40" s="122">
        <f t="shared" si="13"/>
        <v>0</v>
      </c>
      <c r="T40" s="199"/>
      <c r="U40" s="199"/>
    </row>
    <row r="41" spans="1:21" ht="30" customHeight="1" x14ac:dyDescent="0.35">
      <c r="A41" s="142" t="s">
        <v>79</v>
      </c>
      <c r="B41" s="117">
        <v>0</v>
      </c>
      <c r="C41" s="117">
        <v>1</v>
      </c>
      <c r="D41" s="117">
        <v>0</v>
      </c>
      <c r="E41" s="117">
        <v>0</v>
      </c>
      <c r="F41" s="117">
        <v>0</v>
      </c>
      <c r="G41" s="117">
        <v>0</v>
      </c>
      <c r="H41" s="117">
        <v>0</v>
      </c>
      <c r="I41" s="117">
        <v>0</v>
      </c>
      <c r="J41" s="117">
        <v>0</v>
      </c>
      <c r="K41" s="117">
        <v>0</v>
      </c>
      <c r="L41" s="117">
        <v>0</v>
      </c>
      <c r="M41" s="117">
        <v>0</v>
      </c>
      <c r="N41" s="117">
        <v>0</v>
      </c>
      <c r="O41" s="117">
        <v>0</v>
      </c>
      <c r="P41" s="117">
        <v>0</v>
      </c>
      <c r="Q41" s="122">
        <f t="shared" si="11"/>
        <v>1</v>
      </c>
      <c r="R41" s="122">
        <f t="shared" si="12"/>
        <v>1</v>
      </c>
      <c r="S41" s="122">
        <f t="shared" si="13"/>
        <v>0</v>
      </c>
      <c r="T41" s="199"/>
      <c r="U41" s="199"/>
    </row>
    <row r="42" spans="1:21" ht="30" customHeight="1" x14ac:dyDescent="0.35">
      <c r="A42" s="142" t="s">
        <v>80</v>
      </c>
      <c r="B42" s="117">
        <v>0</v>
      </c>
      <c r="C42" s="117">
        <v>1</v>
      </c>
      <c r="D42" s="117">
        <v>0</v>
      </c>
      <c r="E42" s="117">
        <v>0</v>
      </c>
      <c r="F42" s="117">
        <v>0</v>
      </c>
      <c r="G42" s="117">
        <v>0</v>
      </c>
      <c r="H42" s="117">
        <v>0</v>
      </c>
      <c r="I42" s="117">
        <v>0</v>
      </c>
      <c r="J42" s="117">
        <v>0</v>
      </c>
      <c r="K42" s="117">
        <v>0</v>
      </c>
      <c r="L42" s="117">
        <v>0</v>
      </c>
      <c r="M42" s="117">
        <v>0</v>
      </c>
      <c r="N42" s="117">
        <v>0</v>
      </c>
      <c r="O42" s="117">
        <v>0</v>
      </c>
      <c r="P42" s="117">
        <v>0</v>
      </c>
      <c r="Q42" s="122">
        <f t="shared" si="11"/>
        <v>1</v>
      </c>
      <c r="R42" s="122">
        <f t="shared" si="12"/>
        <v>1</v>
      </c>
      <c r="S42" s="122">
        <f t="shared" si="13"/>
        <v>0</v>
      </c>
      <c r="T42" s="199"/>
      <c r="U42" s="199"/>
    </row>
    <row r="43" spans="1:21" ht="15" thickBot="1" x14ac:dyDescent="0.4">
      <c r="A43" s="202" t="s">
        <v>532</v>
      </c>
      <c r="B43" s="203"/>
      <c r="C43" s="203"/>
      <c r="D43" s="203"/>
      <c r="E43" s="203"/>
      <c r="F43" s="203"/>
      <c r="G43" s="203"/>
      <c r="H43" s="203"/>
      <c r="I43" s="203"/>
      <c r="J43" s="203"/>
      <c r="K43" s="203"/>
      <c r="L43" s="123"/>
      <c r="M43" s="123"/>
      <c r="N43" s="123"/>
      <c r="O43" s="123"/>
      <c r="P43" s="123"/>
      <c r="Q43" s="129"/>
      <c r="R43" s="129"/>
      <c r="S43" s="129"/>
      <c r="T43" s="182"/>
      <c r="U43" s="182"/>
    </row>
    <row r="44" spans="1:21" ht="45" customHeight="1" x14ac:dyDescent="0.35">
      <c r="A44" s="115" t="s">
        <v>83</v>
      </c>
      <c r="B44" s="62">
        <v>0</v>
      </c>
      <c r="C44" s="62">
        <v>0</v>
      </c>
      <c r="D44" s="62">
        <v>0</v>
      </c>
      <c r="E44" s="62">
        <v>0</v>
      </c>
      <c r="F44" s="62">
        <v>1</v>
      </c>
      <c r="G44" s="62">
        <v>0</v>
      </c>
      <c r="H44" s="62">
        <v>1</v>
      </c>
      <c r="I44" s="62">
        <v>1</v>
      </c>
      <c r="J44" s="62">
        <v>1</v>
      </c>
      <c r="K44" s="62">
        <v>1</v>
      </c>
      <c r="L44" s="62">
        <v>1</v>
      </c>
      <c r="M44" s="62">
        <v>1</v>
      </c>
      <c r="N44" s="62">
        <v>1</v>
      </c>
      <c r="O44" s="62">
        <v>1</v>
      </c>
      <c r="P44" s="62">
        <v>0</v>
      </c>
      <c r="Q44" s="119">
        <f t="shared" ref="Q44:Q48" si="17">SUM(B44:P44)</f>
        <v>9</v>
      </c>
      <c r="R44" s="119">
        <f t="shared" ref="R44:R48" si="18">SUM(B44:K44)</f>
        <v>5</v>
      </c>
      <c r="S44" s="119">
        <f t="shared" ref="S44:S48" si="19">SUM(L44:P44)</f>
        <v>4</v>
      </c>
      <c r="T44" s="199" t="s">
        <v>557</v>
      </c>
      <c r="U44" s="199"/>
    </row>
    <row r="45" spans="1:21" ht="45" customHeight="1" x14ac:dyDescent="0.35">
      <c r="A45" s="115" t="s">
        <v>84</v>
      </c>
      <c r="B45" s="62">
        <v>1</v>
      </c>
      <c r="C45" s="62">
        <v>0</v>
      </c>
      <c r="D45" s="62">
        <v>1</v>
      </c>
      <c r="E45" s="62">
        <v>0</v>
      </c>
      <c r="F45" s="62">
        <v>0</v>
      </c>
      <c r="G45" s="62">
        <v>1</v>
      </c>
      <c r="H45" s="62">
        <v>0</v>
      </c>
      <c r="I45" s="62">
        <v>1</v>
      </c>
      <c r="J45" s="62">
        <v>1</v>
      </c>
      <c r="K45" s="62">
        <v>0</v>
      </c>
      <c r="L45" s="62">
        <v>1</v>
      </c>
      <c r="M45" s="62">
        <v>1</v>
      </c>
      <c r="N45" s="62">
        <v>1</v>
      </c>
      <c r="O45" s="62">
        <v>0</v>
      </c>
      <c r="P45" s="62">
        <v>0</v>
      </c>
      <c r="Q45" s="119">
        <f t="shared" si="17"/>
        <v>8</v>
      </c>
      <c r="R45" s="119">
        <f t="shared" si="18"/>
        <v>5</v>
      </c>
      <c r="S45" s="119">
        <f t="shared" si="19"/>
        <v>3</v>
      </c>
      <c r="T45" s="199"/>
      <c r="U45" s="199"/>
    </row>
    <row r="46" spans="1:21" ht="45" customHeight="1" x14ac:dyDescent="0.35">
      <c r="A46" s="116" t="s">
        <v>85</v>
      </c>
      <c r="B46" s="62">
        <v>0</v>
      </c>
      <c r="C46" s="62">
        <v>1</v>
      </c>
      <c r="D46" s="62">
        <v>0</v>
      </c>
      <c r="E46" s="62">
        <v>1</v>
      </c>
      <c r="F46" s="62">
        <v>0</v>
      </c>
      <c r="G46" s="62">
        <v>0</v>
      </c>
      <c r="H46" s="62">
        <v>1</v>
      </c>
      <c r="I46" s="62">
        <v>0</v>
      </c>
      <c r="J46" s="62">
        <v>0</v>
      </c>
      <c r="K46" s="62">
        <v>0</v>
      </c>
      <c r="L46" s="62">
        <v>0</v>
      </c>
      <c r="M46" s="62">
        <v>0</v>
      </c>
      <c r="N46" s="62">
        <v>1</v>
      </c>
      <c r="O46" s="62">
        <v>1</v>
      </c>
      <c r="P46" s="62">
        <v>1</v>
      </c>
      <c r="Q46" s="119">
        <f t="shared" si="17"/>
        <v>6</v>
      </c>
      <c r="R46" s="119">
        <f t="shared" si="18"/>
        <v>3</v>
      </c>
      <c r="S46" s="119">
        <f t="shared" si="19"/>
        <v>3</v>
      </c>
      <c r="T46" s="199"/>
      <c r="U46" s="199"/>
    </row>
    <row r="47" spans="1:21" ht="45" customHeight="1" x14ac:dyDescent="0.35">
      <c r="A47" s="116" t="s">
        <v>86</v>
      </c>
      <c r="B47" s="62">
        <v>0</v>
      </c>
      <c r="C47" s="62">
        <v>0</v>
      </c>
      <c r="D47" s="62">
        <v>0</v>
      </c>
      <c r="E47" s="62">
        <v>0</v>
      </c>
      <c r="F47" s="62">
        <v>0</v>
      </c>
      <c r="G47" s="62">
        <v>0</v>
      </c>
      <c r="H47" s="62">
        <v>0</v>
      </c>
      <c r="I47" s="62">
        <v>1</v>
      </c>
      <c r="J47" s="62">
        <v>0</v>
      </c>
      <c r="K47" s="62">
        <v>1</v>
      </c>
      <c r="L47" s="62">
        <v>1</v>
      </c>
      <c r="M47" s="62">
        <v>1</v>
      </c>
      <c r="N47" s="62">
        <v>0</v>
      </c>
      <c r="O47" s="62">
        <v>0</v>
      </c>
      <c r="P47" s="62">
        <v>0</v>
      </c>
      <c r="Q47" s="119">
        <f t="shared" si="17"/>
        <v>4</v>
      </c>
      <c r="R47" s="119">
        <f t="shared" si="18"/>
        <v>2</v>
      </c>
      <c r="S47" s="119">
        <f t="shared" si="19"/>
        <v>2</v>
      </c>
      <c r="T47" s="199"/>
      <c r="U47" s="199"/>
    </row>
    <row r="48" spans="1:21" ht="45" customHeight="1" x14ac:dyDescent="0.35">
      <c r="A48" s="116" t="s">
        <v>87</v>
      </c>
      <c r="B48" s="62">
        <v>0</v>
      </c>
      <c r="C48" s="62">
        <v>0</v>
      </c>
      <c r="D48" s="62">
        <v>0</v>
      </c>
      <c r="E48" s="62">
        <v>0</v>
      </c>
      <c r="F48" s="62">
        <v>1</v>
      </c>
      <c r="G48" s="62">
        <v>1</v>
      </c>
      <c r="H48" s="62">
        <v>0</v>
      </c>
      <c r="I48" s="62">
        <v>0</v>
      </c>
      <c r="J48" s="62">
        <v>1</v>
      </c>
      <c r="K48" s="62">
        <v>0</v>
      </c>
      <c r="L48" s="62">
        <v>0</v>
      </c>
      <c r="M48" s="62">
        <v>0</v>
      </c>
      <c r="N48" s="62">
        <v>0</v>
      </c>
      <c r="O48" s="62">
        <v>0</v>
      </c>
      <c r="P48" s="62">
        <v>0</v>
      </c>
      <c r="Q48" s="119">
        <f t="shared" si="17"/>
        <v>3</v>
      </c>
      <c r="R48" s="119">
        <f t="shared" si="18"/>
        <v>3</v>
      </c>
      <c r="S48" s="119">
        <f t="shared" si="19"/>
        <v>0</v>
      </c>
      <c r="T48" s="199"/>
      <c r="U48" s="199"/>
    </row>
    <row r="49" spans="1:21" x14ac:dyDescent="0.35">
      <c r="A49" s="213" t="s">
        <v>88</v>
      </c>
      <c r="B49" s="213"/>
      <c r="C49" s="213"/>
      <c r="D49" s="213"/>
      <c r="E49" s="213"/>
      <c r="F49" s="213"/>
      <c r="G49" s="213"/>
      <c r="H49" s="213"/>
      <c r="I49" s="213"/>
      <c r="J49" s="213"/>
      <c r="K49" s="213"/>
      <c r="L49" s="123"/>
      <c r="M49" s="123"/>
      <c r="N49" s="123"/>
      <c r="O49" s="123"/>
      <c r="P49" s="123"/>
      <c r="Q49" s="129"/>
      <c r="R49" s="129"/>
      <c r="S49" s="129"/>
      <c r="T49" s="182"/>
      <c r="U49" s="182"/>
    </row>
    <row r="50" spans="1:21" ht="20" customHeight="1" x14ac:dyDescent="0.35">
      <c r="A50" s="120" t="s">
        <v>89</v>
      </c>
      <c r="B50" s="117">
        <v>1</v>
      </c>
      <c r="C50" s="117">
        <v>0</v>
      </c>
      <c r="D50" s="117">
        <v>0</v>
      </c>
      <c r="E50" s="117">
        <v>0</v>
      </c>
      <c r="F50" s="117">
        <v>0</v>
      </c>
      <c r="G50" s="117">
        <v>0</v>
      </c>
      <c r="H50" s="117">
        <v>1</v>
      </c>
      <c r="I50" s="117">
        <v>1</v>
      </c>
      <c r="J50" s="117">
        <v>1</v>
      </c>
      <c r="K50" s="117">
        <v>0</v>
      </c>
      <c r="L50" s="117">
        <v>1</v>
      </c>
      <c r="M50" s="117">
        <v>1</v>
      </c>
      <c r="N50" s="117">
        <v>1</v>
      </c>
      <c r="O50" s="117">
        <v>1</v>
      </c>
      <c r="P50" s="117">
        <v>0</v>
      </c>
      <c r="Q50" s="118">
        <f>SUM(B50:P50)</f>
        <v>8</v>
      </c>
      <c r="R50" s="118">
        <f t="shared" ref="R50:R53" si="20">SUM(B50:K50)</f>
        <v>4</v>
      </c>
      <c r="S50" s="118">
        <f t="shared" ref="S50:S53" si="21">SUM(L50:P50)</f>
        <v>4</v>
      </c>
      <c r="T50" s="199" t="s">
        <v>533</v>
      </c>
      <c r="U50" s="199"/>
    </row>
    <row r="51" spans="1:21" ht="20" customHeight="1" x14ac:dyDescent="0.35">
      <c r="A51" s="120" t="s">
        <v>90</v>
      </c>
      <c r="B51" s="117">
        <v>0</v>
      </c>
      <c r="C51" s="117">
        <v>0</v>
      </c>
      <c r="D51" s="117">
        <v>0</v>
      </c>
      <c r="E51" s="117">
        <v>0</v>
      </c>
      <c r="F51" s="117">
        <v>0</v>
      </c>
      <c r="G51" s="117">
        <v>0</v>
      </c>
      <c r="H51" s="117">
        <v>0</v>
      </c>
      <c r="I51" s="117">
        <v>1</v>
      </c>
      <c r="J51" s="117">
        <v>1</v>
      </c>
      <c r="K51" s="117">
        <v>0</v>
      </c>
      <c r="L51" s="117">
        <v>1</v>
      </c>
      <c r="M51" s="117">
        <v>1</v>
      </c>
      <c r="N51" s="117">
        <v>0</v>
      </c>
      <c r="O51" s="117">
        <v>1</v>
      </c>
      <c r="P51" s="117">
        <v>0</v>
      </c>
      <c r="Q51" s="118">
        <f>SUM(B51:P51)</f>
        <v>5</v>
      </c>
      <c r="R51" s="118">
        <f t="shared" si="20"/>
        <v>2</v>
      </c>
      <c r="S51" s="118">
        <f t="shared" si="21"/>
        <v>3</v>
      </c>
      <c r="T51" s="199"/>
      <c r="U51" s="199"/>
    </row>
    <row r="52" spans="1:21" ht="20" customHeight="1" x14ac:dyDescent="0.35">
      <c r="A52" s="120" t="s">
        <v>91</v>
      </c>
      <c r="B52" s="117">
        <v>0</v>
      </c>
      <c r="C52" s="117">
        <v>0</v>
      </c>
      <c r="D52" s="117">
        <v>0</v>
      </c>
      <c r="E52" s="117">
        <v>1</v>
      </c>
      <c r="F52" s="117">
        <v>0</v>
      </c>
      <c r="G52" s="117">
        <v>0</v>
      </c>
      <c r="H52" s="117">
        <v>1</v>
      </c>
      <c r="I52" s="117">
        <v>0</v>
      </c>
      <c r="J52" s="117">
        <v>0</v>
      </c>
      <c r="K52" s="117">
        <v>0</v>
      </c>
      <c r="L52" s="117">
        <v>0</v>
      </c>
      <c r="M52" s="117">
        <v>0</v>
      </c>
      <c r="N52" s="117">
        <v>1</v>
      </c>
      <c r="O52" s="117">
        <v>0</v>
      </c>
      <c r="P52" s="117">
        <v>1</v>
      </c>
      <c r="Q52" s="118">
        <f>SUM(B52:P52)</f>
        <v>4</v>
      </c>
      <c r="R52" s="118">
        <f t="shared" si="20"/>
        <v>2</v>
      </c>
      <c r="S52" s="118">
        <f t="shared" si="21"/>
        <v>2</v>
      </c>
      <c r="T52" s="199"/>
      <c r="U52" s="199"/>
    </row>
    <row r="53" spans="1:21" ht="20" customHeight="1" x14ac:dyDescent="0.35">
      <c r="A53" s="120" t="s">
        <v>92</v>
      </c>
      <c r="B53" s="117">
        <v>0</v>
      </c>
      <c r="C53" s="117">
        <v>1</v>
      </c>
      <c r="D53" s="117">
        <v>0</v>
      </c>
      <c r="E53" s="117">
        <v>0</v>
      </c>
      <c r="F53" s="117">
        <v>0</v>
      </c>
      <c r="G53" s="117">
        <v>1</v>
      </c>
      <c r="H53" s="117">
        <v>0</v>
      </c>
      <c r="I53" s="117">
        <v>1</v>
      </c>
      <c r="J53" s="117">
        <v>0</v>
      </c>
      <c r="K53" s="117">
        <v>0</v>
      </c>
      <c r="L53" s="117">
        <v>0</v>
      </c>
      <c r="M53" s="117">
        <v>0</v>
      </c>
      <c r="N53" s="117">
        <v>0</v>
      </c>
      <c r="O53" s="117">
        <v>0</v>
      </c>
      <c r="P53" s="117">
        <v>0</v>
      </c>
      <c r="Q53" s="118">
        <f>SUM(B53:P53)</f>
        <v>3</v>
      </c>
      <c r="R53" s="118">
        <f t="shared" si="20"/>
        <v>3</v>
      </c>
      <c r="S53" s="118">
        <f t="shared" si="21"/>
        <v>0</v>
      </c>
      <c r="T53" s="199"/>
      <c r="U53" s="199"/>
    </row>
    <row r="54" spans="1:21" x14ac:dyDescent="0.35">
      <c r="A54" s="203" t="s">
        <v>93</v>
      </c>
      <c r="B54" s="203"/>
      <c r="C54" s="203"/>
      <c r="D54" s="203"/>
      <c r="E54" s="203"/>
      <c r="F54" s="203"/>
      <c r="G54" s="203"/>
      <c r="H54" s="203"/>
      <c r="I54" s="203"/>
      <c r="J54" s="203"/>
      <c r="K54" s="203"/>
      <c r="L54" s="123"/>
      <c r="M54" s="123"/>
      <c r="N54" s="123"/>
      <c r="O54" s="123"/>
      <c r="P54" s="123"/>
      <c r="Q54" s="129"/>
      <c r="R54" s="129"/>
      <c r="S54" s="129"/>
      <c r="T54" s="182"/>
      <c r="U54" s="182"/>
    </row>
    <row r="55" spans="1:21" ht="40" customHeight="1" x14ac:dyDescent="0.35">
      <c r="A55" s="116" t="s">
        <v>94</v>
      </c>
      <c r="B55" s="62">
        <v>1</v>
      </c>
      <c r="C55" s="62">
        <v>1</v>
      </c>
      <c r="D55" s="62">
        <v>1</v>
      </c>
      <c r="E55" s="62">
        <v>1</v>
      </c>
      <c r="F55" s="62">
        <v>1</v>
      </c>
      <c r="G55" s="62">
        <v>1</v>
      </c>
      <c r="H55" s="62">
        <v>1</v>
      </c>
      <c r="I55" s="62">
        <v>1</v>
      </c>
      <c r="J55" s="62">
        <v>1</v>
      </c>
      <c r="K55" s="62">
        <v>1</v>
      </c>
      <c r="L55" s="62">
        <v>1</v>
      </c>
      <c r="M55" s="62">
        <v>1</v>
      </c>
      <c r="N55" s="62">
        <v>1</v>
      </c>
      <c r="O55" s="62">
        <v>1</v>
      </c>
      <c r="P55" s="62">
        <v>1</v>
      </c>
      <c r="Q55" s="119">
        <f>SUM(B55:P55)</f>
        <v>15</v>
      </c>
      <c r="R55" s="119">
        <f t="shared" ref="R55:R57" si="22">SUM(B55:K55)</f>
        <v>10</v>
      </c>
      <c r="S55" s="119">
        <f t="shared" ref="S55:S57" si="23">SUM(L55:P55)</f>
        <v>5</v>
      </c>
      <c r="T55" s="199" t="s">
        <v>534</v>
      </c>
      <c r="U55" s="199"/>
    </row>
    <row r="56" spans="1:21" ht="40" customHeight="1" x14ac:dyDescent="0.35">
      <c r="A56" s="116" t="s">
        <v>95</v>
      </c>
      <c r="B56" s="62">
        <v>0</v>
      </c>
      <c r="C56" s="62">
        <v>0</v>
      </c>
      <c r="D56" s="62">
        <v>1</v>
      </c>
      <c r="E56" s="62">
        <v>0</v>
      </c>
      <c r="F56" s="62">
        <v>0</v>
      </c>
      <c r="G56" s="62">
        <v>0</v>
      </c>
      <c r="H56" s="62">
        <v>1</v>
      </c>
      <c r="I56" s="62">
        <v>1</v>
      </c>
      <c r="J56" s="62">
        <v>0</v>
      </c>
      <c r="K56" s="62">
        <v>0</v>
      </c>
      <c r="L56" s="62">
        <v>0</v>
      </c>
      <c r="M56" s="62">
        <v>1</v>
      </c>
      <c r="N56" s="62">
        <v>1</v>
      </c>
      <c r="O56" s="62">
        <v>1</v>
      </c>
      <c r="P56" s="62">
        <v>1</v>
      </c>
      <c r="Q56" s="119">
        <f t="shared" ref="Q56:Q57" si="24">SUM(B56:P56)</f>
        <v>7</v>
      </c>
      <c r="R56" s="119">
        <f t="shared" si="22"/>
        <v>3</v>
      </c>
      <c r="S56" s="119">
        <f t="shared" si="23"/>
        <v>4</v>
      </c>
      <c r="T56" s="199"/>
      <c r="U56" s="199"/>
    </row>
    <row r="57" spans="1:21" ht="40" customHeight="1" x14ac:dyDescent="0.35">
      <c r="A57" s="116" t="s">
        <v>96</v>
      </c>
      <c r="B57" s="62">
        <v>1</v>
      </c>
      <c r="C57" s="62">
        <v>1</v>
      </c>
      <c r="D57" s="62">
        <v>0</v>
      </c>
      <c r="E57" s="62">
        <v>0</v>
      </c>
      <c r="F57" s="62">
        <v>0</v>
      </c>
      <c r="G57" s="62">
        <v>0</v>
      </c>
      <c r="H57" s="62">
        <v>0</v>
      </c>
      <c r="I57" s="62">
        <v>1</v>
      </c>
      <c r="J57" s="62">
        <v>0</v>
      </c>
      <c r="K57" s="62">
        <v>0</v>
      </c>
      <c r="L57" s="62">
        <v>0</v>
      </c>
      <c r="M57" s="62">
        <v>0</v>
      </c>
      <c r="N57" s="62">
        <v>0</v>
      </c>
      <c r="O57" s="62">
        <v>1</v>
      </c>
      <c r="P57" s="62">
        <v>1</v>
      </c>
      <c r="Q57" s="119">
        <f t="shared" si="24"/>
        <v>5</v>
      </c>
      <c r="R57" s="119">
        <f t="shared" si="22"/>
        <v>3</v>
      </c>
      <c r="S57" s="119">
        <f t="shared" si="23"/>
        <v>2</v>
      </c>
      <c r="T57" s="199"/>
      <c r="U57" s="199"/>
    </row>
    <row r="58" spans="1:21" x14ac:dyDescent="0.35">
      <c r="A58" s="203" t="s">
        <v>97</v>
      </c>
      <c r="B58" s="203"/>
      <c r="C58" s="203"/>
      <c r="D58" s="203"/>
      <c r="E58" s="203"/>
      <c r="F58" s="203"/>
      <c r="G58" s="203"/>
      <c r="H58" s="203"/>
      <c r="I58" s="203"/>
      <c r="J58" s="203"/>
      <c r="K58" s="203"/>
      <c r="L58" s="123"/>
      <c r="M58" s="123"/>
      <c r="N58" s="123"/>
      <c r="O58" s="123"/>
      <c r="P58" s="123"/>
      <c r="Q58" s="129"/>
      <c r="R58" s="129"/>
      <c r="S58" s="129"/>
      <c r="T58" s="182"/>
      <c r="U58" s="182"/>
    </row>
    <row r="59" spans="1:21" ht="35" customHeight="1" x14ac:dyDescent="0.35">
      <c r="A59" s="120" t="s">
        <v>98</v>
      </c>
      <c r="B59" s="117">
        <v>1</v>
      </c>
      <c r="C59" s="117">
        <v>1</v>
      </c>
      <c r="D59" s="117">
        <v>0</v>
      </c>
      <c r="E59" s="117">
        <v>1</v>
      </c>
      <c r="F59" s="117">
        <v>0</v>
      </c>
      <c r="G59" s="117">
        <v>1</v>
      </c>
      <c r="H59" s="117">
        <v>1</v>
      </c>
      <c r="I59" s="117">
        <v>1</v>
      </c>
      <c r="J59" s="117">
        <v>1</v>
      </c>
      <c r="K59" s="117">
        <v>1</v>
      </c>
      <c r="L59" s="117">
        <v>1</v>
      </c>
      <c r="M59" s="117">
        <v>1</v>
      </c>
      <c r="N59" s="117">
        <v>1</v>
      </c>
      <c r="O59" s="117">
        <v>1</v>
      </c>
      <c r="P59" s="117">
        <v>1</v>
      </c>
      <c r="Q59" s="118">
        <f>SUM(B59:P59)</f>
        <v>13</v>
      </c>
      <c r="R59" s="118">
        <f t="shared" ref="R59:R61" si="25">SUM(B59:K59)</f>
        <v>8</v>
      </c>
      <c r="S59" s="118">
        <f t="shared" ref="S59:S61" si="26">SUM(L59:P59)</f>
        <v>5</v>
      </c>
      <c r="T59" s="199" t="s">
        <v>535</v>
      </c>
      <c r="U59" s="199"/>
    </row>
    <row r="60" spans="1:21" ht="35" customHeight="1" x14ac:dyDescent="0.35">
      <c r="A60" s="120" t="s">
        <v>99</v>
      </c>
      <c r="B60" s="117">
        <v>0</v>
      </c>
      <c r="C60" s="117">
        <v>1</v>
      </c>
      <c r="D60" s="117">
        <v>1</v>
      </c>
      <c r="E60" s="117">
        <v>0</v>
      </c>
      <c r="F60" s="117">
        <v>0</v>
      </c>
      <c r="G60" s="117">
        <v>0</v>
      </c>
      <c r="H60" s="117">
        <v>1</v>
      </c>
      <c r="I60" s="117">
        <v>0</v>
      </c>
      <c r="J60" s="117">
        <v>1</v>
      </c>
      <c r="K60" s="117">
        <v>0</v>
      </c>
      <c r="L60" s="117">
        <v>0</v>
      </c>
      <c r="M60" s="117">
        <v>0</v>
      </c>
      <c r="N60" s="117">
        <v>0</v>
      </c>
      <c r="O60" s="117">
        <v>0</v>
      </c>
      <c r="P60" s="117">
        <v>0</v>
      </c>
      <c r="Q60" s="118">
        <f t="shared" ref="Q60:Q61" si="27">SUM(B60:P60)</f>
        <v>4</v>
      </c>
      <c r="R60" s="118">
        <f t="shared" si="25"/>
        <v>4</v>
      </c>
      <c r="S60" s="118">
        <f t="shared" si="26"/>
        <v>0</v>
      </c>
      <c r="T60" s="199"/>
      <c r="U60" s="199"/>
    </row>
    <row r="61" spans="1:21" ht="35" customHeight="1" x14ac:dyDescent="0.35">
      <c r="A61" s="120" t="s">
        <v>100</v>
      </c>
      <c r="B61" s="117">
        <v>0</v>
      </c>
      <c r="C61" s="117">
        <v>0</v>
      </c>
      <c r="D61" s="117">
        <v>1</v>
      </c>
      <c r="E61" s="117">
        <v>0</v>
      </c>
      <c r="F61" s="117">
        <v>0</v>
      </c>
      <c r="G61" s="117">
        <v>0</v>
      </c>
      <c r="H61" s="117">
        <v>0</v>
      </c>
      <c r="I61" s="117">
        <v>0</v>
      </c>
      <c r="J61" s="117">
        <v>0</v>
      </c>
      <c r="K61" s="117">
        <v>0</v>
      </c>
      <c r="L61" s="117">
        <v>0</v>
      </c>
      <c r="M61" s="117">
        <v>0</v>
      </c>
      <c r="N61" s="117">
        <v>0</v>
      </c>
      <c r="O61" s="117">
        <v>1</v>
      </c>
      <c r="P61" s="117">
        <v>1</v>
      </c>
      <c r="Q61" s="118">
        <f t="shared" si="27"/>
        <v>3</v>
      </c>
      <c r="R61" s="118">
        <f t="shared" si="25"/>
        <v>1</v>
      </c>
      <c r="S61" s="118">
        <f t="shared" si="26"/>
        <v>2</v>
      </c>
      <c r="T61" s="199"/>
      <c r="U61" s="199"/>
    </row>
    <row r="62" spans="1:21" x14ac:dyDescent="0.35">
      <c r="A62" s="203" t="s">
        <v>101</v>
      </c>
      <c r="B62" s="203"/>
      <c r="C62" s="203"/>
      <c r="D62" s="203"/>
      <c r="E62" s="203"/>
      <c r="F62" s="203"/>
      <c r="G62" s="203"/>
      <c r="H62" s="203"/>
      <c r="I62" s="203"/>
      <c r="J62" s="203"/>
      <c r="K62" s="203"/>
      <c r="L62" s="123"/>
      <c r="M62" s="123"/>
      <c r="N62" s="123"/>
      <c r="O62" s="123"/>
      <c r="P62" s="123"/>
      <c r="Q62" s="129"/>
      <c r="R62" s="129"/>
      <c r="S62" s="129"/>
      <c r="T62" s="182"/>
      <c r="U62" s="182"/>
    </row>
    <row r="63" spans="1:21" ht="25" customHeight="1" x14ac:dyDescent="0.35">
      <c r="A63" s="116" t="s">
        <v>102</v>
      </c>
      <c r="B63" s="62">
        <v>1</v>
      </c>
      <c r="C63" s="62">
        <v>1</v>
      </c>
      <c r="D63" s="62">
        <v>1</v>
      </c>
      <c r="E63" s="62">
        <v>0</v>
      </c>
      <c r="F63" s="62">
        <v>1</v>
      </c>
      <c r="G63" s="62">
        <v>0</v>
      </c>
      <c r="H63" s="62">
        <v>1</v>
      </c>
      <c r="I63" s="62">
        <v>1</v>
      </c>
      <c r="J63" s="62">
        <v>1</v>
      </c>
      <c r="K63" s="62">
        <v>1</v>
      </c>
      <c r="L63" s="62">
        <v>1</v>
      </c>
      <c r="M63" s="62">
        <v>1</v>
      </c>
      <c r="N63" s="62">
        <v>1</v>
      </c>
      <c r="O63" s="62">
        <v>1</v>
      </c>
      <c r="P63" s="62">
        <v>1</v>
      </c>
      <c r="Q63" s="119">
        <f t="shared" ref="Q63:Q67" si="28">SUM(B63:P63)</f>
        <v>13</v>
      </c>
      <c r="R63" s="119">
        <f t="shared" ref="R63:R67" si="29">SUM(B63:K63)</f>
        <v>8</v>
      </c>
      <c r="S63" s="119">
        <f t="shared" ref="S63:S67" si="30">SUM(L63:P63)</f>
        <v>5</v>
      </c>
      <c r="T63" s="199" t="s">
        <v>558</v>
      </c>
      <c r="U63" s="199"/>
    </row>
    <row r="64" spans="1:21" ht="25" customHeight="1" x14ac:dyDescent="0.35">
      <c r="A64" s="116" t="s">
        <v>103</v>
      </c>
      <c r="B64" s="62">
        <v>0</v>
      </c>
      <c r="C64" s="62">
        <v>0</v>
      </c>
      <c r="D64" s="62">
        <v>0</v>
      </c>
      <c r="E64" s="62">
        <v>1</v>
      </c>
      <c r="F64" s="62">
        <v>1</v>
      </c>
      <c r="G64" s="62">
        <v>1</v>
      </c>
      <c r="H64" s="62">
        <v>0</v>
      </c>
      <c r="I64" s="62">
        <v>0</v>
      </c>
      <c r="J64" s="62">
        <v>0</v>
      </c>
      <c r="K64" s="62">
        <v>0</v>
      </c>
      <c r="L64" s="62">
        <v>1</v>
      </c>
      <c r="M64" s="62">
        <v>1</v>
      </c>
      <c r="N64" s="62">
        <v>1</v>
      </c>
      <c r="O64" s="62">
        <v>1</v>
      </c>
      <c r="P64" s="62">
        <v>0</v>
      </c>
      <c r="Q64" s="119">
        <f t="shared" si="28"/>
        <v>7</v>
      </c>
      <c r="R64" s="119">
        <f t="shared" si="29"/>
        <v>3</v>
      </c>
      <c r="S64" s="119">
        <f t="shared" si="30"/>
        <v>4</v>
      </c>
      <c r="T64" s="199"/>
      <c r="U64" s="199"/>
    </row>
    <row r="65" spans="1:21" ht="25" customHeight="1" x14ac:dyDescent="0.35">
      <c r="A65" s="116" t="s">
        <v>104</v>
      </c>
      <c r="B65" s="62">
        <v>0</v>
      </c>
      <c r="C65" s="62">
        <v>0</v>
      </c>
      <c r="D65" s="62">
        <v>1</v>
      </c>
      <c r="E65" s="62">
        <v>1</v>
      </c>
      <c r="F65" s="62">
        <v>0</v>
      </c>
      <c r="G65" s="62">
        <v>0</v>
      </c>
      <c r="H65" s="62">
        <v>0</v>
      </c>
      <c r="I65" s="62">
        <v>1</v>
      </c>
      <c r="J65" s="62">
        <v>1</v>
      </c>
      <c r="K65" s="62">
        <v>1</v>
      </c>
      <c r="L65" s="62">
        <v>0</v>
      </c>
      <c r="M65" s="62">
        <v>1</v>
      </c>
      <c r="N65" s="62">
        <v>0</v>
      </c>
      <c r="O65" s="62">
        <v>0</v>
      </c>
      <c r="P65" s="62">
        <v>0</v>
      </c>
      <c r="Q65" s="119">
        <f t="shared" si="28"/>
        <v>6</v>
      </c>
      <c r="R65" s="119">
        <f t="shared" si="29"/>
        <v>5</v>
      </c>
      <c r="S65" s="119">
        <f t="shared" si="30"/>
        <v>1</v>
      </c>
      <c r="T65" s="199"/>
      <c r="U65" s="199"/>
    </row>
    <row r="66" spans="1:21" ht="25" customHeight="1" x14ac:dyDescent="0.35">
      <c r="A66" s="116" t="s">
        <v>105</v>
      </c>
      <c r="B66" s="62">
        <v>1</v>
      </c>
      <c r="C66" s="62">
        <v>1</v>
      </c>
      <c r="D66" s="62">
        <v>0</v>
      </c>
      <c r="E66" s="62">
        <v>0</v>
      </c>
      <c r="F66" s="62">
        <v>0</v>
      </c>
      <c r="G66" s="62">
        <v>1</v>
      </c>
      <c r="H66" s="62">
        <v>0</v>
      </c>
      <c r="I66" s="62">
        <v>0</v>
      </c>
      <c r="J66" s="62">
        <v>0</v>
      </c>
      <c r="K66" s="62">
        <v>0</v>
      </c>
      <c r="L66" s="62">
        <v>0</v>
      </c>
      <c r="M66" s="62">
        <v>0</v>
      </c>
      <c r="N66" s="62">
        <v>0</v>
      </c>
      <c r="O66" s="62">
        <v>0</v>
      </c>
      <c r="P66" s="62">
        <v>0</v>
      </c>
      <c r="Q66" s="119">
        <f t="shared" si="28"/>
        <v>3</v>
      </c>
      <c r="R66" s="119">
        <f t="shared" si="29"/>
        <v>3</v>
      </c>
      <c r="S66" s="119">
        <f t="shared" si="30"/>
        <v>0</v>
      </c>
      <c r="T66" s="199"/>
      <c r="U66" s="199"/>
    </row>
    <row r="67" spans="1:21" ht="25" customHeight="1" x14ac:dyDescent="0.35">
      <c r="A67" s="116" t="s">
        <v>106</v>
      </c>
      <c r="B67" s="62">
        <v>0</v>
      </c>
      <c r="C67" s="62">
        <v>1</v>
      </c>
      <c r="D67" s="62">
        <v>0</v>
      </c>
      <c r="E67" s="62">
        <v>1</v>
      </c>
      <c r="F67" s="62">
        <v>0</v>
      </c>
      <c r="G67" s="62">
        <v>0</v>
      </c>
      <c r="H67" s="62">
        <v>0</v>
      </c>
      <c r="I67" s="62">
        <v>0</v>
      </c>
      <c r="J67" s="62">
        <v>0</v>
      </c>
      <c r="K67" s="62">
        <v>0</v>
      </c>
      <c r="L67" s="62">
        <v>0</v>
      </c>
      <c r="M67" s="62">
        <v>0</v>
      </c>
      <c r="N67" s="62">
        <v>0</v>
      </c>
      <c r="O67" s="62">
        <v>0</v>
      </c>
      <c r="P67" s="62">
        <v>0</v>
      </c>
      <c r="Q67" s="119">
        <f t="shared" si="28"/>
        <v>2</v>
      </c>
      <c r="R67" s="119">
        <f t="shared" si="29"/>
        <v>2</v>
      </c>
      <c r="S67" s="119">
        <f t="shared" si="30"/>
        <v>0</v>
      </c>
      <c r="T67" s="199"/>
      <c r="U67" s="199"/>
    </row>
    <row r="68" spans="1:21" x14ac:dyDescent="0.35">
      <c r="A68" s="203" t="s">
        <v>107</v>
      </c>
      <c r="B68" s="203"/>
      <c r="C68" s="203"/>
      <c r="D68" s="203"/>
      <c r="E68" s="203"/>
      <c r="F68" s="203"/>
      <c r="G68" s="203"/>
      <c r="H68" s="203"/>
      <c r="I68" s="203"/>
      <c r="J68" s="203"/>
      <c r="K68" s="203"/>
      <c r="L68" s="123"/>
      <c r="M68" s="123"/>
      <c r="N68" s="123"/>
      <c r="O68" s="123"/>
      <c r="P68" s="123"/>
      <c r="Q68" s="129"/>
      <c r="R68" s="129"/>
      <c r="S68" s="129"/>
      <c r="T68" s="182"/>
      <c r="U68" s="182"/>
    </row>
    <row r="69" spans="1:21" ht="20" customHeight="1" x14ac:dyDescent="0.35">
      <c r="A69" s="143" t="s">
        <v>108</v>
      </c>
      <c r="B69" s="66">
        <v>1</v>
      </c>
      <c r="C69" s="66">
        <v>1</v>
      </c>
      <c r="D69" s="66">
        <v>1</v>
      </c>
      <c r="E69" s="66">
        <v>1</v>
      </c>
      <c r="F69" s="66">
        <v>1</v>
      </c>
      <c r="G69" s="66">
        <v>1</v>
      </c>
      <c r="H69" s="66">
        <v>1</v>
      </c>
      <c r="I69" s="66">
        <v>1</v>
      </c>
      <c r="J69" s="66">
        <v>1</v>
      </c>
      <c r="K69" s="66">
        <v>1</v>
      </c>
      <c r="L69" s="66">
        <v>1</v>
      </c>
      <c r="M69" s="66">
        <v>1</v>
      </c>
      <c r="N69" s="66">
        <v>1</v>
      </c>
      <c r="O69" s="66">
        <v>1</v>
      </c>
      <c r="P69" s="66">
        <v>0</v>
      </c>
      <c r="Q69" s="121">
        <f t="shared" ref="Q69:Q75" si="31">SUM(B69:P69)</f>
        <v>14</v>
      </c>
      <c r="R69" s="121">
        <f t="shared" ref="R69:R75" si="32">SUM(B69:K69)</f>
        <v>10</v>
      </c>
      <c r="S69" s="121">
        <f t="shared" ref="S69:S75" si="33">SUM(L69:P69)</f>
        <v>4</v>
      </c>
      <c r="T69" s="199" t="s">
        <v>559</v>
      </c>
      <c r="U69" s="199"/>
    </row>
    <row r="70" spans="1:21" ht="20" customHeight="1" x14ac:dyDescent="0.35">
      <c r="A70" s="143" t="s">
        <v>109</v>
      </c>
      <c r="B70" s="66">
        <v>0</v>
      </c>
      <c r="C70" s="66">
        <v>1</v>
      </c>
      <c r="D70" s="66">
        <v>0</v>
      </c>
      <c r="E70" s="66">
        <v>1</v>
      </c>
      <c r="F70" s="66">
        <v>0</v>
      </c>
      <c r="G70" s="66">
        <v>1</v>
      </c>
      <c r="H70" s="66">
        <v>1</v>
      </c>
      <c r="I70" s="66">
        <v>0</v>
      </c>
      <c r="J70" s="66">
        <v>0</v>
      </c>
      <c r="K70" s="66">
        <v>1</v>
      </c>
      <c r="L70" s="66">
        <v>1</v>
      </c>
      <c r="M70" s="66">
        <v>1</v>
      </c>
      <c r="N70" s="66">
        <v>1</v>
      </c>
      <c r="O70" s="66">
        <v>1</v>
      </c>
      <c r="P70" s="66">
        <v>1</v>
      </c>
      <c r="Q70" s="121">
        <f t="shared" si="31"/>
        <v>10</v>
      </c>
      <c r="R70" s="121">
        <f t="shared" si="32"/>
        <v>5</v>
      </c>
      <c r="S70" s="121">
        <f t="shared" si="33"/>
        <v>5</v>
      </c>
      <c r="T70" s="199"/>
      <c r="U70" s="199"/>
    </row>
    <row r="71" spans="1:21" ht="20" customHeight="1" x14ac:dyDescent="0.35">
      <c r="A71" s="143" t="s">
        <v>110</v>
      </c>
      <c r="B71" s="66">
        <v>1</v>
      </c>
      <c r="C71" s="66">
        <v>1</v>
      </c>
      <c r="D71" s="66">
        <v>0</v>
      </c>
      <c r="E71" s="66">
        <v>1</v>
      </c>
      <c r="F71" s="66">
        <v>1</v>
      </c>
      <c r="G71" s="66">
        <v>1</v>
      </c>
      <c r="H71" s="66">
        <v>0</v>
      </c>
      <c r="I71" s="66">
        <v>1</v>
      </c>
      <c r="J71" s="66">
        <v>0</v>
      </c>
      <c r="K71" s="66">
        <v>0</v>
      </c>
      <c r="L71" s="66">
        <v>0</v>
      </c>
      <c r="M71" s="66">
        <v>1</v>
      </c>
      <c r="N71" s="66">
        <v>0</v>
      </c>
      <c r="O71" s="66">
        <v>0</v>
      </c>
      <c r="P71" s="66">
        <v>0</v>
      </c>
      <c r="Q71" s="121">
        <f t="shared" si="31"/>
        <v>7</v>
      </c>
      <c r="R71" s="121">
        <f t="shared" si="32"/>
        <v>6</v>
      </c>
      <c r="S71" s="121">
        <f t="shared" si="33"/>
        <v>1</v>
      </c>
      <c r="T71" s="199"/>
      <c r="U71" s="199"/>
    </row>
    <row r="72" spans="1:21" ht="20" customHeight="1" x14ac:dyDescent="0.35">
      <c r="A72" s="143" t="s">
        <v>111</v>
      </c>
      <c r="B72" s="66">
        <v>0</v>
      </c>
      <c r="C72" s="66">
        <v>0</v>
      </c>
      <c r="D72" s="66">
        <v>1</v>
      </c>
      <c r="E72" s="66">
        <v>0</v>
      </c>
      <c r="F72" s="66">
        <v>0</v>
      </c>
      <c r="G72" s="66">
        <v>0</v>
      </c>
      <c r="H72" s="66">
        <v>0</v>
      </c>
      <c r="I72" s="66">
        <v>1</v>
      </c>
      <c r="J72" s="66">
        <v>0</v>
      </c>
      <c r="K72" s="66">
        <v>1</v>
      </c>
      <c r="L72" s="66">
        <v>1</v>
      </c>
      <c r="M72" s="66">
        <v>1</v>
      </c>
      <c r="N72" s="66">
        <v>0</v>
      </c>
      <c r="O72" s="66">
        <v>0</v>
      </c>
      <c r="P72" s="66">
        <v>0</v>
      </c>
      <c r="Q72" s="121">
        <f t="shared" si="31"/>
        <v>5</v>
      </c>
      <c r="R72" s="121">
        <f t="shared" si="32"/>
        <v>3</v>
      </c>
      <c r="S72" s="121">
        <f t="shared" si="33"/>
        <v>2</v>
      </c>
      <c r="T72" s="199"/>
      <c r="U72" s="199"/>
    </row>
    <row r="73" spans="1:21" ht="20" customHeight="1" x14ac:dyDescent="0.35">
      <c r="A73" s="143" t="s">
        <v>112</v>
      </c>
      <c r="B73" s="66">
        <v>0</v>
      </c>
      <c r="C73" s="66">
        <v>0</v>
      </c>
      <c r="D73" s="66">
        <v>0</v>
      </c>
      <c r="E73" s="66">
        <v>0</v>
      </c>
      <c r="F73" s="66">
        <v>1</v>
      </c>
      <c r="G73" s="66">
        <v>1</v>
      </c>
      <c r="H73" s="66">
        <v>0</v>
      </c>
      <c r="I73" s="66">
        <v>0</v>
      </c>
      <c r="J73" s="66">
        <v>0</v>
      </c>
      <c r="K73" s="66">
        <v>0</v>
      </c>
      <c r="L73" s="66">
        <v>0</v>
      </c>
      <c r="M73" s="66">
        <v>0</v>
      </c>
      <c r="N73" s="66">
        <v>0</v>
      </c>
      <c r="O73" s="66">
        <v>0</v>
      </c>
      <c r="P73" s="66">
        <v>0</v>
      </c>
      <c r="Q73" s="121">
        <f t="shared" si="31"/>
        <v>2</v>
      </c>
      <c r="R73" s="121">
        <f t="shared" si="32"/>
        <v>2</v>
      </c>
      <c r="S73" s="121">
        <f t="shared" si="33"/>
        <v>0</v>
      </c>
      <c r="T73" s="199"/>
      <c r="U73" s="199"/>
    </row>
    <row r="74" spans="1:21" ht="20" customHeight="1" x14ac:dyDescent="0.35">
      <c r="A74" s="143" t="s">
        <v>113</v>
      </c>
      <c r="B74" s="66">
        <v>1</v>
      </c>
      <c r="C74" s="66">
        <v>0</v>
      </c>
      <c r="D74" s="66">
        <v>0</v>
      </c>
      <c r="E74" s="66">
        <v>0</v>
      </c>
      <c r="F74" s="66">
        <v>0</v>
      </c>
      <c r="G74" s="66">
        <v>0</v>
      </c>
      <c r="H74" s="66">
        <v>0</v>
      </c>
      <c r="I74" s="66">
        <v>1</v>
      </c>
      <c r="J74" s="66">
        <v>0</v>
      </c>
      <c r="K74" s="66">
        <v>0</v>
      </c>
      <c r="L74" s="66">
        <v>0</v>
      </c>
      <c r="M74" s="66">
        <v>0</v>
      </c>
      <c r="N74" s="66">
        <v>0</v>
      </c>
      <c r="O74" s="66">
        <v>0</v>
      </c>
      <c r="P74" s="66">
        <v>0</v>
      </c>
      <c r="Q74" s="121">
        <f t="shared" si="31"/>
        <v>2</v>
      </c>
      <c r="R74" s="121">
        <f t="shared" si="32"/>
        <v>2</v>
      </c>
      <c r="S74" s="121">
        <f t="shared" si="33"/>
        <v>0</v>
      </c>
      <c r="T74" s="199"/>
      <c r="U74" s="199"/>
    </row>
    <row r="75" spans="1:21" ht="20" customHeight="1" x14ac:dyDescent="0.35">
      <c r="A75" s="143" t="s">
        <v>114</v>
      </c>
      <c r="B75" s="66">
        <v>0</v>
      </c>
      <c r="C75" s="66">
        <v>1</v>
      </c>
      <c r="D75" s="66">
        <v>0</v>
      </c>
      <c r="E75" s="66">
        <v>0</v>
      </c>
      <c r="F75" s="66">
        <v>0</v>
      </c>
      <c r="G75" s="66">
        <v>0</v>
      </c>
      <c r="H75" s="66">
        <v>0</v>
      </c>
      <c r="I75" s="66">
        <v>0</v>
      </c>
      <c r="J75" s="66">
        <v>0</v>
      </c>
      <c r="K75" s="66">
        <v>0</v>
      </c>
      <c r="L75" s="66">
        <v>0</v>
      </c>
      <c r="M75" s="66">
        <v>0</v>
      </c>
      <c r="N75" s="66">
        <v>0</v>
      </c>
      <c r="O75" s="66">
        <v>0</v>
      </c>
      <c r="P75" s="66">
        <v>0</v>
      </c>
      <c r="Q75" s="121">
        <f t="shared" si="31"/>
        <v>1</v>
      </c>
      <c r="R75" s="121">
        <f t="shared" si="32"/>
        <v>1</v>
      </c>
      <c r="S75" s="121">
        <f t="shared" si="33"/>
        <v>0</v>
      </c>
      <c r="T75" s="199"/>
      <c r="U75" s="199"/>
    </row>
    <row r="76" spans="1:21" x14ac:dyDescent="0.35">
      <c r="A76" s="203" t="s">
        <v>115</v>
      </c>
      <c r="B76" s="203"/>
      <c r="C76" s="203"/>
      <c r="D76" s="203"/>
      <c r="E76" s="203"/>
      <c r="F76" s="203"/>
      <c r="G76" s="203"/>
      <c r="H76" s="203"/>
      <c r="I76" s="203"/>
      <c r="J76" s="203"/>
      <c r="K76" s="203"/>
      <c r="L76" s="123"/>
      <c r="M76" s="123"/>
      <c r="N76" s="123"/>
      <c r="O76" s="123"/>
      <c r="P76" s="123"/>
      <c r="Q76" s="129"/>
      <c r="R76" s="129"/>
      <c r="S76" s="129"/>
      <c r="T76" s="182"/>
      <c r="U76" s="182"/>
    </row>
    <row r="77" spans="1:21" ht="25" customHeight="1" x14ac:dyDescent="0.35">
      <c r="A77" s="83" t="s">
        <v>116</v>
      </c>
      <c r="B77" s="74">
        <v>1</v>
      </c>
      <c r="C77" s="74">
        <v>1</v>
      </c>
      <c r="D77" s="74">
        <v>1</v>
      </c>
      <c r="E77" s="74">
        <v>1</v>
      </c>
      <c r="F77" s="74">
        <v>1</v>
      </c>
      <c r="G77" s="74">
        <v>1</v>
      </c>
      <c r="H77" s="74">
        <v>1</v>
      </c>
      <c r="I77" s="74">
        <v>1</v>
      </c>
      <c r="J77" s="74">
        <v>1</v>
      </c>
      <c r="K77" s="74">
        <v>0</v>
      </c>
      <c r="L77" s="74">
        <v>1</v>
      </c>
      <c r="M77" s="74">
        <v>1</v>
      </c>
      <c r="N77" s="74">
        <v>1</v>
      </c>
      <c r="O77" s="74">
        <v>1</v>
      </c>
      <c r="P77" s="74">
        <v>1</v>
      </c>
      <c r="Q77" s="19">
        <f>SUM(B77:P77)</f>
        <v>14</v>
      </c>
      <c r="R77" s="19">
        <f t="shared" ref="R77:R82" si="34">SUM(B77:K77)</f>
        <v>9</v>
      </c>
      <c r="S77" s="19">
        <f t="shared" ref="S77:S82" si="35">SUM(L77:P77)</f>
        <v>5</v>
      </c>
      <c r="T77" s="199" t="s">
        <v>560</v>
      </c>
      <c r="U77" s="199"/>
    </row>
    <row r="78" spans="1:21" ht="25" customHeight="1" x14ac:dyDescent="0.35">
      <c r="A78" s="83" t="s">
        <v>117</v>
      </c>
      <c r="B78" s="74">
        <v>1</v>
      </c>
      <c r="C78" s="74">
        <v>1</v>
      </c>
      <c r="D78" s="74">
        <v>1</v>
      </c>
      <c r="E78" s="74">
        <v>0</v>
      </c>
      <c r="F78" s="74">
        <v>0</v>
      </c>
      <c r="G78" s="74">
        <v>0</v>
      </c>
      <c r="H78" s="74">
        <v>1</v>
      </c>
      <c r="I78" s="74">
        <v>1</v>
      </c>
      <c r="J78" s="74">
        <v>1</v>
      </c>
      <c r="K78" s="74">
        <v>1</v>
      </c>
      <c r="L78" s="74">
        <v>0</v>
      </c>
      <c r="M78" s="74">
        <v>0</v>
      </c>
      <c r="N78" s="74">
        <v>0</v>
      </c>
      <c r="O78" s="74">
        <v>0</v>
      </c>
      <c r="P78" s="74">
        <v>1</v>
      </c>
      <c r="Q78" s="19">
        <f t="shared" ref="Q78:Q82" si="36">SUM(B78:P78)</f>
        <v>8</v>
      </c>
      <c r="R78" s="19">
        <f t="shared" si="34"/>
        <v>7</v>
      </c>
      <c r="S78" s="19">
        <f t="shared" si="35"/>
        <v>1</v>
      </c>
      <c r="T78" s="199"/>
      <c r="U78" s="199"/>
    </row>
    <row r="79" spans="1:21" ht="25" customHeight="1" x14ac:dyDescent="0.35">
      <c r="A79" s="83" t="s">
        <v>118</v>
      </c>
      <c r="B79" s="74">
        <v>0</v>
      </c>
      <c r="C79" s="74">
        <v>0</v>
      </c>
      <c r="D79" s="74">
        <v>1</v>
      </c>
      <c r="E79" s="74">
        <v>1</v>
      </c>
      <c r="F79" s="74">
        <v>0</v>
      </c>
      <c r="G79" s="74">
        <v>1</v>
      </c>
      <c r="H79" s="74">
        <v>1</v>
      </c>
      <c r="I79" s="74">
        <v>0</v>
      </c>
      <c r="J79" s="74">
        <v>0</v>
      </c>
      <c r="K79" s="74">
        <v>1</v>
      </c>
      <c r="L79" s="74">
        <v>0</v>
      </c>
      <c r="M79" s="74">
        <v>0</v>
      </c>
      <c r="N79" s="74">
        <v>0</v>
      </c>
      <c r="O79" s="74">
        <v>0</v>
      </c>
      <c r="P79" s="74">
        <v>0</v>
      </c>
      <c r="Q79" s="19">
        <f t="shared" si="36"/>
        <v>5</v>
      </c>
      <c r="R79" s="19">
        <f t="shared" si="34"/>
        <v>5</v>
      </c>
      <c r="S79" s="19">
        <f t="shared" si="35"/>
        <v>0</v>
      </c>
      <c r="T79" s="199"/>
      <c r="U79" s="199"/>
    </row>
    <row r="80" spans="1:21" ht="25" customHeight="1" x14ac:dyDescent="0.35">
      <c r="A80" s="83" t="s">
        <v>119</v>
      </c>
      <c r="B80" s="74">
        <v>0</v>
      </c>
      <c r="C80" s="74">
        <v>0</v>
      </c>
      <c r="D80" s="74">
        <v>0</v>
      </c>
      <c r="E80" s="74">
        <v>0</v>
      </c>
      <c r="F80" s="74">
        <v>1</v>
      </c>
      <c r="G80" s="74">
        <v>0</v>
      </c>
      <c r="H80" s="74">
        <v>1</v>
      </c>
      <c r="I80" s="74">
        <v>0</v>
      </c>
      <c r="J80" s="74">
        <v>0</v>
      </c>
      <c r="K80" s="74">
        <v>0</v>
      </c>
      <c r="L80" s="89">
        <v>1</v>
      </c>
      <c r="M80" s="89">
        <v>1</v>
      </c>
      <c r="N80" s="89">
        <v>0</v>
      </c>
      <c r="O80" s="89">
        <v>1</v>
      </c>
      <c r="P80" s="89">
        <v>0</v>
      </c>
      <c r="Q80" s="19">
        <f>SUM(B80:P80)</f>
        <v>5</v>
      </c>
      <c r="R80" s="19">
        <f t="shared" si="34"/>
        <v>2</v>
      </c>
      <c r="S80" s="19">
        <f t="shared" si="35"/>
        <v>3</v>
      </c>
      <c r="T80" s="199"/>
      <c r="U80" s="199"/>
    </row>
    <row r="81" spans="1:21" ht="25" customHeight="1" x14ac:dyDescent="0.35">
      <c r="A81" s="83" t="s">
        <v>120</v>
      </c>
      <c r="B81" s="74">
        <v>1</v>
      </c>
      <c r="C81" s="74">
        <v>0</v>
      </c>
      <c r="D81" s="74">
        <v>0</v>
      </c>
      <c r="E81" s="74">
        <v>0</v>
      </c>
      <c r="F81" s="74">
        <v>0</v>
      </c>
      <c r="G81" s="74">
        <v>1</v>
      </c>
      <c r="H81" s="74">
        <v>0</v>
      </c>
      <c r="I81" s="74">
        <v>0</v>
      </c>
      <c r="J81" s="74">
        <v>1</v>
      </c>
      <c r="K81" s="74">
        <v>0</v>
      </c>
      <c r="L81" s="74">
        <v>0</v>
      </c>
      <c r="M81" s="74">
        <v>0</v>
      </c>
      <c r="N81" s="74">
        <v>0</v>
      </c>
      <c r="O81" s="74">
        <v>0</v>
      </c>
      <c r="P81" s="74">
        <v>0</v>
      </c>
      <c r="Q81" s="19">
        <f t="shared" si="36"/>
        <v>3</v>
      </c>
      <c r="R81" s="19">
        <f t="shared" si="34"/>
        <v>3</v>
      </c>
      <c r="S81" s="19">
        <f t="shared" si="35"/>
        <v>0</v>
      </c>
      <c r="T81" s="199"/>
      <c r="U81" s="199"/>
    </row>
    <row r="82" spans="1:21" ht="25" customHeight="1" x14ac:dyDescent="0.35">
      <c r="A82" s="83" t="s">
        <v>121</v>
      </c>
      <c r="B82" s="74">
        <v>0</v>
      </c>
      <c r="C82" s="74">
        <v>0</v>
      </c>
      <c r="D82" s="74">
        <v>0</v>
      </c>
      <c r="E82" s="74">
        <v>0</v>
      </c>
      <c r="F82" s="74">
        <v>1</v>
      </c>
      <c r="G82" s="74">
        <v>0</v>
      </c>
      <c r="H82" s="74">
        <v>0</v>
      </c>
      <c r="I82" s="74">
        <v>0</v>
      </c>
      <c r="J82" s="74">
        <v>0</v>
      </c>
      <c r="K82" s="74">
        <v>0</v>
      </c>
      <c r="L82" s="89">
        <v>0</v>
      </c>
      <c r="M82" s="89">
        <v>0</v>
      </c>
      <c r="N82" s="89">
        <v>0</v>
      </c>
      <c r="O82" s="89">
        <v>0</v>
      </c>
      <c r="P82" s="89">
        <v>1</v>
      </c>
      <c r="Q82" s="19">
        <f t="shared" si="36"/>
        <v>2</v>
      </c>
      <c r="R82" s="19">
        <f t="shared" si="34"/>
        <v>1</v>
      </c>
      <c r="S82" s="19">
        <f t="shared" si="35"/>
        <v>1</v>
      </c>
      <c r="T82" s="199"/>
      <c r="U82" s="199"/>
    </row>
    <row r="83" spans="1:21" x14ac:dyDescent="0.35">
      <c r="A83" s="203" t="s">
        <v>122</v>
      </c>
      <c r="B83" s="203"/>
      <c r="C83" s="203"/>
      <c r="D83" s="203"/>
      <c r="E83" s="203"/>
      <c r="F83" s="203"/>
      <c r="G83" s="203"/>
      <c r="H83" s="203"/>
      <c r="I83" s="203"/>
      <c r="J83" s="203"/>
      <c r="K83" s="203"/>
      <c r="L83" s="123"/>
      <c r="M83" s="123"/>
      <c r="N83" s="123"/>
      <c r="O83" s="123"/>
      <c r="P83" s="123"/>
      <c r="Q83" s="129"/>
      <c r="R83" s="129"/>
      <c r="S83" s="129"/>
      <c r="T83" s="182"/>
      <c r="U83" s="182"/>
    </row>
    <row r="84" spans="1:21" x14ac:dyDescent="0.35">
      <c r="A84" s="144" t="s">
        <v>123</v>
      </c>
      <c r="B84" s="66">
        <v>0</v>
      </c>
      <c r="C84" s="66">
        <v>1</v>
      </c>
      <c r="D84" s="66">
        <v>1</v>
      </c>
      <c r="E84" s="66">
        <v>1</v>
      </c>
      <c r="F84" s="66">
        <v>1</v>
      </c>
      <c r="G84" s="66">
        <v>1</v>
      </c>
      <c r="H84" s="66">
        <v>1</v>
      </c>
      <c r="I84" s="66">
        <v>1</v>
      </c>
      <c r="J84" s="66">
        <v>1</v>
      </c>
      <c r="K84" s="66">
        <v>1</v>
      </c>
      <c r="L84" s="87">
        <v>1</v>
      </c>
      <c r="M84" s="87">
        <v>1</v>
      </c>
      <c r="N84" s="87">
        <v>1</v>
      </c>
      <c r="O84" s="87">
        <v>0</v>
      </c>
      <c r="P84" s="87">
        <v>1</v>
      </c>
      <c r="Q84" s="6">
        <f t="shared" ref="Q84:Q99" si="37">SUM(B84:P84)</f>
        <v>13</v>
      </c>
      <c r="R84" s="6">
        <f t="shared" ref="R84:R99" si="38">SUM(B84:K84)</f>
        <v>9</v>
      </c>
      <c r="S84" s="6">
        <f t="shared" ref="S84:S99" si="39">SUM(L84:P84)</f>
        <v>4</v>
      </c>
      <c r="T84" s="199" t="s">
        <v>536</v>
      </c>
      <c r="U84" s="199"/>
    </row>
    <row r="85" spans="1:21" x14ac:dyDescent="0.35">
      <c r="A85" s="144" t="s">
        <v>124</v>
      </c>
      <c r="B85" s="66">
        <v>1</v>
      </c>
      <c r="C85" s="66">
        <v>1</v>
      </c>
      <c r="D85" s="66">
        <v>1</v>
      </c>
      <c r="E85" s="66">
        <v>1</v>
      </c>
      <c r="F85" s="66">
        <v>1</v>
      </c>
      <c r="G85" s="66">
        <v>1</v>
      </c>
      <c r="H85" s="66">
        <v>0</v>
      </c>
      <c r="I85" s="66">
        <v>1</v>
      </c>
      <c r="J85" s="66">
        <v>1</v>
      </c>
      <c r="K85" s="66">
        <v>1</v>
      </c>
      <c r="L85" s="87">
        <v>1</v>
      </c>
      <c r="M85" s="87">
        <v>1</v>
      </c>
      <c r="N85" s="87">
        <v>1</v>
      </c>
      <c r="O85" s="87">
        <v>0</v>
      </c>
      <c r="P85" s="87">
        <v>1</v>
      </c>
      <c r="Q85" s="6">
        <f t="shared" si="37"/>
        <v>13</v>
      </c>
      <c r="R85" s="6">
        <f t="shared" si="38"/>
        <v>9</v>
      </c>
      <c r="S85" s="6">
        <f t="shared" si="39"/>
        <v>4</v>
      </c>
      <c r="T85" s="199"/>
      <c r="U85" s="199"/>
    </row>
    <row r="86" spans="1:21" x14ac:dyDescent="0.35">
      <c r="A86" s="144" t="s">
        <v>125</v>
      </c>
      <c r="B86" s="66">
        <v>1</v>
      </c>
      <c r="C86" s="66">
        <v>1</v>
      </c>
      <c r="D86" s="66">
        <v>1</v>
      </c>
      <c r="E86" s="66">
        <v>1</v>
      </c>
      <c r="F86" s="66">
        <v>1</v>
      </c>
      <c r="G86" s="66">
        <v>0</v>
      </c>
      <c r="H86" s="66">
        <v>1</v>
      </c>
      <c r="I86" s="66">
        <v>1</v>
      </c>
      <c r="J86" s="66">
        <v>1</v>
      </c>
      <c r="K86" s="66">
        <v>0</v>
      </c>
      <c r="L86" s="87">
        <v>1</v>
      </c>
      <c r="M86" s="87">
        <v>1</v>
      </c>
      <c r="N86" s="87">
        <v>1</v>
      </c>
      <c r="O86" s="87">
        <v>0</v>
      </c>
      <c r="P86" s="87">
        <v>1</v>
      </c>
      <c r="Q86" s="6">
        <f t="shared" si="37"/>
        <v>12</v>
      </c>
      <c r="R86" s="6">
        <f t="shared" si="38"/>
        <v>8</v>
      </c>
      <c r="S86" s="6">
        <f t="shared" si="39"/>
        <v>4</v>
      </c>
      <c r="T86" s="199"/>
      <c r="U86" s="199"/>
    </row>
    <row r="87" spans="1:21" x14ac:dyDescent="0.35">
      <c r="A87" s="144" t="s">
        <v>126</v>
      </c>
      <c r="B87" s="66">
        <v>1</v>
      </c>
      <c r="C87" s="66">
        <v>0</v>
      </c>
      <c r="D87" s="66">
        <v>1</v>
      </c>
      <c r="E87" s="66">
        <v>0</v>
      </c>
      <c r="F87" s="66">
        <v>1</v>
      </c>
      <c r="G87" s="66">
        <v>0</v>
      </c>
      <c r="H87" s="66">
        <v>0</v>
      </c>
      <c r="I87" s="66">
        <v>1</v>
      </c>
      <c r="J87" s="66">
        <v>0</v>
      </c>
      <c r="K87" s="66">
        <v>0</v>
      </c>
      <c r="L87" s="87">
        <v>1</v>
      </c>
      <c r="M87" s="87">
        <v>1</v>
      </c>
      <c r="N87" s="87">
        <v>1</v>
      </c>
      <c r="O87" s="87">
        <v>0</v>
      </c>
      <c r="P87" s="87">
        <v>1</v>
      </c>
      <c r="Q87" s="6">
        <f t="shared" si="37"/>
        <v>8</v>
      </c>
      <c r="R87" s="6">
        <f t="shared" si="38"/>
        <v>4</v>
      </c>
      <c r="S87" s="6">
        <f t="shared" si="39"/>
        <v>4</v>
      </c>
      <c r="T87" s="199"/>
      <c r="U87" s="199"/>
    </row>
    <row r="88" spans="1:21" x14ac:dyDescent="0.35">
      <c r="A88" s="144" t="s">
        <v>127</v>
      </c>
      <c r="B88" s="66">
        <v>1</v>
      </c>
      <c r="C88" s="66">
        <v>1</v>
      </c>
      <c r="D88" s="66">
        <v>0</v>
      </c>
      <c r="E88" s="66">
        <v>0</v>
      </c>
      <c r="F88" s="66">
        <v>1</v>
      </c>
      <c r="G88" s="66">
        <v>0</v>
      </c>
      <c r="H88" s="66">
        <v>0</v>
      </c>
      <c r="I88" s="66">
        <v>1</v>
      </c>
      <c r="J88" s="66">
        <v>1</v>
      </c>
      <c r="K88" s="66">
        <v>1</v>
      </c>
      <c r="L88" s="66">
        <v>0</v>
      </c>
      <c r="M88" s="66">
        <v>0</v>
      </c>
      <c r="N88" s="66">
        <v>0</v>
      </c>
      <c r="O88" s="66">
        <v>0</v>
      </c>
      <c r="P88" s="66">
        <v>0</v>
      </c>
      <c r="Q88" s="6">
        <f t="shared" si="37"/>
        <v>6</v>
      </c>
      <c r="R88" s="6">
        <f t="shared" si="38"/>
        <v>6</v>
      </c>
      <c r="S88" s="6">
        <f t="shared" si="39"/>
        <v>0</v>
      </c>
      <c r="T88" s="199"/>
      <c r="U88" s="199"/>
    </row>
    <row r="89" spans="1:21" x14ac:dyDescent="0.35">
      <c r="A89" s="144" t="s">
        <v>128</v>
      </c>
      <c r="B89" s="66">
        <v>1</v>
      </c>
      <c r="C89" s="66">
        <v>0</v>
      </c>
      <c r="D89" s="66">
        <v>0</v>
      </c>
      <c r="E89" s="66">
        <v>0</v>
      </c>
      <c r="F89" s="66">
        <v>0</v>
      </c>
      <c r="G89" s="66">
        <v>1</v>
      </c>
      <c r="H89" s="66">
        <v>0</v>
      </c>
      <c r="I89" s="66">
        <v>0</v>
      </c>
      <c r="J89" s="66">
        <v>1</v>
      </c>
      <c r="K89" s="66">
        <v>0</v>
      </c>
      <c r="L89" s="87">
        <v>0</v>
      </c>
      <c r="M89" s="87">
        <v>1</v>
      </c>
      <c r="N89" s="87">
        <v>0</v>
      </c>
      <c r="O89" s="87">
        <v>0</v>
      </c>
      <c r="P89" s="87">
        <v>1</v>
      </c>
      <c r="Q89" s="6">
        <f t="shared" si="37"/>
        <v>5</v>
      </c>
      <c r="R89" s="6">
        <f t="shared" si="38"/>
        <v>3</v>
      </c>
      <c r="S89" s="6">
        <f t="shared" si="39"/>
        <v>2</v>
      </c>
      <c r="T89" s="199"/>
      <c r="U89" s="199"/>
    </row>
    <row r="90" spans="1:21" x14ac:dyDescent="0.35">
      <c r="A90" s="144" t="s">
        <v>129</v>
      </c>
      <c r="B90" s="66">
        <v>1</v>
      </c>
      <c r="C90" s="66">
        <v>0</v>
      </c>
      <c r="D90" s="66">
        <v>1</v>
      </c>
      <c r="E90" s="66">
        <v>0</v>
      </c>
      <c r="F90" s="66">
        <v>1</v>
      </c>
      <c r="G90" s="66">
        <v>0</v>
      </c>
      <c r="H90" s="66">
        <v>1</v>
      </c>
      <c r="I90" s="66">
        <v>0</v>
      </c>
      <c r="J90" s="66">
        <v>0</v>
      </c>
      <c r="K90" s="66">
        <v>0</v>
      </c>
      <c r="L90" s="87">
        <v>0</v>
      </c>
      <c r="M90" s="87">
        <v>1</v>
      </c>
      <c r="N90" s="87">
        <v>0</v>
      </c>
      <c r="O90" s="87">
        <v>0</v>
      </c>
      <c r="P90" s="87">
        <v>0</v>
      </c>
      <c r="Q90" s="6">
        <f t="shared" si="37"/>
        <v>5</v>
      </c>
      <c r="R90" s="6">
        <f t="shared" si="38"/>
        <v>4</v>
      </c>
      <c r="S90" s="6">
        <f t="shared" si="39"/>
        <v>1</v>
      </c>
      <c r="T90" s="199"/>
      <c r="U90" s="199"/>
    </row>
    <row r="91" spans="1:21" x14ac:dyDescent="0.35">
      <c r="A91" s="144" t="s">
        <v>130</v>
      </c>
      <c r="B91" s="66">
        <v>0</v>
      </c>
      <c r="C91" s="66">
        <v>1</v>
      </c>
      <c r="D91" s="66">
        <v>0</v>
      </c>
      <c r="E91" s="66">
        <v>0</v>
      </c>
      <c r="F91" s="66">
        <v>1</v>
      </c>
      <c r="G91" s="66">
        <v>1</v>
      </c>
      <c r="H91" s="66">
        <v>1</v>
      </c>
      <c r="I91" s="66">
        <v>0</v>
      </c>
      <c r="J91" s="66">
        <v>0</v>
      </c>
      <c r="K91" s="66">
        <v>0</v>
      </c>
      <c r="L91" s="66">
        <v>0</v>
      </c>
      <c r="M91" s="66">
        <v>0</v>
      </c>
      <c r="N91" s="66">
        <v>0</v>
      </c>
      <c r="O91" s="66">
        <v>0</v>
      </c>
      <c r="P91" s="66">
        <v>0</v>
      </c>
      <c r="Q91" s="6">
        <f t="shared" si="37"/>
        <v>4</v>
      </c>
      <c r="R91" s="6">
        <f t="shared" si="38"/>
        <v>4</v>
      </c>
      <c r="S91" s="6">
        <f t="shared" si="39"/>
        <v>0</v>
      </c>
      <c r="T91" s="199"/>
      <c r="U91" s="199"/>
    </row>
    <row r="92" spans="1:21" x14ac:dyDescent="0.35">
      <c r="A92" s="144" t="s">
        <v>131</v>
      </c>
      <c r="B92" s="66">
        <v>0</v>
      </c>
      <c r="C92" s="66">
        <v>0</v>
      </c>
      <c r="D92" s="66">
        <v>1</v>
      </c>
      <c r="E92" s="66">
        <v>1</v>
      </c>
      <c r="F92" s="66">
        <v>0</v>
      </c>
      <c r="G92" s="66">
        <v>0</v>
      </c>
      <c r="H92" s="66">
        <v>1</v>
      </c>
      <c r="I92" s="66">
        <v>0</v>
      </c>
      <c r="J92" s="66">
        <v>1</v>
      </c>
      <c r="K92" s="66">
        <v>0</v>
      </c>
      <c r="L92" s="66">
        <v>0</v>
      </c>
      <c r="M92" s="66">
        <v>0</v>
      </c>
      <c r="N92" s="66">
        <v>0</v>
      </c>
      <c r="O92" s="66">
        <v>0</v>
      </c>
      <c r="P92" s="66">
        <v>0</v>
      </c>
      <c r="Q92" s="6">
        <f t="shared" si="37"/>
        <v>4</v>
      </c>
      <c r="R92" s="6">
        <f t="shared" si="38"/>
        <v>4</v>
      </c>
      <c r="S92" s="6">
        <f t="shared" si="39"/>
        <v>0</v>
      </c>
      <c r="T92" s="199"/>
      <c r="U92" s="199"/>
    </row>
    <row r="93" spans="1:21" x14ac:dyDescent="0.35">
      <c r="A93" s="144" t="s">
        <v>132</v>
      </c>
      <c r="B93" s="66">
        <v>1</v>
      </c>
      <c r="C93" s="66">
        <v>0</v>
      </c>
      <c r="D93" s="66">
        <v>0</v>
      </c>
      <c r="E93" s="66">
        <v>0</v>
      </c>
      <c r="F93" s="66">
        <v>1</v>
      </c>
      <c r="G93" s="66">
        <v>0</v>
      </c>
      <c r="H93" s="66">
        <v>0</v>
      </c>
      <c r="I93" s="66">
        <v>0</v>
      </c>
      <c r="J93" s="66">
        <v>1</v>
      </c>
      <c r="K93" s="66">
        <v>0</v>
      </c>
      <c r="L93" s="66">
        <v>0</v>
      </c>
      <c r="M93" s="66">
        <v>0</v>
      </c>
      <c r="N93" s="66">
        <v>0</v>
      </c>
      <c r="O93" s="66">
        <v>0</v>
      </c>
      <c r="P93" s="66">
        <v>0</v>
      </c>
      <c r="Q93" s="6">
        <f t="shared" si="37"/>
        <v>3</v>
      </c>
      <c r="R93" s="6">
        <f t="shared" si="38"/>
        <v>3</v>
      </c>
      <c r="S93" s="6">
        <f t="shared" si="39"/>
        <v>0</v>
      </c>
      <c r="T93" s="199"/>
      <c r="U93" s="199"/>
    </row>
    <row r="94" spans="1:21" x14ac:dyDescent="0.35">
      <c r="A94" s="144" t="s">
        <v>133</v>
      </c>
      <c r="B94" s="66">
        <v>1</v>
      </c>
      <c r="C94" s="66">
        <v>0</v>
      </c>
      <c r="D94" s="66">
        <v>0</v>
      </c>
      <c r="E94" s="66">
        <v>0</v>
      </c>
      <c r="F94" s="66">
        <v>0</v>
      </c>
      <c r="G94" s="66">
        <v>0</v>
      </c>
      <c r="H94" s="66">
        <v>0</v>
      </c>
      <c r="I94" s="66">
        <v>1</v>
      </c>
      <c r="J94" s="66">
        <v>0</v>
      </c>
      <c r="K94" s="66">
        <v>1</v>
      </c>
      <c r="L94" s="66">
        <v>0</v>
      </c>
      <c r="M94" s="66">
        <v>0</v>
      </c>
      <c r="N94" s="66">
        <v>0</v>
      </c>
      <c r="O94" s="66">
        <v>0</v>
      </c>
      <c r="P94" s="66">
        <v>0</v>
      </c>
      <c r="Q94" s="6">
        <f t="shared" si="37"/>
        <v>3</v>
      </c>
      <c r="R94" s="6">
        <f t="shared" si="38"/>
        <v>3</v>
      </c>
      <c r="S94" s="6">
        <f t="shared" si="39"/>
        <v>0</v>
      </c>
      <c r="T94" s="199"/>
      <c r="U94" s="199"/>
    </row>
    <row r="95" spans="1:21" x14ac:dyDescent="0.35">
      <c r="A95" s="144" t="s">
        <v>134</v>
      </c>
      <c r="B95" s="66">
        <v>0</v>
      </c>
      <c r="C95" s="66">
        <v>1</v>
      </c>
      <c r="D95" s="66">
        <v>0</v>
      </c>
      <c r="E95" s="66">
        <v>0</v>
      </c>
      <c r="F95" s="66">
        <v>0</v>
      </c>
      <c r="G95" s="66">
        <v>1</v>
      </c>
      <c r="H95" s="66">
        <v>0</v>
      </c>
      <c r="I95" s="66">
        <v>0</v>
      </c>
      <c r="J95" s="66">
        <v>0</v>
      </c>
      <c r="K95" s="66">
        <v>0</v>
      </c>
      <c r="L95" s="66">
        <v>0</v>
      </c>
      <c r="M95" s="66">
        <v>0</v>
      </c>
      <c r="N95" s="66">
        <v>0</v>
      </c>
      <c r="O95" s="66">
        <v>0</v>
      </c>
      <c r="P95" s="66">
        <v>0</v>
      </c>
      <c r="Q95" s="6">
        <f t="shared" si="37"/>
        <v>2</v>
      </c>
      <c r="R95" s="6">
        <f t="shared" si="38"/>
        <v>2</v>
      </c>
      <c r="S95" s="6">
        <f t="shared" si="39"/>
        <v>0</v>
      </c>
      <c r="T95" s="199"/>
      <c r="U95" s="199"/>
    </row>
    <row r="96" spans="1:21" x14ac:dyDescent="0.35">
      <c r="A96" s="144" t="s">
        <v>135</v>
      </c>
      <c r="B96" s="66">
        <v>1</v>
      </c>
      <c r="C96" s="66">
        <v>1</v>
      </c>
      <c r="D96" s="66">
        <v>0</v>
      </c>
      <c r="E96" s="66">
        <v>0</v>
      </c>
      <c r="F96" s="66">
        <v>0</v>
      </c>
      <c r="G96" s="66">
        <v>0</v>
      </c>
      <c r="H96" s="66">
        <v>0</v>
      </c>
      <c r="I96" s="66">
        <v>0</v>
      </c>
      <c r="J96" s="66">
        <v>0</v>
      </c>
      <c r="K96" s="66">
        <v>0</v>
      </c>
      <c r="L96" s="66">
        <v>0</v>
      </c>
      <c r="M96" s="66">
        <v>0</v>
      </c>
      <c r="N96" s="66">
        <v>0</v>
      </c>
      <c r="O96" s="66">
        <v>0</v>
      </c>
      <c r="P96" s="66">
        <v>0</v>
      </c>
      <c r="Q96" s="6">
        <f t="shared" si="37"/>
        <v>2</v>
      </c>
      <c r="R96" s="6">
        <f t="shared" si="38"/>
        <v>2</v>
      </c>
      <c r="S96" s="6">
        <f t="shared" si="39"/>
        <v>0</v>
      </c>
      <c r="T96" s="199"/>
      <c r="U96" s="199"/>
    </row>
    <row r="97" spans="1:21" x14ac:dyDescent="0.35">
      <c r="A97" s="144" t="s">
        <v>136</v>
      </c>
      <c r="B97" s="66">
        <v>0</v>
      </c>
      <c r="C97" s="66">
        <v>1</v>
      </c>
      <c r="D97" s="66">
        <v>0</v>
      </c>
      <c r="E97" s="66">
        <v>0</v>
      </c>
      <c r="F97" s="66">
        <v>0</v>
      </c>
      <c r="G97" s="66">
        <v>0</v>
      </c>
      <c r="H97" s="66">
        <v>0</v>
      </c>
      <c r="I97" s="66">
        <v>0</v>
      </c>
      <c r="J97" s="66">
        <v>0</v>
      </c>
      <c r="K97" s="66">
        <v>0</v>
      </c>
      <c r="L97" s="66">
        <v>0</v>
      </c>
      <c r="M97" s="66">
        <v>0</v>
      </c>
      <c r="N97" s="66">
        <v>0</v>
      </c>
      <c r="O97" s="66">
        <v>0</v>
      </c>
      <c r="P97" s="66">
        <v>0</v>
      </c>
      <c r="Q97" s="6">
        <f t="shared" si="37"/>
        <v>1</v>
      </c>
      <c r="R97" s="6">
        <f t="shared" si="38"/>
        <v>1</v>
      </c>
      <c r="S97" s="6">
        <f t="shared" si="39"/>
        <v>0</v>
      </c>
      <c r="T97" s="199"/>
      <c r="U97" s="199"/>
    </row>
    <row r="98" spans="1:21" x14ac:dyDescent="0.35">
      <c r="A98" s="144" t="s">
        <v>137</v>
      </c>
      <c r="B98" s="66">
        <v>0</v>
      </c>
      <c r="C98" s="66">
        <v>0</v>
      </c>
      <c r="D98" s="66">
        <v>0</v>
      </c>
      <c r="E98" s="66">
        <v>0</v>
      </c>
      <c r="F98" s="66">
        <v>0</v>
      </c>
      <c r="G98" s="66">
        <v>0</v>
      </c>
      <c r="H98" s="66">
        <v>0</v>
      </c>
      <c r="I98" s="66">
        <v>0</v>
      </c>
      <c r="J98" s="66">
        <v>0</v>
      </c>
      <c r="K98" s="66">
        <v>1</v>
      </c>
      <c r="L98" s="66">
        <v>0</v>
      </c>
      <c r="M98" s="66">
        <v>0</v>
      </c>
      <c r="N98" s="66">
        <v>0</v>
      </c>
      <c r="O98" s="66">
        <v>0</v>
      </c>
      <c r="P98" s="66">
        <v>0</v>
      </c>
      <c r="Q98" s="6">
        <f t="shared" si="37"/>
        <v>1</v>
      </c>
      <c r="R98" s="6">
        <f t="shared" si="38"/>
        <v>1</v>
      </c>
      <c r="S98" s="6">
        <f t="shared" si="39"/>
        <v>0</v>
      </c>
      <c r="T98" s="199"/>
      <c r="U98" s="199"/>
    </row>
    <row r="99" spans="1:21" x14ac:dyDescent="0.35">
      <c r="A99" s="144" t="s">
        <v>138</v>
      </c>
      <c r="B99" s="66">
        <v>0</v>
      </c>
      <c r="C99" s="66">
        <v>0</v>
      </c>
      <c r="D99" s="66">
        <v>0</v>
      </c>
      <c r="E99" s="66">
        <v>0</v>
      </c>
      <c r="F99" s="66">
        <v>1</v>
      </c>
      <c r="G99" s="66">
        <v>0</v>
      </c>
      <c r="H99" s="66">
        <v>0</v>
      </c>
      <c r="I99" s="66">
        <v>0</v>
      </c>
      <c r="J99" s="66">
        <v>0</v>
      </c>
      <c r="K99" s="66">
        <v>0</v>
      </c>
      <c r="L99" s="66">
        <v>0</v>
      </c>
      <c r="M99" s="66">
        <v>0</v>
      </c>
      <c r="N99" s="66">
        <v>0</v>
      </c>
      <c r="O99" s="66">
        <v>0</v>
      </c>
      <c r="P99" s="66">
        <v>0</v>
      </c>
      <c r="Q99" s="6">
        <f t="shared" si="37"/>
        <v>1</v>
      </c>
      <c r="R99" s="6">
        <f t="shared" si="38"/>
        <v>1</v>
      </c>
      <c r="S99" s="6">
        <f t="shared" si="39"/>
        <v>0</v>
      </c>
      <c r="T99" s="199"/>
      <c r="U99" s="199"/>
    </row>
    <row r="100" spans="1:21" x14ac:dyDescent="0.35">
      <c r="A100" s="203" t="s">
        <v>139</v>
      </c>
      <c r="B100" s="203"/>
      <c r="C100" s="203"/>
      <c r="D100" s="203"/>
      <c r="E100" s="203"/>
      <c r="F100" s="203"/>
      <c r="G100" s="203"/>
      <c r="H100" s="203"/>
      <c r="I100" s="203"/>
      <c r="J100" s="203"/>
      <c r="K100" s="203"/>
      <c r="L100" s="123"/>
      <c r="M100" s="123"/>
      <c r="N100" s="123"/>
      <c r="O100" s="123"/>
      <c r="P100" s="123"/>
      <c r="Q100" s="129"/>
      <c r="R100" s="129"/>
      <c r="S100" s="129"/>
      <c r="T100" s="182"/>
      <c r="U100" s="182"/>
    </row>
    <row r="101" spans="1:21" ht="55" customHeight="1" x14ac:dyDescent="0.35">
      <c r="A101" s="145" t="s">
        <v>140</v>
      </c>
      <c r="B101" s="74">
        <v>1</v>
      </c>
      <c r="C101" s="74">
        <v>1</v>
      </c>
      <c r="D101" s="74">
        <v>0</v>
      </c>
      <c r="E101" s="74">
        <v>1</v>
      </c>
      <c r="F101" s="74">
        <v>1</v>
      </c>
      <c r="G101" s="74">
        <v>1</v>
      </c>
      <c r="H101" s="74">
        <v>1</v>
      </c>
      <c r="I101" s="74">
        <v>1</v>
      </c>
      <c r="J101" s="74">
        <v>1</v>
      </c>
      <c r="K101" s="74">
        <v>1</v>
      </c>
      <c r="L101" s="74">
        <v>0</v>
      </c>
      <c r="M101" s="74">
        <v>0</v>
      </c>
      <c r="N101" s="74">
        <v>1</v>
      </c>
      <c r="O101" s="74">
        <v>1</v>
      </c>
      <c r="P101" s="74">
        <v>1</v>
      </c>
      <c r="Q101" s="19">
        <f>SUM(B101:P101)</f>
        <v>12</v>
      </c>
      <c r="R101" s="19">
        <f t="shared" ref="R101:R103" si="40">SUM(B101:K101)</f>
        <v>9</v>
      </c>
      <c r="S101" s="19">
        <f t="shared" ref="S101:S103" si="41">SUM(L101:P101)</f>
        <v>3</v>
      </c>
      <c r="T101" s="199" t="s">
        <v>570</v>
      </c>
      <c r="U101" s="199"/>
    </row>
    <row r="102" spans="1:21" ht="55" customHeight="1" x14ac:dyDescent="0.35">
      <c r="A102" s="145" t="s">
        <v>141</v>
      </c>
      <c r="B102" s="74">
        <v>1</v>
      </c>
      <c r="C102" s="62">
        <v>0</v>
      </c>
      <c r="D102" s="74">
        <v>1</v>
      </c>
      <c r="E102" s="74">
        <v>0</v>
      </c>
      <c r="F102" s="74">
        <v>0</v>
      </c>
      <c r="G102" s="74">
        <v>1</v>
      </c>
      <c r="H102" s="74">
        <v>1</v>
      </c>
      <c r="I102" s="74">
        <v>1</v>
      </c>
      <c r="J102" s="74">
        <v>1</v>
      </c>
      <c r="K102" s="74">
        <v>1</v>
      </c>
      <c r="L102" s="74">
        <v>1</v>
      </c>
      <c r="M102" s="74">
        <v>1</v>
      </c>
      <c r="N102" s="74">
        <v>1</v>
      </c>
      <c r="O102" s="74">
        <v>0</v>
      </c>
      <c r="P102" s="74">
        <v>1</v>
      </c>
      <c r="Q102" s="19">
        <f t="shared" ref="Q102:Q103" si="42">SUM(B102:P102)</f>
        <v>11</v>
      </c>
      <c r="R102" s="19">
        <f t="shared" si="40"/>
        <v>7</v>
      </c>
      <c r="S102" s="19">
        <f t="shared" si="41"/>
        <v>4</v>
      </c>
      <c r="T102" s="199"/>
      <c r="U102" s="199"/>
    </row>
    <row r="103" spans="1:21" ht="55" customHeight="1" x14ac:dyDescent="0.35">
      <c r="A103" s="145" t="s">
        <v>142</v>
      </c>
      <c r="B103" s="74">
        <v>0</v>
      </c>
      <c r="C103" s="62">
        <v>0</v>
      </c>
      <c r="D103" s="74">
        <v>1</v>
      </c>
      <c r="E103" s="74">
        <v>0</v>
      </c>
      <c r="F103" s="74">
        <v>0</v>
      </c>
      <c r="G103" s="74">
        <v>0</v>
      </c>
      <c r="H103" s="74">
        <v>0</v>
      </c>
      <c r="I103" s="74">
        <v>0</v>
      </c>
      <c r="J103" s="74">
        <v>0</v>
      </c>
      <c r="K103" s="74">
        <v>0</v>
      </c>
      <c r="L103" s="74">
        <v>0</v>
      </c>
      <c r="M103" s="74">
        <v>0</v>
      </c>
      <c r="N103" s="74">
        <v>0</v>
      </c>
      <c r="O103" s="74">
        <v>0</v>
      </c>
      <c r="P103" s="74">
        <v>0</v>
      </c>
      <c r="Q103" s="19">
        <f t="shared" si="42"/>
        <v>1</v>
      </c>
      <c r="R103" s="19">
        <f t="shared" si="40"/>
        <v>1</v>
      </c>
      <c r="S103" s="19">
        <f t="shared" si="41"/>
        <v>0</v>
      </c>
      <c r="T103" s="199"/>
      <c r="U103" s="199"/>
    </row>
    <row r="104" spans="1:21" x14ac:dyDescent="0.35">
      <c r="A104" s="203" t="s">
        <v>143</v>
      </c>
      <c r="B104" s="203"/>
      <c r="C104" s="203"/>
      <c r="D104" s="203"/>
      <c r="E104" s="203"/>
      <c r="F104" s="203"/>
      <c r="G104" s="203"/>
      <c r="H104" s="203"/>
      <c r="I104" s="203"/>
      <c r="J104" s="203"/>
      <c r="K104" s="203"/>
      <c r="L104" s="123"/>
      <c r="M104" s="123"/>
      <c r="N104" s="123"/>
      <c r="O104" s="123"/>
      <c r="P104" s="123"/>
      <c r="Q104" s="129"/>
      <c r="R104" s="129"/>
      <c r="S104" s="129"/>
      <c r="T104" s="182"/>
      <c r="U104" s="182"/>
    </row>
    <row r="105" spans="1:21" ht="18" customHeight="1" x14ac:dyDescent="0.35">
      <c r="A105" s="5" t="s">
        <v>144</v>
      </c>
      <c r="B105" s="168">
        <v>13.5</v>
      </c>
      <c r="C105" s="168">
        <v>13</v>
      </c>
      <c r="D105" s="168">
        <v>15.5</v>
      </c>
      <c r="E105" s="169">
        <v>0</v>
      </c>
      <c r="F105" s="168">
        <v>13</v>
      </c>
      <c r="G105" s="168">
        <v>0</v>
      </c>
      <c r="H105" s="168">
        <v>15.5</v>
      </c>
      <c r="I105" s="168">
        <v>0</v>
      </c>
      <c r="J105" s="168">
        <v>15</v>
      </c>
      <c r="K105" s="168">
        <v>15.5</v>
      </c>
      <c r="L105" s="169">
        <v>14</v>
      </c>
      <c r="M105" s="169">
        <v>15</v>
      </c>
      <c r="N105" s="169">
        <v>14</v>
      </c>
      <c r="O105" s="169">
        <v>15</v>
      </c>
      <c r="P105" s="169">
        <v>14</v>
      </c>
      <c r="Q105" s="6">
        <f t="shared" ref="Q105:Q119" si="43">COUNTIF(B105:P105,"&gt;0")</f>
        <v>12</v>
      </c>
      <c r="R105" s="6">
        <v>7</v>
      </c>
      <c r="S105" s="6">
        <v>5</v>
      </c>
      <c r="T105" s="184">
        <f>MEDIAN(K105:P105,J105,H105,E105:F105,B105:D105)</f>
        <v>14</v>
      </c>
      <c r="U105" s="199" t="s">
        <v>572</v>
      </c>
    </row>
    <row r="106" spans="1:21" ht="18" customHeight="1" x14ac:dyDescent="0.35">
      <c r="A106" s="5" t="s">
        <v>145</v>
      </c>
      <c r="B106" s="168">
        <v>3.4</v>
      </c>
      <c r="C106" s="168">
        <v>0</v>
      </c>
      <c r="D106" s="168">
        <v>3.75</v>
      </c>
      <c r="E106" s="169">
        <v>0</v>
      </c>
      <c r="F106" s="168">
        <v>3.3</v>
      </c>
      <c r="G106" s="168">
        <v>0</v>
      </c>
      <c r="H106" s="168">
        <v>3.5</v>
      </c>
      <c r="I106" s="168">
        <v>3.5</v>
      </c>
      <c r="J106" s="168">
        <v>3</v>
      </c>
      <c r="K106" s="168">
        <v>3.5</v>
      </c>
      <c r="L106" s="169">
        <v>3.5</v>
      </c>
      <c r="M106" s="169">
        <v>3.5</v>
      </c>
      <c r="N106" s="169">
        <v>3.5</v>
      </c>
      <c r="O106" s="169">
        <v>3.5</v>
      </c>
      <c r="P106" s="169">
        <v>3.1</v>
      </c>
      <c r="Q106" s="6">
        <f t="shared" si="43"/>
        <v>12</v>
      </c>
      <c r="R106" s="6">
        <v>7</v>
      </c>
      <c r="S106" s="6">
        <v>5</v>
      </c>
      <c r="T106" s="184">
        <f>MEDIAN(P106,O106,N106,M106,L106,K106,J106,H106:I106,D106:F106,B106)</f>
        <v>3.5</v>
      </c>
      <c r="U106" s="199"/>
    </row>
    <row r="107" spans="1:21" ht="18" customHeight="1" x14ac:dyDescent="0.35">
      <c r="A107" s="5" t="s">
        <v>146</v>
      </c>
      <c r="B107" s="168">
        <v>16</v>
      </c>
      <c r="C107" s="168">
        <v>30</v>
      </c>
      <c r="D107" s="168">
        <v>0</v>
      </c>
      <c r="E107" s="169">
        <v>0</v>
      </c>
      <c r="F107" s="168">
        <v>20</v>
      </c>
      <c r="G107" s="168">
        <v>0</v>
      </c>
      <c r="H107" s="168">
        <v>16</v>
      </c>
      <c r="I107" s="168">
        <v>15</v>
      </c>
      <c r="J107" s="168">
        <v>25</v>
      </c>
      <c r="K107" s="168">
        <v>18</v>
      </c>
      <c r="L107" s="169">
        <v>30</v>
      </c>
      <c r="M107" s="169">
        <v>30</v>
      </c>
      <c r="N107" s="169">
        <v>30</v>
      </c>
      <c r="O107" s="169">
        <v>30</v>
      </c>
      <c r="P107" s="169">
        <v>0</v>
      </c>
      <c r="Q107" s="6">
        <f t="shared" si="43"/>
        <v>11</v>
      </c>
      <c r="R107" s="6">
        <v>7</v>
      </c>
      <c r="S107" s="6">
        <v>4</v>
      </c>
      <c r="T107" s="184">
        <f>MEDIAN(O107,N107,M107,L107,K107,J107,I107,H107,F107,E107,C107,B107)</f>
        <v>22.5</v>
      </c>
      <c r="U107" s="199"/>
    </row>
    <row r="108" spans="1:21" ht="18" customHeight="1" x14ac:dyDescent="0.35">
      <c r="A108" s="5" t="s">
        <v>158</v>
      </c>
      <c r="B108" s="168">
        <v>1</v>
      </c>
      <c r="C108" s="168">
        <v>0</v>
      </c>
      <c r="D108" s="168">
        <v>1</v>
      </c>
      <c r="E108" s="168">
        <v>0</v>
      </c>
      <c r="F108" s="168">
        <v>0</v>
      </c>
      <c r="G108" s="168">
        <v>0</v>
      </c>
      <c r="H108" s="168">
        <v>1</v>
      </c>
      <c r="I108" s="168">
        <v>1</v>
      </c>
      <c r="J108" s="168">
        <v>0</v>
      </c>
      <c r="K108" s="168">
        <v>1</v>
      </c>
      <c r="L108" s="169">
        <v>1</v>
      </c>
      <c r="M108" s="169">
        <v>1</v>
      </c>
      <c r="N108" s="169">
        <v>1</v>
      </c>
      <c r="O108" s="169">
        <v>1</v>
      </c>
      <c r="P108" s="169">
        <v>1</v>
      </c>
      <c r="Q108" s="6">
        <f t="shared" ref="Q108" si="44">COUNTIF(B108:P108,"&gt;0")</f>
        <v>10</v>
      </c>
      <c r="R108" s="6">
        <f t="shared" ref="R108" si="45">SUM(B108:K108)</f>
        <v>5</v>
      </c>
      <c r="S108" s="6">
        <f t="shared" ref="S108" si="46">SUM(L108:P108)</f>
        <v>5</v>
      </c>
      <c r="T108" t="s">
        <v>159</v>
      </c>
      <c r="U108" s="199"/>
    </row>
    <row r="109" spans="1:21" ht="18" customHeight="1" x14ac:dyDescent="0.35">
      <c r="A109" s="5" t="s">
        <v>147</v>
      </c>
      <c r="B109" s="168">
        <v>45</v>
      </c>
      <c r="C109" s="168">
        <v>0</v>
      </c>
      <c r="D109" s="168">
        <v>0</v>
      </c>
      <c r="E109" s="169">
        <v>0</v>
      </c>
      <c r="F109" s="168">
        <v>40</v>
      </c>
      <c r="G109" s="168">
        <v>0</v>
      </c>
      <c r="H109" s="168">
        <v>45</v>
      </c>
      <c r="I109" s="168">
        <v>50</v>
      </c>
      <c r="J109" s="168">
        <v>45</v>
      </c>
      <c r="K109" s="168">
        <v>47</v>
      </c>
      <c r="L109" s="169">
        <v>40</v>
      </c>
      <c r="M109" s="169">
        <v>40</v>
      </c>
      <c r="N109" s="169">
        <v>0</v>
      </c>
      <c r="O109" s="169">
        <v>0</v>
      </c>
      <c r="P109" s="169">
        <v>0</v>
      </c>
      <c r="Q109" s="6">
        <f t="shared" si="43"/>
        <v>8</v>
      </c>
      <c r="R109" s="6">
        <v>6</v>
      </c>
      <c r="S109" s="6">
        <v>2</v>
      </c>
      <c r="T109" s="184">
        <f>MEDIAN(P109,M109,L109,K109,J109,I109,H109,F109,E109,B109)</f>
        <v>42.5</v>
      </c>
      <c r="U109" s="199"/>
    </row>
    <row r="110" spans="1:21" ht="18" customHeight="1" x14ac:dyDescent="0.35">
      <c r="A110" s="5" t="s">
        <v>148</v>
      </c>
      <c r="B110" s="168">
        <v>1400</v>
      </c>
      <c r="C110" s="168">
        <v>0</v>
      </c>
      <c r="D110" s="168">
        <v>1500</v>
      </c>
      <c r="E110" s="168">
        <v>0</v>
      </c>
      <c r="F110" s="168">
        <v>0</v>
      </c>
      <c r="G110" s="168">
        <v>0</v>
      </c>
      <c r="H110" s="168">
        <v>1400</v>
      </c>
      <c r="I110" s="168">
        <v>1600</v>
      </c>
      <c r="J110" s="168">
        <v>0</v>
      </c>
      <c r="K110" s="168">
        <v>1600</v>
      </c>
      <c r="L110" s="169">
        <v>0</v>
      </c>
      <c r="M110" s="169">
        <v>280</v>
      </c>
      <c r="N110" s="169">
        <v>0</v>
      </c>
      <c r="O110" s="169">
        <v>0</v>
      </c>
      <c r="P110" s="169">
        <v>150</v>
      </c>
      <c r="Q110" s="6">
        <f t="shared" si="43"/>
        <v>7</v>
      </c>
      <c r="R110" s="6">
        <v>5</v>
      </c>
      <c r="S110" s="6">
        <v>1</v>
      </c>
      <c r="T110" s="184">
        <f>MEDIAN(P110,M110,L110,K110,I110,H110,D110,B110)</f>
        <v>1400</v>
      </c>
      <c r="U110" s="199"/>
    </row>
    <row r="111" spans="1:21" ht="18" customHeight="1" x14ac:dyDescent="0.35">
      <c r="A111" s="5" t="s">
        <v>149</v>
      </c>
      <c r="B111" s="168">
        <v>0</v>
      </c>
      <c r="C111" s="168">
        <v>17</v>
      </c>
      <c r="D111" s="168">
        <v>17</v>
      </c>
      <c r="E111" s="168">
        <v>0</v>
      </c>
      <c r="F111" s="168">
        <v>0</v>
      </c>
      <c r="G111" s="168">
        <v>0</v>
      </c>
      <c r="H111" s="168">
        <v>0</v>
      </c>
      <c r="I111" s="168">
        <v>17</v>
      </c>
      <c r="J111" s="168">
        <v>16.5</v>
      </c>
      <c r="K111" s="168">
        <v>0</v>
      </c>
      <c r="L111" s="169">
        <v>0</v>
      </c>
      <c r="M111" s="169">
        <v>0</v>
      </c>
      <c r="N111" s="169">
        <v>15</v>
      </c>
      <c r="O111" s="169">
        <v>15</v>
      </c>
      <c r="P111" s="169">
        <v>15</v>
      </c>
      <c r="Q111" s="6">
        <f t="shared" si="43"/>
        <v>7</v>
      </c>
      <c r="R111" s="6">
        <v>4</v>
      </c>
      <c r="S111" s="6">
        <v>3</v>
      </c>
      <c r="T111" s="184">
        <f>MEDIAN(P111,O111,N111,J111,I111,D111,C111)</f>
        <v>16.5</v>
      </c>
      <c r="U111" s="199"/>
    </row>
    <row r="112" spans="1:21" ht="18" customHeight="1" x14ac:dyDescent="0.35">
      <c r="A112" s="5" t="s">
        <v>150</v>
      </c>
      <c r="B112" s="168">
        <v>1500</v>
      </c>
      <c r="C112" s="168">
        <v>0</v>
      </c>
      <c r="D112" s="168">
        <v>1700</v>
      </c>
      <c r="E112" s="168">
        <v>0</v>
      </c>
      <c r="F112" s="168">
        <v>0</v>
      </c>
      <c r="G112" s="168">
        <v>2000</v>
      </c>
      <c r="H112" s="168">
        <v>1500</v>
      </c>
      <c r="I112" s="168">
        <v>1700</v>
      </c>
      <c r="J112" s="168">
        <v>0</v>
      </c>
      <c r="K112" s="168">
        <v>1700</v>
      </c>
      <c r="L112" s="168">
        <v>0</v>
      </c>
      <c r="M112" s="168">
        <v>0</v>
      </c>
      <c r="N112" s="168">
        <v>0</v>
      </c>
      <c r="O112" s="168">
        <v>0</v>
      </c>
      <c r="P112" s="168">
        <v>0</v>
      </c>
      <c r="Q112" s="6">
        <f t="shared" si="43"/>
        <v>6</v>
      </c>
      <c r="R112" s="6">
        <v>6</v>
      </c>
      <c r="S112" s="6">
        <f t="shared" ref="S112:S119" si="47">SUM(L112:P112)</f>
        <v>0</v>
      </c>
      <c r="T112" s="184">
        <f>MEDIAN(K112,I112,H112,G112,D112,B112)</f>
        <v>1700</v>
      </c>
      <c r="U112" s="199"/>
    </row>
    <row r="113" spans="1:21" ht="18" customHeight="1" x14ac:dyDescent="0.35">
      <c r="A113" s="5" t="s">
        <v>160</v>
      </c>
      <c r="B113" s="168">
        <v>1</v>
      </c>
      <c r="C113" s="168">
        <v>1</v>
      </c>
      <c r="D113" s="168">
        <v>1</v>
      </c>
      <c r="E113" s="168">
        <v>1</v>
      </c>
      <c r="F113" s="168">
        <v>1</v>
      </c>
      <c r="G113" s="168">
        <v>0</v>
      </c>
      <c r="H113" s="168">
        <v>0</v>
      </c>
      <c r="I113" s="168">
        <v>1</v>
      </c>
      <c r="J113" s="168">
        <v>0</v>
      </c>
      <c r="K113" s="168">
        <v>0</v>
      </c>
      <c r="L113" s="168">
        <v>0</v>
      </c>
      <c r="M113" s="168">
        <v>0</v>
      </c>
      <c r="N113" s="168">
        <v>0</v>
      </c>
      <c r="O113" s="168">
        <v>0</v>
      </c>
      <c r="P113" s="168">
        <v>0</v>
      </c>
      <c r="Q113" s="6">
        <f t="shared" ref="Q113" si="48">COUNTIF(B113:P113,"&gt;0")</f>
        <v>6</v>
      </c>
      <c r="R113" s="6">
        <f t="shared" ref="R113" si="49">SUM(B113:K113)</f>
        <v>6</v>
      </c>
      <c r="S113" s="6">
        <f t="shared" ref="S113" si="50">SUM(L113:P113)</f>
        <v>0</v>
      </c>
      <c r="T113" t="s">
        <v>159</v>
      </c>
      <c r="U113" s="199"/>
    </row>
    <row r="114" spans="1:21" ht="18" customHeight="1" x14ac:dyDescent="0.35">
      <c r="A114" s="5" t="s">
        <v>151</v>
      </c>
      <c r="B114" s="168">
        <v>0</v>
      </c>
      <c r="C114" s="168">
        <v>0</v>
      </c>
      <c r="D114" s="168">
        <v>0</v>
      </c>
      <c r="E114" s="168">
        <v>0</v>
      </c>
      <c r="F114" s="168">
        <v>0</v>
      </c>
      <c r="G114" s="169">
        <v>120</v>
      </c>
      <c r="H114" s="168">
        <v>0</v>
      </c>
      <c r="I114" s="168">
        <v>0</v>
      </c>
      <c r="J114" s="168">
        <v>0</v>
      </c>
      <c r="K114" s="168">
        <v>0</v>
      </c>
      <c r="L114" s="169">
        <v>120</v>
      </c>
      <c r="M114" s="169">
        <v>125</v>
      </c>
      <c r="N114" s="169">
        <v>120</v>
      </c>
      <c r="O114" s="169">
        <v>120</v>
      </c>
      <c r="P114" s="169">
        <v>0</v>
      </c>
      <c r="Q114" s="6">
        <f t="shared" si="43"/>
        <v>5</v>
      </c>
      <c r="R114" s="6">
        <v>1</v>
      </c>
      <c r="S114" s="6">
        <v>4</v>
      </c>
      <c r="T114" s="184">
        <f>MEDIAN(O114,N114,M114,L114,G114)</f>
        <v>120</v>
      </c>
      <c r="U114" s="199"/>
    </row>
    <row r="115" spans="1:21" ht="18" customHeight="1" x14ac:dyDescent="0.35">
      <c r="A115" s="5" t="s">
        <v>152</v>
      </c>
      <c r="B115" s="168">
        <v>0</v>
      </c>
      <c r="C115" s="168">
        <v>0</v>
      </c>
      <c r="D115" s="168">
        <v>0</v>
      </c>
      <c r="E115" s="168">
        <v>0</v>
      </c>
      <c r="F115" s="168">
        <v>25</v>
      </c>
      <c r="G115" s="168">
        <v>0</v>
      </c>
      <c r="H115" s="168">
        <v>0</v>
      </c>
      <c r="I115" s="168">
        <v>0</v>
      </c>
      <c r="J115" s="168">
        <v>30</v>
      </c>
      <c r="K115" s="168">
        <v>0</v>
      </c>
      <c r="L115" s="169">
        <v>25</v>
      </c>
      <c r="M115" s="169">
        <v>30</v>
      </c>
      <c r="N115" s="169">
        <v>0</v>
      </c>
      <c r="O115" s="169">
        <v>0</v>
      </c>
      <c r="P115" s="169">
        <v>0</v>
      </c>
      <c r="Q115" s="6">
        <f t="shared" si="43"/>
        <v>4</v>
      </c>
      <c r="R115" s="6">
        <v>2</v>
      </c>
      <c r="S115" s="6">
        <v>2</v>
      </c>
      <c r="T115" s="184">
        <f>MEDIAN(M115,L115,J115,F115)</f>
        <v>27.5</v>
      </c>
      <c r="U115" s="199"/>
    </row>
    <row r="116" spans="1:21" ht="18" customHeight="1" x14ac:dyDescent="0.35">
      <c r="A116" s="5" t="s">
        <v>153</v>
      </c>
      <c r="B116" s="168">
        <v>0</v>
      </c>
      <c r="C116" s="168">
        <v>0</v>
      </c>
      <c r="D116" s="168">
        <v>0</v>
      </c>
      <c r="E116" s="168">
        <v>0</v>
      </c>
      <c r="F116" s="168">
        <v>400</v>
      </c>
      <c r="G116" s="168">
        <v>0</v>
      </c>
      <c r="H116" s="168">
        <v>0</v>
      </c>
      <c r="I116" s="168">
        <v>0</v>
      </c>
      <c r="J116" s="168">
        <v>450</v>
      </c>
      <c r="K116" s="168">
        <v>0</v>
      </c>
      <c r="L116" s="168">
        <v>0</v>
      </c>
      <c r="M116" s="168">
        <v>0</v>
      </c>
      <c r="N116" s="168">
        <v>0</v>
      </c>
      <c r="O116" s="168">
        <v>0</v>
      </c>
      <c r="P116" s="168">
        <v>0</v>
      </c>
      <c r="Q116" s="6">
        <f t="shared" si="43"/>
        <v>2</v>
      </c>
      <c r="R116" s="6">
        <v>2</v>
      </c>
      <c r="S116" s="6">
        <f t="shared" si="47"/>
        <v>0</v>
      </c>
      <c r="T116" s="184">
        <f>MEDIAN(J116,F116)</f>
        <v>425</v>
      </c>
      <c r="U116" s="199"/>
    </row>
    <row r="117" spans="1:21" ht="18" customHeight="1" x14ac:dyDescent="0.35">
      <c r="A117" s="5" t="s">
        <v>154</v>
      </c>
      <c r="B117" s="168">
        <v>0</v>
      </c>
      <c r="C117" s="168">
        <v>0</v>
      </c>
      <c r="D117" s="168">
        <v>0</v>
      </c>
      <c r="E117" s="168">
        <v>0</v>
      </c>
      <c r="F117" s="168">
        <v>0</v>
      </c>
      <c r="G117" s="168">
        <v>325</v>
      </c>
      <c r="H117" s="168">
        <v>0</v>
      </c>
      <c r="I117" s="168">
        <v>0</v>
      </c>
      <c r="J117" s="168">
        <v>0</v>
      </c>
      <c r="K117" s="168">
        <v>0</v>
      </c>
      <c r="L117" s="169">
        <v>270</v>
      </c>
      <c r="M117" s="169">
        <v>0</v>
      </c>
      <c r="N117" s="169">
        <v>0</v>
      </c>
      <c r="O117" s="169">
        <v>0</v>
      </c>
      <c r="P117" s="169">
        <v>0</v>
      </c>
      <c r="Q117" s="6">
        <f t="shared" si="43"/>
        <v>2</v>
      </c>
      <c r="R117" s="6">
        <v>1</v>
      </c>
      <c r="S117" s="6">
        <v>1</v>
      </c>
      <c r="T117" s="184">
        <f>MEDIAN(,L117,G117)</f>
        <v>270</v>
      </c>
      <c r="U117" s="199"/>
    </row>
    <row r="118" spans="1:21" ht="18" customHeight="1" x14ac:dyDescent="0.35">
      <c r="A118" s="5" t="s">
        <v>155</v>
      </c>
      <c r="B118" s="168">
        <v>0</v>
      </c>
      <c r="C118" s="168">
        <v>0</v>
      </c>
      <c r="D118" s="168">
        <v>0</v>
      </c>
      <c r="E118" s="168">
        <v>0</v>
      </c>
      <c r="F118" s="168">
        <v>1000</v>
      </c>
      <c r="G118" s="168">
        <v>0</v>
      </c>
      <c r="H118" s="168">
        <v>0</v>
      </c>
      <c r="I118" s="168">
        <v>0</v>
      </c>
      <c r="J118" s="168">
        <v>1500</v>
      </c>
      <c r="K118" s="168">
        <v>0</v>
      </c>
      <c r="L118" s="168">
        <v>0</v>
      </c>
      <c r="M118" s="168">
        <v>0</v>
      </c>
      <c r="N118" s="168">
        <v>0</v>
      </c>
      <c r="O118" s="168">
        <v>0</v>
      </c>
      <c r="P118" s="168">
        <v>0</v>
      </c>
      <c r="Q118" s="6">
        <f t="shared" si="43"/>
        <v>2</v>
      </c>
      <c r="R118" s="6">
        <v>2</v>
      </c>
      <c r="S118" s="6">
        <f t="shared" si="47"/>
        <v>0</v>
      </c>
      <c r="T118" s="184">
        <f>MEDIAN(F118,J118)</f>
        <v>1250</v>
      </c>
      <c r="U118" s="199"/>
    </row>
    <row r="119" spans="1:21" ht="18" customHeight="1" x14ac:dyDescent="0.35">
      <c r="A119" s="5" t="s">
        <v>156</v>
      </c>
      <c r="B119" s="168">
        <v>0</v>
      </c>
      <c r="C119" s="168">
        <v>1.35</v>
      </c>
      <c r="D119" s="168">
        <v>0</v>
      </c>
      <c r="E119" s="168">
        <v>0</v>
      </c>
      <c r="F119" s="168">
        <v>0</v>
      </c>
      <c r="G119" s="168">
        <v>0</v>
      </c>
      <c r="H119" s="168">
        <v>0</v>
      </c>
      <c r="I119" s="168">
        <v>0</v>
      </c>
      <c r="J119" s="168">
        <v>0</v>
      </c>
      <c r="K119" s="168">
        <v>0</v>
      </c>
      <c r="L119" s="168">
        <v>0</v>
      </c>
      <c r="M119" s="168">
        <v>0</v>
      </c>
      <c r="N119" s="168">
        <v>0</v>
      </c>
      <c r="O119" s="168">
        <v>0</v>
      </c>
      <c r="P119" s="168">
        <v>0</v>
      </c>
      <c r="Q119" s="6">
        <f t="shared" si="43"/>
        <v>1</v>
      </c>
      <c r="R119" s="6">
        <v>1</v>
      </c>
      <c r="S119" s="6">
        <f t="shared" si="47"/>
        <v>0</v>
      </c>
      <c r="T119" t="s">
        <v>157</v>
      </c>
      <c r="U119" s="199"/>
    </row>
    <row r="120" spans="1:21" ht="16.399999999999999" customHeight="1" x14ac:dyDescent="0.35">
      <c r="A120" s="203" t="s">
        <v>161</v>
      </c>
      <c r="B120" s="203"/>
      <c r="C120" s="203"/>
      <c r="D120" s="203"/>
      <c r="E120" s="203"/>
      <c r="F120" s="203"/>
      <c r="G120" s="203"/>
      <c r="H120" s="203"/>
      <c r="I120" s="203"/>
      <c r="J120" s="203"/>
      <c r="K120" s="203"/>
      <c r="L120" s="123"/>
      <c r="M120" s="123"/>
      <c r="N120" s="123"/>
      <c r="O120" s="123"/>
      <c r="P120" s="123"/>
      <c r="Q120" s="129"/>
      <c r="R120" s="129"/>
      <c r="S120" s="129"/>
      <c r="T120" s="182"/>
      <c r="U120" s="182"/>
    </row>
    <row r="121" spans="1:21" ht="14.5" customHeight="1" x14ac:dyDescent="0.35">
      <c r="A121" s="83" t="s">
        <v>162</v>
      </c>
      <c r="B121" s="74">
        <v>1</v>
      </c>
      <c r="C121" s="74">
        <v>1</v>
      </c>
      <c r="D121" s="74">
        <v>1</v>
      </c>
      <c r="E121" s="74">
        <v>1</v>
      </c>
      <c r="F121" s="74">
        <v>1</v>
      </c>
      <c r="G121" s="74">
        <v>1</v>
      </c>
      <c r="H121" s="74">
        <v>1</v>
      </c>
      <c r="I121" s="74">
        <v>1</v>
      </c>
      <c r="J121" s="74">
        <v>1</v>
      </c>
      <c r="K121" s="74">
        <v>1</v>
      </c>
      <c r="L121" s="74">
        <v>0</v>
      </c>
      <c r="M121" s="74">
        <v>1</v>
      </c>
      <c r="N121" s="74">
        <v>1</v>
      </c>
      <c r="O121" s="74">
        <v>1</v>
      </c>
      <c r="P121" s="74">
        <v>0</v>
      </c>
      <c r="Q121" s="19">
        <f>SUM(B121:P121)</f>
        <v>13</v>
      </c>
      <c r="R121" s="19">
        <f>SUM(B121:K121)</f>
        <v>10</v>
      </c>
      <c r="S121" s="19">
        <f>SUM(L121:P121)</f>
        <v>3</v>
      </c>
      <c r="T121" s="199" t="s">
        <v>163</v>
      </c>
      <c r="U121" s="199"/>
    </row>
    <row r="122" spans="1:21" x14ac:dyDescent="0.35">
      <c r="A122" s="83" t="s">
        <v>164</v>
      </c>
      <c r="B122" s="74">
        <v>1</v>
      </c>
      <c r="C122" s="74">
        <v>0</v>
      </c>
      <c r="D122" s="74">
        <v>1</v>
      </c>
      <c r="E122" s="74">
        <v>1</v>
      </c>
      <c r="F122" s="74">
        <v>1</v>
      </c>
      <c r="G122" s="74">
        <v>0</v>
      </c>
      <c r="H122" s="74">
        <v>1</v>
      </c>
      <c r="I122" s="74">
        <v>1</v>
      </c>
      <c r="J122" s="74">
        <v>1</v>
      </c>
      <c r="K122" s="74">
        <v>1</v>
      </c>
      <c r="L122" s="74">
        <v>1</v>
      </c>
      <c r="M122" s="74">
        <v>1</v>
      </c>
      <c r="N122" s="74">
        <v>1</v>
      </c>
      <c r="O122" s="74">
        <v>1</v>
      </c>
      <c r="P122" s="74">
        <v>1</v>
      </c>
      <c r="Q122" s="19">
        <f>SUM(B122:P122)</f>
        <v>13</v>
      </c>
      <c r="R122" s="19">
        <f t="shared" ref="R122:R125" si="51">SUM(B122:K122)</f>
        <v>8</v>
      </c>
      <c r="S122" s="19">
        <f t="shared" ref="S122:S125" si="52">SUM(L122:P122)</f>
        <v>5</v>
      </c>
      <c r="T122" s="199"/>
      <c r="U122" s="199"/>
    </row>
    <row r="123" spans="1:21" x14ac:dyDescent="0.35">
      <c r="A123" s="83" t="s">
        <v>165</v>
      </c>
      <c r="B123" s="74">
        <v>1</v>
      </c>
      <c r="C123" s="74">
        <v>1</v>
      </c>
      <c r="D123" s="74">
        <v>1</v>
      </c>
      <c r="E123" s="74">
        <v>0</v>
      </c>
      <c r="F123" s="74">
        <v>1</v>
      </c>
      <c r="G123" s="74">
        <v>0</v>
      </c>
      <c r="H123" s="74">
        <v>0</v>
      </c>
      <c r="I123" s="74">
        <v>1</v>
      </c>
      <c r="J123" s="74">
        <v>1</v>
      </c>
      <c r="K123" s="74">
        <v>1</v>
      </c>
      <c r="L123" s="74">
        <v>0</v>
      </c>
      <c r="M123" s="74">
        <v>0</v>
      </c>
      <c r="N123" s="74">
        <v>0</v>
      </c>
      <c r="O123" s="74">
        <v>0</v>
      </c>
      <c r="P123" s="74">
        <v>1</v>
      </c>
      <c r="Q123" s="19">
        <f>SUM(B123:P123)</f>
        <v>8</v>
      </c>
      <c r="R123" s="19">
        <f t="shared" si="51"/>
        <v>7</v>
      </c>
      <c r="S123" s="19">
        <f t="shared" si="52"/>
        <v>1</v>
      </c>
      <c r="T123" s="199"/>
      <c r="U123" s="199"/>
    </row>
    <row r="124" spans="1:21" x14ac:dyDescent="0.35">
      <c r="A124" s="83" t="s">
        <v>166</v>
      </c>
      <c r="B124" s="74">
        <v>0</v>
      </c>
      <c r="C124" s="74">
        <v>1</v>
      </c>
      <c r="D124" s="74">
        <v>0</v>
      </c>
      <c r="E124" s="74">
        <v>0</v>
      </c>
      <c r="F124" s="74">
        <v>0</v>
      </c>
      <c r="G124" s="74">
        <v>1</v>
      </c>
      <c r="H124" s="74">
        <v>0</v>
      </c>
      <c r="I124" s="74">
        <v>0</v>
      </c>
      <c r="J124" s="74">
        <v>0</v>
      </c>
      <c r="K124" s="74">
        <v>0</v>
      </c>
      <c r="L124" s="74">
        <v>1</v>
      </c>
      <c r="M124" s="74">
        <v>0</v>
      </c>
      <c r="N124" s="74">
        <v>1</v>
      </c>
      <c r="O124" s="74">
        <v>1</v>
      </c>
      <c r="P124" s="74">
        <v>0</v>
      </c>
      <c r="Q124" s="19">
        <f>SUM(B124:P124)</f>
        <v>5</v>
      </c>
      <c r="R124" s="19">
        <f t="shared" si="51"/>
        <v>2</v>
      </c>
      <c r="S124" s="19">
        <f t="shared" si="52"/>
        <v>3</v>
      </c>
      <c r="T124" s="199"/>
      <c r="U124" s="199"/>
    </row>
    <row r="125" spans="1:21" x14ac:dyDescent="0.35">
      <c r="A125" s="83" t="s">
        <v>167</v>
      </c>
      <c r="B125" s="74">
        <v>0</v>
      </c>
      <c r="C125" s="74">
        <v>0</v>
      </c>
      <c r="D125" s="74">
        <v>0</v>
      </c>
      <c r="E125" s="74">
        <v>0</v>
      </c>
      <c r="F125" s="74">
        <v>1</v>
      </c>
      <c r="G125" s="74">
        <v>0</v>
      </c>
      <c r="H125" s="74">
        <v>1</v>
      </c>
      <c r="I125" s="74">
        <v>0</v>
      </c>
      <c r="J125" s="74">
        <v>0</v>
      </c>
      <c r="K125" s="74">
        <v>0</v>
      </c>
      <c r="L125" s="74">
        <v>0</v>
      </c>
      <c r="M125" s="74">
        <v>0</v>
      </c>
      <c r="N125" s="74">
        <v>0</v>
      </c>
      <c r="O125" s="74">
        <v>0</v>
      </c>
      <c r="P125" s="74">
        <v>0</v>
      </c>
      <c r="Q125" s="19">
        <f>SUM(B125:P125)</f>
        <v>2</v>
      </c>
      <c r="R125" s="19">
        <f t="shared" si="51"/>
        <v>2</v>
      </c>
      <c r="S125" s="19">
        <f t="shared" si="52"/>
        <v>0</v>
      </c>
      <c r="T125" s="199"/>
      <c r="U125" s="199"/>
    </row>
    <row r="126" spans="1:21" x14ac:dyDescent="0.35">
      <c r="A126" s="202" t="s">
        <v>168</v>
      </c>
      <c r="B126" s="202"/>
      <c r="C126" s="202"/>
      <c r="D126" s="202"/>
      <c r="E126" s="202"/>
      <c r="F126" s="202"/>
      <c r="G126" s="202"/>
      <c r="H126" s="202"/>
      <c r="I126" s="202"/>
      <c r="J126" s="202"/>
      <c r="K126" s="202"/>
      <c r="L126" s="124"/>
      <c r="M126" s="124"/>
      <c r="N126" s="124"/>
      <c r="O126" s="124"/>
      <c r="P126" s="124"/>
      <c r="Q126" s="99"/>
      <c r="R126" s="99"/>
      <c r="S126" s="99"/>
      <c r="T126" s="183"/>
      <c r="U126" s="183"/>
    </row>
    <row r="127" spans="1:21" x14ac:dyDescent="0.35">
      <c r="A127" s="13" t="s">
        <v>169</v>
      </c>
      <c r="B127" s="65">
        <v>7.5</v>
      </c>
      <c r="C127" s="65">
        <v>1</v>
      </c>
      <c r="D127" s="65">
        <v>8.5</v>
      </c>
      <c r="E127" s="65">
        <v>1</v>
      </c>
      <c r="F127" s="65">
        <v>1</v>
      </c>
      <c r="G127" s="65">
        <v>0</v>
      </c>
      <c r="H127" s="65">
        <v>10</v>
      </c>
      <c r="I127" s="65">
        <v>9</v>
      </c>
      <c r="J127" s="65">
        <v>7.5</v>
      </c>
      <c r="K127" s="65">
        <v>20</v>
      </c>
      <c r="L127" s="135">
        <v>1</v>
      </c>
      <c r="M127" s="135">
        <v>0</v>
      </c>
      <c r="N127" s="135">
        <v>1</v>
      </c>
      <c r="O127" s="135">
        <v>1</v>
      </c>
      <c r="P127" s="135">
        <v>0</v>
      </c>
      <c r="Q127" s="61">
        <f t="shared" ref="Q127:Q146" si="53">COUNTIF(B127:P127,"&gt;0")</f>
        <v>12</v>
      </c>
      <c r="R127" s="61">
        <v>6</v>
      </c>
      <c r="S127" s="61">
        <f t="shared" ref="S127:S146" si="54">SUM(L127:P127)</f>
        <v>3</v>
      </c>
      <c r="T127" s="185">
        <f>MEDIAN(B127,D127,H127,I127,J127,K127)</f>
        <v>8.75</v>
      </c>
      <c r="U127" s="215" t="s">
        <v>573</v>
      </c>
    </row>
    <row r="128" spans="1:21" x14ac:dyDescent="0.35">
      <c r="A128" s="13" t="s">
        <v>170</v>
      </c>
      <c r="B128" s="65">
        <v>7</v>
      </c>
      <c r="C128" s="65">
        <v>1</v>
      </c>
      <c r="D128" s="65">
        <v>6</v>
      </c>
      <c r="E128" s="65">
        <v>1</v>
      </c>
      <c r="F128" s="65">
        <v>1</v>
      </c>
      <c r="G128" s="65">
        <v>0</v>
      </c>
      <c r="H128" s="65">
        <v>14</v>
      </c>
      <c r="I128" s="65">
        <v>9</v>
      </c>
      <c r="J128" s="65">
        <v>8</v>
      </c>
      <c r="K128" s="65">
        <v>14</v>
      </c>
      <c r="L128" s="135">
        <v>0</v>
      </c>
      <c r="M128" s="135">
        <v>0</v>
      </c>
      <c r="N128" s="135">
        <v>0</v>
      </c>
      <c r="O128" s="135">
        <v>1</v>
      </c>
      <c r="P128" s="170">
        <v>15</v>
      </c>
      <c r="Q128" s="61">
        <f t="shared" si="53"/>
        <v>11</v>
      </c>
      <c r="R128" s="61">
        <v>6</v>
      </c>
      <c r="S128" s="61">
        <v>2</v>
      </c>
      <c r="T128" s="185">
        <f>MEDIAN(B128,D128,H128,I128,J128,K128,P128)</f>
        <v>9</v>
      </c>
      <c r="U128" s="215"/>
    </row>
    <row r="129" spans="1:21" x14ac:dyDescent="0.35">
      <c r="A129" s="13" t="s">
        <v>171</v>
      </c>
      <c r="B129" s="65">
        <v>22.5</v>
      </c>
      <c r="C129" s="65">
        <v>0</v>
      </c>
      <c r="D129" s="65">
        <v>20</v>
      </c>
      <c r="E129" s="65">
        <v>1</v>
      </c>
      <c r="F129" s="65">
        <v>1</v>
      </c>
      <c r="G129" s="65">
        <v>0</v>
      </c>
      <c r="H129" s="65">
        <v>22.5</v>
      </c>
      <c r="I129" s="65">
        <v>0</v>
      </c>
      <c r="J129" s="65">
        <v>27.5</v>
      </c>
      <c r="K129" s="65">
        <v>22.5</v>
      </c>
      <c r="L129" s="135">
        <v>0</v>
      </c>
      <c r="M129" s="135">
        <v>30</v>
      </c>
      <c r="N129" s="135">
        <v>1</v>
      </c>
      <c r="O129" s="135">
        <v>1</v>
      </c>
      <c r="P129" s="135">
        <v>0</v>
      </c>
      <c r="Q129" s="61">
        <f t="shared" si="53"/>
        <v>10</v>
      </c>
      <c r="R129" s="61">
        <v>4</v>
      </c>
      <c r="S129" s="61">
        <v>1</v>
      </c>
      <c r="T129" s="185">
        <f>MEDIAN(B129,D129,H129,J129,K129,M129)</f>
        <v>22.5</v>
      </c>
      <c r="U129" s="215"/>
    </row>
    <row r="130" spans="1:21" x14ac:dyDescent="0.35">
      <c r="A130" s="13" t="s">
        <v>172</v>
      </c>
      <c r="B130" s="65">
        <v>150</v>
      </c>
      <c r="C130" s="65">
        <v>0</v>
      </c>
      <c r="D130" s="65">
        <v>185</v>
      </c>
      <c r="E130" s="65">
        <v>1</v>
      </c>
      <c r="F130" s="65">
        <v>0</v>
      </c>
      <c r="G130" s="65">
        <v>150</v>
      </c>
      <c r="H130" s="65">
        <v>0</v>
      </c>
      <c r="I130" s="65">
        <v>170</v>
      </c>
      <c r="J130" s="65">
        <v>0</v>
      </c>
      <c r="K130" s="65">
        <v>0</v>
      </c>
      <c r="L130" s="135">
        <v>1</v>
      </c>
      <c r="M130" s="135">
        <v>130</v>
      </c>
      <c r="N130" s="135">
        <v>1</v>
      </c>
      <c r="O130" s="135">
        <v>1</v>
      </c>
      <c r="P130" s="135">
        <v>150</v>
      </c>
      <c r="Q130" s="61">
        <f t="shared" si="53"/>
        <v>10</v>
      </c>
      <c r="R130" s="61">
        <v>4</v>
      </c>
      <c r="S130" s="61">
        <v>2</v>
      </c>
      <c r="T130" s="185">
        <f>MEDIAN(B130,D130,G130,I130,M130,P130)</f>
        <v>150</v>
      </c>
      <c r="U130" s="215"/>
    </row>
    <row r="131" spans="1:21" x14ac:dyDescent="0.35">
      <c r="A131" s="13" t="s">
        <v>173</v>
      </c>
      <c r="B131" s="65">
        <v>15</v>
      </c>
      <c r="C131" s="65">
        <v>1</v>
      </c>
      <c r="D131" s="65">
        <v>12</v>
      </c>
      <c r="E131" s="65">
        <v>0</v>
      </c>
      <c r="F131" s="65">
        <v>1</v>
      </c>
      <c r="G131" s="65">
        <v>0</v>
      </c>
      <c r="H131" s="65">
        <v>0</v>
      </c>
      <c r="I131" s="65">
        <v>16</v>
      </c>
      <c r="J131" s="65">
        <v>10</v>
      </c>
      <c r="K131" s="65">
        <v>0</v>
      </c>
      <c r="L131" s="135">
        <v>0</v>
      </c>
      <c r="M131" s="135">
        <v>0</v>
      </c>
      <c r="N131" s="135">
        <v>1</v>
      </c>
      <c r="O131" s="135">
        <v>1</v>
      </c>
      <c r="P131" s="135">
        <v>0</v>
      </c>
      <c r="Q131" s="61">
        <f t="shared" si="53"/>
        <v>8</v>
      </c>
      <c r="R131" s="61">
        <v>4</v>
      </c>
      <c r="S131" s="61">
        <v>0</v>
      </c>
      <c r="T131" s="185">
        <f>MEDIAN(B131,D131,I131,J131)</f>
        <v>13.5</v>
      </c>
      <c r="U131" s="215"/>
    </row>
    <row r="132" spans="1:21" x14ac:dyDescent="0.35">
      <c r="A132" s="13" t="s">
        <v>174</v>
      </c>
      <c r="B132" s="65">
        <v>400</v>
      </c>
      <c r="C132" s="65">
        <v>0</v>
      </c>
      <c r="D132" s="65">
        <v>300</v>
      </c>
      <c r="E132" s="65">
        <v>0</v>
      </c>
      <c r="F132" s="65">
        <v>1</v>
      </c>
      <c r="G132" s="65">
        <v>0</v>
      </c>
      <c r="H132" s="65">
        <v>0</v>
      </c>
      <c r="I132" s="65">
        <v>500</v>
      </c>
      <c r="J132" s="65">
        <v>350</v>
      </c>
      <c r="K132" s="65">
        <v>0</v>
      </c>
      <c r="L132" s="135">
        <v>0</v>
      </c>
      <c r="M132" s="135">
        <v>800</v>
      </c>
      <c r="N132" s="135">
        <v>1</v>
      </c>
      <c r="O132" s="135">
        <v>1</v>
      </c>
      <c r="P132" s="135">
        <v>0</v>
      </c>
      <c r="Q132" s="61">
        <f t="shared" si="53"/>
        <v>8</v>
      </c>
      <c r="R132" s="61">
        <v>4</v>
      </c>
      <c r="S132" s="61">
        <v>1</v>
      </c>
      <c r="T132" s="185">
        <f>MEDIAN(B132,D132,I132,J132,M132)</f>
        <v>400</v>
      </c>
      <c r="U132" s="215"/>
    </row>
    <row r="133" spans="1:21" x14ac:dyDescent="0.35">
      <c r="A133" s="13" t="s">
        <v>175</v>
      </c>
      <c r="B133" s="65">
        <v>400</v>
      </c>
      <c r="C133" s="65">
        <v>0</v>
      </c>
      <c r="D133" s="65">
        <v>500</v>
      </c>
      <c r="E133" s="65">
        <v>0</v>
      </c>
      <c r="F133" s="65">
        <v>1</v>
      </c>
      <c r="G133" s="65">
        <v>0</v>
      </c>
      <c r="H133" s="65">
        <v>0</v>
      </c>
      <c r="I133" s="65">
        <v>600</v>
      </c>
      <c r="J133" s="65">
        <v>500</v>
      </c>
      <c r="K133" s="65">
        <v>0</v>
      </c>
      <c r="L133" s="135">
        <v>0</v>
      </c>
      <c r="M133" s="135">
        <v>800</v>
      </c>
      <c r="N133" s="135">
        <v>1</v>
      </c>
      <c r="O133" s="135">
        <v>1</v>
      </c>
      <c r="P133" s="135">
        <v>0</v>
      </c>
      <c r="Q133" s="61">
        <f t="shared" si="53"/>
        <v>8</v>
      </c>
      <c r="R133" s="61">
        <v>4</v>
      </c>
      <c r="S133" s="61">
        <v>1</v>
      </c>
      <c r="T133" s="185">
        <f>MEDIAN(B133,D133,I133,J133,M133)</f>
        <v>500</v>
      </c>
      <c r="U133" s="215"/>
    </row>
    <row r="134" spans="1:21" x14ac:dyDescent="0.35">
      <c r="A134" s="5" t="s">
        <v>176</v>
      </c>
      <c r="B134" s="66">
        <v>1</v>
      </c>
      <c r="C134" s="66">
        <v>0</v>
      </c>
      <c r="D134" s="66">
        <v>0</v>
      </c>
      <c r="E134" s="66">
        <v>1</v>
      </c>
      <c r="F134" s="66">
        <v>1</v>
      </c>
      <c r="G134" s="66">
        <v>0</v>
      </c>
      <c r="H134" s="66">
        <v>1</v>
      </c>
      <c r="I134" s="66">
        <v>1</v>
      </c>
      <c r="J134" s="66">
        <v>0</v>
      </c>
      <c r="K134" s="66">
        <v>19</v>
      </c>
      <c r="L134" s="135">
        <v>0</v>
      </c>
      <c r="M134" s="135">
        <v>0</v>
      </c>
      <c r="N134" s="135">
        <v>0</v>
      </c>
      <c r="O134" s="135">
        <v>1</v>
      </c>
      <c r="P134" s="135">
        <v>0</v>
      </c>
      <c r="Q134" s="61">
        <f t="shared" si="53"/>
        <v>7</v>
      </c>
      <c r="R134" s="61">
        <v>1</v>
      </c>
      <c r="S134" s="61">
        <v>0</v>
      </c>
      <c r="T134" s="185" t="s">
        <v>157</v>
      </c>
      <c r="U134" s="215"/>
    </row>
    <row r="135" spans="1:21" x14ac:dyDescent="0.35">
      <c r="A135" s="13" t="s">
        <v>177</v>
      </c>
      <c r="B135" s="65">
        <v>0</v>
      </c>
      <c r="C135" s="65">
        <v>1</v>
      </c>
      <c r="D135" s="65">
        <v>0</v>
      </c>
      <c r="E135" s="65">
        <v>0</v>
      </c>
      <c r="F135" s="65">
        <v>1</v>
      </c>
      <c r="G135" s="65">
        <v>1</v>
      </c>
      <c r="H135" s="65">
        <v>0</v>
      </c>
      <c r="I135" s="65">
        <v>0</v>
      </c>
      <c r="J135" s="65">
        <v>0</v>
      </c>
      <c r="K135" s="65">
        <v>0</v>
      </c>
      <c r="L135" s="135">
        <v>250</v>
      </c>
      <c r="M135" s="135">
        <v>130</v>
      </c>
      <c r="N135" s="135">
        <v>0</v>
      </c>
      <c r="O135" s="135">
        <v>280</v>
      </c>
      <c r="P135" s="135">
        <v>70</v>
      </c>
      <c r="Q135" s="61">
        <f t="shared" si="53"/>
        <v>7</v>
      </c>
      <c r="R135" s="61">
        <v>0</v>
      </c>
      <c r="S135" s="61">
        <v>4</v>
      </c>
      <c r="T135" s="185">
        <f>MEDIAN(L135,M135,O135,P135)</f>
        <v>190</v>
      </c>
      <c r="U135" s="215"/>
    </row>
    <row r="136" spans="1:21" x14ac:dyDescent="0.35">
      <c r="A136" s="13" t="s">
        <v>178</v>
      </c>
      <c r="B136" s="65">
        <v>25</v>
      </c>
      <c r="C136" s="65">
        <v>0</v>
      </c>
      <c r="D136" s="65">
        <v>25</v>
      </c>
      <c r="E136" s="65">
        <v>0</v>
      </c>
      <c r="F136" s="65">
        <v>0</v>
      </c>
      <c r="G136" s="65">
        <v>0</v>
      </c>
      <c r="H136" s="65">
        <v>0</v>
      </c>
      <c r="I136" s="65">
        <v>35</v>
      </c>
      <c r="J136" s="65">
        <v>30</v>
      </c>
      <c r="K136" s="65">
        <v>0</v>
      </c>
      <c r="L136" s="135">
        <v>0</v>
      </c>
      <c r="M136" s="135">
        <v>0</v>
      </c>
      <c r="N136" s="135">
        <v>1</v>
      </c>
      <c r="O136" s="135">
        <v>1</v>
      </c>
      <c r="P136" s="135">
        <v>0</v>
      </c>
      <c r="Q136" s="61">
        <f t="shared" si="53"/>
        <v>6</v>
      </c>
      <c r="R136" s="61">
        <v>4</v>
      </c>
      <c r="S136" s="61">
        <v>0</v>
      </c>
      <c r="T136" s="185">
        <f>MEDIAN(B136,D136,I136,J136)</f>
        <v>27.5</v>
      </c>
      <c r="U136" s="215"/>
    </row>
    <row r="137" spans="1:21" x14ac:dyDescent="0.35">
      <c r="A137" s="26" t="s">
        <v>179</v>
      </c>
      <c r="B137" s="66">
        <v>200</v>
      </c>
      <c r="C137" s="66">
        <v>0</v>
      </c>
      <c r="D137" s="66">
        <v>0</v>
      </c>
      <c r="E137" s="66">
        <v>0</v>
      </c>
      <c r="F137" s="66">
        <v>0</v>
      </c>
      <c r="G137" s="66">
        <v>0</v>
      </c>
      <c r="H137" s="66">
        <v>0</v>
      </c>
      <c r="I137" s="66">
        <v>350</v>
      </c>
      <c r="J137" s="66">
        <v>350</v>
      </c>
      <c r="K137" s="66">
        <v>0</v>
      </c>
      <c r="L137" s="135">
        <v>0</v>
      </c>
      <c r="M137" s="135">
        <v>800</v>
      </c>
      <c r="N137" s="135">
        <v>1</v>
      </c>
      <c r="O137" s="135">
        <v>1</v>
      </c>
      <c r="P137" s="135">
        <v>0</v>
      </c>
      <c r="Q137" s="61">
        <f t="shared" si="53"/>
        <v>6</v>
      </c>
      <c r="R137" s="61">
        <v>3</v>
      </c>
      <c r="S137" s="61">
        <v>1</v>
      </c>
      <c r="T137" s="185">
        <f>MEDIAN(B137,I137,J137,M137)</f>
        <v>350</v>
      </c>
      <c r="U137" s="215"/>
    </row>
    <row r="138" spans="1:21" x14ac:dyDescent="0.35">
      <c r="A138" s="26" t="s">
        <v>180</v>
      </c>
      <c r="B138" s="66">
        <v>0</v>
      </c>
      <c r="C138" s="66">
        <v>1</v>
      </c>
      <c r="D138" s="66">
        <v>7</v>
      </c>
      <c r="E138" s="66">
        <v>1</v>
      </c>
      <c r="F138" s="66">
        <v>0</v>
      </c>
      <c r="G138" s="66">
        <v>0</v>
      </c>
      <c r="H138" s="66">
        <v>0</v>
      </c>
      <c r="I138" s="66">
        <v>0</v>
      </c>
      <c r="J138" s="66">
        <v>0</v>
      </c>
      <c r="K138" s="66">
        <v>0</v>
      </c>
      <c r="L138" s="135">
        <v>1</v>
      </c>
      <c r="M138" s="135">
        <v>0</v>
      </c>
      <c r="N138" s="135">
        <v>1</v>
      </c>
      <c r="O138" s="135">
        <v>1</v>
      </c>
      <c r="P138" s="135">
        <v>0</v>
      </c>
      <c r="Q138" s="61">
        <f t="shared" si="53"/>
        <v>6</v>
      </c>
      <c r="R138" s="61">
        <v>1</v>
      </c>
      <c r="S138" s="61">
        <v>0</v>
      </c>
      <c r="T138" s="185" t="s">
        <v>157</v>
      </c>
      <c r="U138" s="215"/>
    </row>
    <row r="139" spans="1:21" x14ac:dyDescent="0.35">
      <c r="A139" s="26" t="s">
        <v>181</v>
      </c>
      <c r="B139" s="66">
        <v>0</v>
      </c>
      <c r="C139" s="66">
        <v>1</v>
      </c>
      <c r="D139" s="66">
        <v>0</v>
      </c>
      <c r="E139" s="66">
        <v>0</v>
      </c>
      <c r="F139" s="66">
        <v>1</v>
      </c>
      <c r="G139" s="66">
        <v>0</v>
      </c>
      <c r="H139" s="66">
        <v>0</v>
      </c>
      <c r="I139" s="66">
        <v>0</v>
      </c>
      <c r="J139" s="66">
        <v>0</v>
      </c>
      <c r="K139" s="66">
        <v>0</v>
      </c>
      <c r="L139" s="135">
        <v>1</v>
      </c>
      <c r="M139" s="135">
        <v>0</v>
      </c>
      <c r="N139" s="135">
        <v>0</v>
      </c>
      <c r="O139" s="135">
        <v>1</v>
      </c>
      <c r="P139" s="135">
        <v>70</v>
      </c>
      <c r="Q139" s="61">
        <f t="shared" si="53"/>
        <v>5</v>
      </c>
      <c r="R139" s="61">
        <f t="shared" ref="R139" si="55">SUM(B139:K139)</f>
        <v>2</v>
      </c>
      <c r="S139" s="61">
        <v>1</v>
      </c>
      <c r="T139" s="185" t="s">
        <v>157</v>
      </c>
      <c r="U139" s="215"/>
    </row>
    <row r="140" spans="1:21" x14ac:dyDescent="0.35">
      <c r="A140" s="26" t="s">
        <v>182</v>
      </c>
      <c r="B140" s="66">
        <v>0</v>
      </c>
      <c r="C140" s="66">
        <v>1</v>
      </c>
      <c r="D140" s="66">
        <v>0</v>
      </c>
      <c r="E140" s="66">
        <v>0</v>
      </c>
      <c r="F140" s="66">
        <v>0</v>
      </c>
      <c r="G140" s="66">
        <v>0</v>
      </c>
      <c r="H140" s="66">
        <v>0</v>
      </c>
      <c r="I140" s="66">
        <v>0</v>
      </c>
      <c r="J140" s="66">
        <v>0</v>
      </c>
      <c r="K140" s="66">
        <v>0</v>
      </c>
      <c r="L140" s="135">
        <v>1</v>
      </c>
      <c r="M140" s="135">
        <v>150</v>
      </c>
      <c r="N140" s="135">
        <v>0</v>
      </c>
      <c r="O140" s="135">
        <v>0</v>
      </c>
      <c r="P140" s="135">
        <v>125</v>
      </c>
      <c r="Q140" s="61">
        <f t="shared" si="53"/>
        <v>4</v>
      </c>
      <c r="R140" s="61">
        <v>0</v>
      </c>
      <c r="S140" s="61">
        <v>2</v>
      </c>
      <c r="T140" s="185">
        <f>MEDIAN(M140,P140)</f>
        <v>137.5</v>
      </c>
      <c r="U140" s="215"/>
    </row>
    <row r="141" spans="1:21" x14ac:dyDescent="0.35">
      <c r="A141" s="26" t="s">
        <v>574</v>
      </c>
      <c r="B141" s="66">
        <v>0</v>
      </c>
      <c r="C141" s="66">
        <v>1</v>
      </c>
      <c r="D141" s="66">
        <v>0</v>
      </c>
      <c r="E141" s="66">
        <v>1</v>
      </c>
      <c r="F141" s="66">
        <v>0</v>
      </c>
      <c r="G141" s="66">
        <v>0</v>
      </c>
      <c r="H141" s="66">
        <v>0</v>
      </c>
      <c r="I141" s="66">
        <v>0</v>
      </c>
      <c r="J141" s="66">
        <v>0</v>
      </c>
      <c r="K141" s="66">
        <v>1</v>
      </c>
      <c r="L141" s="135">
        <v>0</v>
      </c>
      <c r="M141" s="135">
        <v>0</v>
      </c>
      <c r="N141" s="135">
        <v>0</v>
      </c>
      <c r="O141" s="135">
        <v>0</v>
      </c>
      <c r="P141" s="135">
        <v>0</v>
      </c>
      <c r="Q141" s="61">
        <f t="shared" si="53"/>
        <v>3</v>
      </c>
      <c r="R141" s="61">
        <v>0</v>
      </c>
      <c r="S141" s="61">
        <f t="shared" si="54"/>
        <v>0</v>
      </c>
      <c r="T141" s="185" t="s">
        <v>159</v>
      </c>
      <c r="U141" s="215"/>
    </row>
    <row r="142" spans="1:21" x14ac:dyDescent="0.35">
      <c r="A142" s="26" t="s">
        <v>183</v>
      </c>
      <c r="B142" s="66">
        <v>0</v>
      </c>
      <c r="C142" s="66">
        <v>1</v>
      </c>
      <c r="D142" s="66">
        <v>0</v>
      </c>
      <c r="E142" s="66">
        <v>1</v>
      </c>
      <c r="F142" s="66">
        <v>0</v>
      </c>
      <c r="G142" s="66">
        <v>0</v>
      </c>
      <c r="H142" s="66">
        <v>0</v>
      </c>
      <c r="I142" s="66">
        <v>0</v>
      </c>
      <c r="J142" s="66">
        <v>0</v>
      </c>
      <c r="K142" s="66">
        <v>0</v>
      </c>
      <c r="L142" s="135">
        <v>0</v>
      </c>
      <c r="M142" s="135">
        <v>0</v>
      </c>
      <c r="N142" s="135">
        <v>0</v>
      </c>
      <c r="O142" s="135">
        <v>0</v>
      </c>
      <c r="P142" s="135">
        <v>0</v>
      </c>
      <c r="Q142" s="61">
        <f t="shared" si="53"/>
        <v>2</v>
      </c>
      <c r="R142" s="61">
        <v>0</v>
      </c>
      <c r="S142" s="61">
        <f t="shared" si="54"/>
        <v>0</v>
      </c>
      <c r="T142" s="185" t="s">
        <v>159</v>
      </c>
      <c r="U142" s="215"/>
    </row>
    <row r="143" spans="1:21" x14ac:dyDescent="0.35">
      <c r="A143" s="5" t="s">
        <v>184</v>
      </c>
      <c r="B143" s="66">
        <v>0</v>
      </c>
      <c r="C143" s="66">
        <v>0</v>
      </c>
      <c r="D143" s="66">
        <v>100</v>
      </c>
      <c r="E143" s="66">
        <v>0</v>
      </c>
      <c r="F143" s="66">
        <v>0</v>
      </c>
      <c r="G143" s="66">
        <v>0</v>
      </c>
      <c r="H143" s="66">
        <v>0</v>
      </c>
      <c r="I143" s="66">
        <v>0</v>
      </c>
      <c r="J143" s="66">
        <v>125</v>
      </c>
      <c r="K143" s="66">
        <v>0</v>
      </c>
      <c r="L143" s="135">
        <v>0</v>
      </c>
      <c r="M143" s="135">
        <v>0</v>
      </c>
      <c r="N143" s="135">
        <v>0</v>
      </c>
      <c r="O143" s="135">
        <v>0</v>
      </c>
      <c r="P143" s="135">
        <v>0</v>
      </c>
      <c r="Q143" s="61">
        <f t="shared" si="53"/>
        <v>2</v>
      </c>
      <c r="R143" s="61">
        <v>2</v>
      </c>
      <c r="S143" s="61">
        <f t="shared" si="54"/>
        <v>0</v>
      </c>
      <c r="T143" s="185">
        <f>MEDIAN(D143,J143)</f>
        <v>112.5</v>
      </c>
      <c r="U143" s="215"/>
    </row>
    <row r="144" spans="1:21" x14ac:dyDescent="0.35">
      <c r="A144" s="5" t="s">
        <v>185</v>
      </c>
      <c r="B144" s="66">
        <v>0</v>
      </c>
      <c r="C144" s="66">
        <v>1</v>
      </c>
      <c r="D144" s="66">
        <v>0</v>
      </c>
      <c r="E144" s="66">
        <v>0</v>
      </c>
      <c r="F144" s="66">
        <v>1</v>
      </c>
      <c r="G144" s="66">
        <v>0</v>
      </c>
      <c r="H144" s="66">
        <v>0</v>
      </c>
      <c r="I144" s="66">
        <v>0</v>
      </c>
      <c r="J144" s="66">
        <v>0</v>
      </c>
      <c r="K144" s="66">
        <v>0</v>
      </c>
      <c r="L144" s="135">
        <v>0</v>
      </c>
      <c r="M144" s="135">
        <v>0</v>
      </c>
      <c r="N144" s="135">
        <v>0</v>
      </c>
      <c r="O144" s="135">
        <v>0</v>
      </c>
      <c r="P144" s="135">
        <v>0</v>
      </c>
      <c r="Q144" s="61">
        <f t="shared" si="53"/>
        <v>2</v>
      </c>
      <c r="R144" s="61">
        <v>0</v>
      </c>
      <c r="S144" s="61">
        <v>0</v>
      </c>
      <c r="T144" s="185" t="s">
        <v>159</v>
      </c>
      <c r="U144" s="215"/>
    </row>
    <row r="145" spans="1:21" x14ac:dyDescent="0.35">
      <c r="A145" s="26" t="s">
        <v>186</v>
      </c>
      <c r="B145" s="66">
        <v>1</v>
      </c>
      <c r="C145" s="66">
        <v>0</v>
      </c>
      <c r="D145" s="66">
        <v>0</v>
      </c>
      <c r="E145" s="66">
        <v>0</v>
      </c>
      <c r="F145" s="66">
        <v>0</v>
      </c>
      <c r="G145" s="66">
        <v>0</v>
      </c>
      <c r="H145" s="66">
        <v>1</v>
      </c>
      <c r="I145" s="66">
        <v>0</v>
      </c>
      <c r="J145" s="66">
        <v>0</v>
      </c>
      <c r="K145" s="66">
        <v>0</v>
      </c>
      <c r="L145" s="135">
        <v>0</v>
      </c>
      <c r="M145" s="135">
        <v>0</v>
      </c>
      <c r="N145" s="135">
        <v>0</v>
      </c>
      <c r="O145" s="135">
        <v>0</v>
      </c>
      <c r="P145" s="135">
        <v>0</v>
      </c>
      <c r="Q145" s="61">
        <f t="shared" si="53"/>
        <v>2</v>
      </c>
      <c r="R145" s="61">
        <v>0</v>
      </c>
      <c r="S145" s="61">
        <f t="shared" si="54"/>
        <v>0</v>
      </c>
      <c r="T145" s="185" t="s">
        <v>159</v>
      </c>
      <c r="U145" s="215"/>
    </row>
    <row r="146" spans="1:21" x14ac:dyDescent="0.35">
      <c r="A146" s="27" t="s">
        <v>187</v>
      </c>
      <c r="B146" s="67">
        <v>0</v>
      </c>
      <c r="C146" s="67">
        <v>0</v>
      </c>
      <c r="D146" s="67">
        <v>200</v>
      </c>
      <c r="E146" s="67">
        <v>0</v>
      </c>
      <c r="F146" s="67">
        <v>0</v>
      </c>
      <c r="G146" s="67">
        <v>0</v>
      </c>
      <c r="H146" s="67">
        <v>0</v>
      </c>
      <c r="I146" s="67">
        <v>0</v>
      </c>
      <c r="J146" s="67">
        <v>0</v>
      </c>
      <c r="K146" s="67">
        <v>0</v>
      </c>
      <c r="L146" s="67">
        <v>0</v>
      </c>
      <c r="M146" s="67">
        <v>0</v>
      </c>
      <c r="N146" s="67">
        <v>0</v>
      </c>
      <c r="O146" s="67">
        <v>0</v>
      </c>
      <c r="P146" s="67">
        <v>0</v>
      </c>
      <c r="Q146" s="61">
        <f t="shared" si="53"/>
        <v>1</v>
      </c>
      <c r="R146" s="61">
        <v>1</v>
      </c>
      <c r="S146" s="61">
        <f t="shared" si="54"/>
        <v>0</v>
      </c>
      <c r="T146" s="185" t="s">
        <v>157</v>
      </c>
      <c r="U146" s="215"/>
    </row>
    <row r="147" spans="1:21" x14ac:dyDescent="0.35">
      <c r="A147" s="213" t="s">
        <v>188</v>
      </c>
      <c r="B147" s="213"/>
      <c r="C147" s="213"/>
      <c r="D147" s="213"/>
      <c r="E147" s="213"/>
      <c r="F147" s="213"/>
      <c r="G147" s="213"/>
      <c r="H147" s="213"/>
      <c r="I147" s="213"/>
      <c r="J147" s="213"/>
      <c r="K147" s="213"/>
      <c r="L147" s="123"/>
      <c r="M147" s="123"/>
      <c r="N147" s="123"/>
      <c r="O147" s="123"/>
      <c r="P147" s="123"/>
      <c r="Q147" s="129"/>
      <c r="R147" s="129"/>
      <c r="S147" s="129"/>
      <c r="T147" s="183"/>
      <c r="U147" s="183" t="s">
        <v>189</v>
      </c>
    </row>
    <row r="148" spans="1:21" ht="20" customHeight="1" x14ac:dyDescent="0.35">
      <c r="A148" s="83" t="s">
        <v>190</v>
      </c>
      <c r="B148" s="62">
        <v>1</v>
      </c>
      <c r="C148" s="62">
        <v>0</v>
      </c>
      <c r="D148" s="62">
        <v>1</v>
      </c>
      <c r="E148" s="62">
        <v>0</v>
      </c>
      <c r="F148" s="62">
        <v>0</v>
      </c>
      <c r="G148" s="62">
        <v>1</v>
      </c>
      <c r="H148" s="62">
        <v>1</v>
      </c>
      <c r="I148" s="62">
        <v>0</v>
      </c>
      <c r="J148" s="62">
        <v>1</v>
      </c>
      <c r="K148" s="62">
        <v>1</v>
      </c>
      <c r="L148" s="62">
        <v>1</v>
      </c>
      <c r="M148" s="62">
        <v>0</v>
      </c>
      <c r="N148" s="62">
        <v>1</v>
      </c>
      <c r="O148" s="62">
        <v>1</v>
      </c>
      <c r="P148" s="62">
        <v>1</v>
      </c>
      <c r="Q148" s="19">
        <f>SUM(B148:P148)</f>
        <v>10</v>
      </c>
      <c r="R148" s="19">
        <f>SUM(B148:K148)</f>
        <v>6</v>
      </c>
      <c r="S148" s="19">
        <f t="shared" ref="S148:S153" si="56">SUM(L148:P148)</f>
        <v>4</v>
      </c>
      <c r="T148" s="193" t="s">
        <v>537</v>
      </c>
      <c r="U148" s="194"/>
    </row>
    <row r="149" spans="1:21" ht="20" customHeight="1" x14ac:dyDescent="0.35">
      <c r="A149" s="83" t="s">
        <v>191</v>
      </c>
      <c r="B149" s="62">
        <v>1</v>
      </c>
      <c r="C149" s="62">
        <v>0</v>
      </c>
      <c r="D149" s="62">
        <v>0</v>
      </c>
      <c r="E149" s="62">
        <v>0</v>
      </c>
      <c r="F149" s="62">
        <v>1</v>
      </c>
      <c r="G149" s="62">
        <v>0</v>
      </c>
      <c r="H149" s="62">
        <v>1</v>
      </c>
      <c r="I149" s="62">
        <v>1</v>
      </c>
      <c r="J149" s="62">
        <v>0</v>
      </c>
      <c r="K149" s="62">
        <v>1</v>
      </c>
      <c r="L149" s="62">
        <v>1</v>
      </c>
      <c r="M149" s="62">
        <v>1</v>
      </c>
      <c r="N149" s="62">
        <v>1</v>
      </c>
      <c r="O149" s="62">
        <v>1</v>
      </c>
      <c r="P149" s="62">
        <v>0</v>
      </c>
      <c r="Q149" s="19">
        <f t="shared" ref="Q149:Q153" si="57">SUM(B149:P149)</f>
        <v>9</v>
      </c>
      <c r="R149" s="19">
        <f t="shared" ref="R149:R153" si="58">SUM(B149:K149)</f>
        <v>5</v>
      </c>
      <c r="S149" s="19">
        <f t="shared" si="56"/>
        <v>4</v>
      </c>
      <c r="T149" s="195"/>
      <c r="U149" s="196"/>
    </row>
    <row r="150" spans="1:21" ht="20" customHeight="1" x14ac:dyDescent="0.35">
      <c r="A150" s="83" t="s">
        <v>192</v>
      </c>
      <c r="B150" s="62">
        <v>0</v>
      </c>
      <c r="C150" s="62">
        <v>1</v>
      </c>
      <c r="D150" s="62">
        <v>1</v>
      </c>
      <c r="E150" s="62">
        <v>0</v>
      </c>
      <c r="F150" s="62">
        <v>1</v>
      </c>
      <c r="G150" s="62">
        <v>1</v>
      </c>
      <c r="H150" s="62">
        <v>1</v>
      </c>
      <c r="I150" s="62">
        <v>0</v>
      </c>
      <c r="J150" s="62">
        <v>1</v>
      </c>
      <c r="K150" s="62">
        <v>0</v>
      </c>
      <c r="L150" s="62">
        <v>0</v>
      </c>
      <c r="M150" s="62">
        <v>0</v>
      </c>
      <c r="N150" s="62">
        <v>0</v>
      </c>
      <c r="O150" s="62">
        <v>1</v>
      </c>
      <c r="P150" s="62">
        <v>1</v>
      </c>
      <c r="Q150" s="19">
        <f t="shared" si="57"/>
        <v>8</v>
      </c>
      <c r="R150" s="19">
        <f t="shared" si="58"/>
        <v>6</v>
      </c>
      <c r="S150" s="19">
        <f t="shared" si="56"/>
        <v>2</v>
      </c>
      <c r="T150" s="195"/>
      <c r="U150" s="196"/>
    </row>
    <row r="151" spans="1:21" ht="20" customHeight="1" x14ac:dyDescent="0.35">
      <c r="A151" s="83" t="s">
        <v>193</v>
      </c>
      <c r="B151" s="62">
        <v>0</v>
      </c>
      <c r="C151" s="62">
        <v>1</v>
      </c>
      <c r="D151" s="62">
        <v>0</v>
      </c>
      <c r="E151" s="62">
        <v>1</v>
      </c>
      <c r="F151" s="62">
        <v>0</v>
      </c>
      <c r="G151" s="62">
        <v>1</v>
      </c>
      <c r="H151" s="62">
        <v>1</v>
      </c>
      <c r="I151" s="62">
        <v>0</v>
      </c>
      <c r="J151" s="62">
        <v>1</v>
      </c>
      <c r="K151" s="62">
        <v>0</v>
      </c>
      <c r="L151" s="62">
        <v>1</v>
      </c>
      <c r="M151" s="62">
        <v>0</v>
      </c>
      <c r="N151" s="62">
        <v>1</v>
      </c>
      <c r="O151" s="62">
        <v>1</v>
      </c>
      <c r="P151" s="62">
        <v>0</v>
      </c>
      <c r="Q151" s="19">
        <f t="shared" si="57"/>
        <v>8</v>
      </c>
      <c r="R151" s="19">
        <f t="shared" si="58"/>
        <v>5</v>
      </c>
      <c r="S151" s="19">
        <f t="shared" si="56"/>
        <v>3</v>
      </c>
      <c r="T151" s="195"/>
      <c r="U151" s="196"/>
    </row>
    <row r="152" spans="1:21" ht="20" customHeight="1" x14ac:dyDescent="0.35">
      <c r="A152" s="83" t="s">
        <v>194</v>
      </c>
      <c r="B152" s="62">
        <v>0</v>
      </c>
      <c r="C152" s="62">
        <v>1</v>
      </c>
      <c r="D152" s="62">
        <v>0</v>
      </c>
      <c r="E152" s="62">
        <v>1</v>
      </c>
      <c r="F152" s="62">
        <v>1</v>
      </c>
      <c r="G152" s="62">
        <v>0</v>
      </c>
      <c r="H152" s="62">
        <v>0</v>
      </c>
      <c r="I152" s="62">
        <v>0</v>
      </c>
      <c r="J152" s="62">
        <v>0</v>
      </c>
      <c r="K152" s="62">
        <v>0</v>
      </c>
      <c r="L152" s="62">
        <v>0</v>
      </c>
      <c r="M152" s="62">
        <v>1</v>
      </c>
      <c r="N152" s="62">
        <v>0</v>
      </c>
      <c r="O152" s="62">
        <v>0</v>
      </c>
      <c r="P152" s="62">
        <v>0</v>
      </c>
      <c r="Q152" s="19">
        <f t="shared" si="57"/>
        <v>4</v>
      </c>
      <c r="R152" s="19">
        <f t="shared" si="58"/>
        <v>3</v>
      </c>
      <c r="S152" s="19">
        <f t="shared" si="56"/>
        <v>1</v>
      </c>
      <c r="T152" s="195"/>
      <c r="U152" s="196"/>
    </row>
    <row r="153" spans="1:21" ht="20" customHeight="1" x14ac:dyDescent="0.35">
      <c r="A153" s="83" t="s">
        <v>195</v>
      </c>
      <c r="B153" s="62">
        <v>0</v>
      </c>
      <c r="C153" s="62">
        <v>0</v>
      </c>
      <c r="D153" s="62">
        <v>0</v>
      </c>
      <c r="E153" s="62">
        <v>0</v>
      </c>
      <c r="F153" s="62">
        <v>1</v>
      </c>
      <c r="G153" s="62">
        <v>0</v>
      </c>
      <c r="H153" s="62">
        <v>0</v>
      </c>
      <c r="I153" s="62">
        <v>0</v>
      </c>
      <c r="J153" s="62">
        <v>0</v>
      </c>
      <c r="K153" s="62">
        <v>0</v>
      </c>
      <c r="L153" s="62">
        <v>0</v>
      </c>
      <c r="M153" s="62">
        <v>0</v>
      </c>
      <c r="N153" s="62">
        <v>0</v>
      </c>
      <c r="O153" s="62">
        <v>0</v>
      </c>
      <c r="P153" s="62">
        <v>0</v>
      </c>
      <c r="Q153" s="19">
        <f t="shared" si="57"/>
        <v>1</v>
      </c>
      <c r="R153" s="19">
        <f t="shared" si="58"/>
        <v>1</v>
      </c>
      <c r="S153" s="19">
        <f t="shared" si="56"/>
        <v>0</v>
      </c>
      <c r="T153" s="197"/>
      <c r="U153" s="198"/>
    </row>
    <row r="154" spans="1:21" x14ac:dyDescent="0.35">
      <c r="A154" s="203" t="s">
        <v>196</v>
      </c>
      <c r="B154" s="214"/>
      <c r="C154" s="214"/>
      <c r="D154" s="214"/>
      <c r="E154" s="214"/>
      <c r="F154" s="214"/>
      <c r="G154" s="214"/>
      <c r="H154" s="214"/>
      <c r="I154" s="214"/>
      <c r="J154" s="214"/>
      <c r="K154" s="214"/>
      <c r="L154" s="123"/>
      <c r="M154" s="123"/>
      <c r="N154" s="123"/>
      <c r="O154" s="123"/>
      <c r="P154" s="123"/>
      <c r="Q154" s="129"/>
      <c r="R154" s="129"/>
      <c r="S154" s="129"/>
      <c r="T154" s="183"/>
      <c r="U154" s="183"/>
    </row>
    <row r="155" spans="1:21" ht="25" customHeight="1" x14ac:dyDescent="0.35">
      <c r="A155" s="5" t="s">
        <v>197</v>
      </c>
      <c r="B155" s="66">
        <v>1</v>
      </c>
      <c r="C155" s="66">
        <v>1</v>
      </c>
      <c r="D155" s="66">
        <v>1</v>
      </c>
      <c r="E155" s="66">
        <v>1</v>
      </c>
      <c r="F155" s="66">
        <v>1</v>
      </c>
      <c r="G155" s="66">
        <v>1</v>
      </c>
      <c r="H155" s="66">
        <v>1</v>
      </c>
      <c r="I155" s="66">
        <v>1</v>
      </c>
      <c r="J155" s="66">
        <v>1</v>
      </c>
      <c r="K155" s="66">
        <v>1</v>
      </c>
      <c r="L155" s="66">
        <v>1</v>
      </c>
      <c r="M155" s="66">
        <v>1</v>
      </c>
      <c r="N155" s="66">
        <v>1</v>
      </c>
      <c r="O155" s="66">
        <v>1</v>
      </c>
      <c r="P155" s="66">
        <v>1</v>
      </c>
      <c r="Q155" s="6">
        <f t="shared" ref="Q155:Q160" si="59">SUM(B155:P155)</f>
        <v>15</v>
      </c>
      <c r="R155" s="6">
        <f t="shared" ref="R155:R160" si="60">SUM(B155:K155)</f>
        <v>10</v>
      </c>
      <c r="S155" s="6">
        <f t="shared" ref="S155:S160" si="61">SUM(L155:P155)</f>
        <v>5</v>
      </c>
      <c r="T155" s="193" t="s">
        <v>538</v>
      </c>
      <c r="U155" s="194"/>
    </row>
    <row r="156" spans="1:21" ht="25" customHeight="1" x14ac:dyDescent="0.35">
      <c r="A156" s="5" t="s">
        <v>198</v>
      </c>
      <c r="B156" s="66">
        <v>1</v>
      </c>
      <c r="C156" s="66">
        <v>0</v>
      </c>
      <c r="D156" s="66">
        <v>1</v>
      </c>
      <c r="E156" s="66">
        <v>1</v>
      </c>
      <c r="F156" s="66">
        <v>1</v>
      </c>
      <c r="G156" s="66">
        <v>1</v>
      </c>
      <c r="H156" s="66">
        <v>1</v>
      </c>
      <c r="I156" s="66">
        <v>1</v>
      </c>
      <c r="J156" s="66">
        <v>1</v>
      </c>
      <c r="K156" s="66">
        <v>0</v>
      </c>
      <c r="L156" s="66">
        <v>1</v>
      </c>
      <c r="M156" s="66">
        <v>1</v>
      </c>
      <c r="N156" s="66">
        <v>1</v>
      </c>
      <c r="O156" s="66">
        <v>1</v>
      </c>
      <c r="P156" s="66">
        <v>0</v>
      </c>
      <c r="Q156" s="6">
        <f t="shared" si="59"/>
        <v>12</v>
      </c>
      <c r="R156" s="6">
        <f t="shared" si="60"/>
        <v>8</v>
      </c>
      <c r="S156" s="6">
        <f t="shared" si="61"/>
        <v>4</v>
      </c>
      <c r="T156" s="195"/>
      <c r="U156" s="196"/>
    </row>
    <row r="157" spans="1:21" ht="25" customHeight="1" x14ac:dyDescent="0.35">
      <c r="A157" s="5" t="s">
        <v>199</v>
      </c>
      <c r="B157" s="66">
        <v>1</v>
      </c>
      <c r="C157" s="66">
        <v>1</v>
      </c>
      <c r="D157" s="66">
        <v>1</v>
      </c>
      <c r="E157" s="66">
        <v>0</v>
      </c>
      <c r="F157" s="66">
        <v>1</v>
      </c>
      <c r="G157" s="66">
        <v>0</v>
      </c>
      <c r="H157" s="66">
        <v>1</v>
      </c>
      <c r="I157" s="66">
        <v>1</v>
      </c>
      <c r="J157" s="66">
        <v>0</v>
      </c>
      <c r="K157" s="66">
        <v>0</v>
      </c>
      <c r="L157" s="66">
        <v>1</v>
      </c>
      <c r="M157" s="66">
        <v>1</v>
      </c>
      <c r="N157" s="66">
        <v>1</v>
      </c>
      <c r="O157" s="66">
        <v>1</v>
      </c>
      <c r="P157" s="66">
        <v>0</v>
      </c>
      <c r="Q157" s="6">
        <f t="shared" si="59"/>
        <v>10</v>
      </c>
      <c r="R157" s="6">
        <f t="shared" si="60"/>
        <v>6</v>
      </c>
      <c r="S157" s="6">
        <f t="shared" si="61"/>
        <v>4</v>
      </c>
      <c r="T157" s="195"/>
      <c r="U157" s="196"/>
    </row>
    <row r="158" spans="1:21" ht="25" customHeight="1" x14ac:dyDescent="0.35">
      <c r="A158" s="5" t="s">
        <v>200</v>
      </c>
      <c r="B158" s="66">
        <v>1</v>
      </c>
      <c r="C158" s="66">
        <v>0</v>
      </c>
      <c r="D158" s="66">
        <v>1</v>
      </c>
      <c r="E158" s="66">
        <v>0</v>
      </c>
      <c r="F158" s="66">
        <v>1</v>
      </c>
      <c r="G158" s="66">
        <v>0</v>
      </c>
      <c r="H158" s="66">
        <v>1</v>
      </c>
      <c r="I158" s="66">
        <v>0</v>
      </c>
      <c r="J158" s="66">
        <v>0</v>
      </c>
      <c r="K158" s="66">
        <v>0</v>
      </c>
      <c r="L158" s="66">
        <v>0</v>
      </c>
      <c r="M158" s="66">
        <v>1</v>
      </c>
      <c r="N158" s="66">
        <v>1</v>
      </c>
      <c r="O158" s="66">
        <v>1</v>
      </c>
      <c r="P158" s="66">
        <v>1</v>
      </c>
      <c r="Q158" s="6">
        <f t="shared" si="59"/>
        <v>8</v>
      </c>
      <c r="R158" s="6">
        <f t="shared" si="60"/>
        <v>4</v>
      </c>
      <c r="S158" s="6">
        <f t="shared" si="61"/>
        <v>4</v>
      </c>
      <c r="T158" s="195"/>
      <c r="U158" s="196"/>
    </row>
    <row r="159" spans="1:21" ht="25" customHeight="1" x14ac:dyDescent="0.35">
      <c r="A159" s="5" t="s">
        <v>201</v>
      </c>
      <c r="B159" s="66">
        <v>1</v>
      </c>
      <c r="C159" s="66">
        <v>0</v>
      </c>
      <c r="D159" s="66">
        <v>0</v>
      </c>
      <c r="E159" s="66">
        <v>0</v>
      </c>
      <c r="F159" s="66">
        <v>0</v>
      </c>
      <c r="G159" s="66">
        <v>0</v>
      </c>
      <c r="H159" s="66">
        <v>1</v>
      </c>
      <c r="I159" s="66">
        <v>1</v>
      </c>
      <c r="J159" s="66">
        <v>1</v>
      </c>
      <c r="K159" s="66">
        <v>0</v>
      </c>
      <c r="L159" s="66">
        <v>1</v>
      </c>
      <c r="M159" s="66">
        <v>1</v>
      </c>
      <c r="N159" s="66">
        <v>1</v>
      </c>
      <c r="O159" s="66">
        <v>1</v>
      </c>
      <c r="P159" s="66">
        <v>0</v>
      </c>
      <c r="Q159" s="6">
        <f t="shared" si="59"/>
        <v>8</v>
      </c>
      <c r="R159" s="6">
        <f t="shared" si="60"/>
        <v>4</v>
      </c>
      <c r="S159" s="6">
        <f t="shared" si="61"/>
        <v>4</v>
      </c>
      <c r="T159" s="195"/>
      <c r="U159" s="196"/>
    </row>
    <row r="160" spans="1:21" ht="25" customHeight="1" thickBot="1" x14ac:dyDescent="0.4">
      <c r="A160" s="5" t="s">
        <v>202</v>
      </c>
      <c r="B160" s="66">
        <v>0</v>
      </c>
      <c r="C160" s="66">
        <v>1</v>
      </c>
      <c r="D160" s="66">
        <v>1</v>
      </c>
      <c r="E160" s="66">
        <v>1</v>
      </c>
      <c r="F160" s="66">
        <v>1</v>
      </c>
      <c r="G160" s="66">
        <v>0</v>
      </c>
      <c r="H160" s="66">
        <v>0</v>
      </c>
      <c r="I160" s="66">
        <v>0</v>
      </c>
      <c r="J160" s="66">
        <v>0</v>
      </c>
      <c r="K160" s="66">
        <v>1</v>
      </c>
      <c r="L160" s="66">
        <v>0</v>
      </c>
      <c r="M160" s="66">
        <v>0</v>
      </c>
      <c r="N160" s="66">
        <v>0</v>
      </c>
      <c r="O160" s="66">
        <v>0</v>
      </c>
      <c r="P160" s="66">
        <v>0</v>
      </c>
      <c r="Q160" s="6">
        <f t="shared" si="59"/>
        <v>5</v>
      </c>
      <c r="R160" s="6">
        <f t="shared" si="60"/>
        <v>5</v>
      </c>
      <c r="S160" s="6">
        <f t="shared" si="61"/>
        <v>0</v>
      </c>
      <c r="T160" s="197"/>
      <c r="U160" s="198"/>
    </row>
    <row r="161" spans="1:21" x14ac:dyDescent="0.35">
      <c r="A161" s="203" t="s">
        <v>203</v>
      </c>
      <c r="B161" s="214"/>
      <c r="C161" s="214"/>
      <c r="D161" s="214"/>
      <c r="E161" s="214"/>
      <c r="F161" s="214"/>
      <c r="G161" s="214"/>
      <c r="H161" s="214"/>
      <c r="I161" s="214"/>
      <c r="J161" s="214"/>
      <c r="K161" s="214"/>
      <c r="L161" s="123"/>
      <c r="M161" s="123"/>
      <c r="N161" s="123"/>
      <c r="O161" s="123"/>
      <c r="P161" s="123"/>
      <c r="Q161" s="129"/>
      <c r="R161" s="129"/>
      <c r="S161" s="129"/>
      <c r="T161" s="182"/>
      <c r="U161" s="182"/>
    </row>
    <row r="162" spans="1:21" ht="20" customHeight="1" x14ac:dyDescent="0.35">
      <c r="A162" s="83" t="s">
        <v>204</v>
      </c>
      <c r="B162" s="62">
        <v>0</v>
      </c>
      <c r="C162" s="62">
        <v>1</v>
      </c>
      <c r="D162" s="62">
        <v>1</v>
      </c>
      <c r="E162" s="62">
        <v>0</v>
      </c>
      <c r="F162" s="62">
        <v>0</v>
      </c>
      <c r="G162" s="62">
        <v>1</v>
      </c>
      <c r="H162" s="62">
        <v>0</v>
      </c>
      <c r="I162" s="62">
        <v>0</v>
      </c>
      <c r="J162" s="62">
        <v>1</v>
      </c>
      <c r="K162" s="62">
        <v>1</v>
      </c>
      <c r="L162" s="62">
        <v>0</v>
      </c>
      <c r="M162" s="62">
        <v>1</v>
      </c>
      <c r="N162" s="62">
        <v>0</v>
      </c>
      <c r="O162" s="62">
        <v>0</v>
      </c>
      <c r="P162" s="62">
        <v>0</v>
      </c>
      <c r="Q162" s="15">
        <f t="shared" ref="Q162:Q167" si="62">SUM(B162:P162)</f>
        <v>6</v>
      </c>
      <c r="R162" s="15">
        <f t="shared" ref="R162:R167" si="63">SUM(B162:K162)</f>
        <v>5</v>
      </c>
      <c r="S162" s="15">
        <f t="shared" ref="S162:S167" si="64">SUM(L162:P162)</f>
        <v>1</v>
      </c>
      <c r="T162" s="199" t="s">
        <v>561</v>
      </c>
      <c r="U162" s="199"/>
    </row>
    <row r="163" spans="1:21" ht="20" customHeight="1" x14ac:dyDescent="0.35">
      <c r="A163" s="83" t="s">
        <v>205</v>
      </c>
      <c r="B163" s="62">
        <v>0</v>
      </c>
      <c r="C163" s="62">
        <v>1</v>
      </c>
      <c r="D163" s="62">
        <v>0</v>
      </c>
      <c r="E163" s="62">
        <v>0</v>
      </c>
      <c r="F163" s="62">
        <v>0</v>
      </c>
      <c r="G163" s="62">
        <v>1</v>
      </c>
      <c r="H163" s="62">
        <v>0</v>
      </c>
      <c r="I163" s="62">
        <v>0</v>
      </c>
      <c r="J163" s="62">
        <v>1</v>
      </c>
      <c r="K163" s="62">
        <v>0</v>
      </c>
      <c r="L163" s="62">
        <v>0</v>
      </c>
      <c r="M163" s="62">
        <v>1</v>
      </c>
      <c r="N163" s="62">
        <v>0</v>
      </c>
      <c r="O163" s="62">
        <v>0</v>
      </c>
      <c r="P163" s="62">
        <v>0</v>
      </c>
      <c r="Q163" s="15">
        <f t="shared" si="62"/>
        <v>4</v>
      </c>
      <c r="R163" s="15">
        <f t="shared" si="63"/>
        <v>3</v>
      </c>
      <c r="S163" s="15">
        <f t="shared" si="64"/>
        <v>1</v>
      </c>
      <c r="T163" s="199"/>
      <c r="U163" s="199"/>
    </row>
    <row r="164" spans="1:21" ht="20" customHeight="1" x14ac:dyDescent="0.35">
      <c r="A164" s="83" t="s">
        <v>206</v>
      </c>
      <c r="B164" s="62">
        <v>0</v>
      </c>
      <c r="C164" s="62">
        <v>0</v>
      </c>
      <c r="D164" s="62">
        <v>0</v>
      </c>
      <c r="E164" s="62">
        <v>1</v>
      </c>
      <c r="F164" s="62">
        <v>1</v>
      </c>
      <c r="G164" s="62">
        <v>0</v>
      </c>
      <c r="H164" s="62">
        <v>0</v>
      </c>
      <c r="I164" s="62">
        <v>0</v>
      </c>
      <c r="J164" s="62">
        <v>0</v>
      </c>
      <c r="K164" s="62">
        <v>0</v>
      </c>
      <c r="L164" s="62">
        <v>0</v>
      </c>
      <c r="M164" s="62">
        <v>0</v>
      </c>
      <c r="N164" s="62">
        <v>0</v>
      </c>
      <c r="O164" s="62">
        <v>1</v>
      </c>
      <c r="P164" s="62">
        <v>1</v>
      </c>
      <c r="Q164" s="15">
        <f t="shared" si="62"/>
        <v>4</v>
      </c>
      <c r="R164" s="15">
        <f t="shared" si="63"/>
        <v>2</v>
      </c>
      <c r="S164" s="15">
        <f t="shared" si="64"/>
        <v>2</v>
      </c>
      <c r="T164" s="199"/>
      <c r="U164" s="199"/>
    </row>
    <row r="165" spans="1:21" ht="20" customHeight="1" x14ac:dyDescent="0.35">
      <c r="A165" s="83" t="s">
        <v>207</v>
      </c>
      <c r="B165" s="62">
        <v>0</v>
      </c>
      <c r="C165" s="62">
        <v>0</v>
      </c>
      <c r="D165" s="62">
        <v>0</v>
      </c>
      <c r="E165" s="62">
        <v>0</v>
      </c>
      <c r="F165" s="62">
        <v>0</v>
      </c>
      <c r="G165" s="62">
        <v>0</v>
      </c>
      <c r="H165" s="62">
        <v>1</v>
      </c>
      <c r="I165" s="62">
        <v>0</v>
      </c>
      <c r="J165" s="62">
        <v>0</v>
      </c>
      <c r="K165" s="62">
        <v>1</v>
      </c>
      <c r="L165" s="62">
        <v>0</v>
      </c>
      <c r="M165" s="62">
        <v>0</v>
      </c>
      <c r="N165" s="62">
        <v>0</v>
      </c>
      <c r="O165" s="62">
        <v>0</v>
      </c>
      <c r="P165" s="62">
        <v>0</v>
      </c>
      <c r="Q165" s="15">
        <f t="shared" si="62"/>
        <v>2</v>
      </c>
      <c r="R165" s="15">
        <f t="shared" si="63"/>
        <v>2</v>
      </c>
      <c r="S165" s="15">
        <f t="shared" si="64"/>
        <v>0</v>
      </c>
      <c r="T165" s="199"/>
      <c r="U165" s="199"/>
    </row>
    <row r="166" spans="1:21" ht="20" customHeight="1" x14ac:dyDescent="0.35">
      <c r="A166" s="167" t="s">
        <v>208</v>
      </c>
      <c r="B166" s="62">
        <v>0</v>
      </c>
      <c r="C166" s="62">
        <v>0</v>
      </c>
      <c r="D166" s="62">
        <v>0</v>
      </c>
      <c r="E166" s="62">
        <v>0</v>
      </c>
      <c r="F166" s="62">
        <v>0</v>
      </c>
      <c r="G166" s="62">
        <v>0</v>
      </c>
      <c r="H166" s="62">
        <v>0</v>
      </c>
      <c r="I166" s="62">
        <v>0</v>
      </c>
      <c r="J166" s="62">
        <v>0</v>
      </c>
      <c r="K166" s="62">
        <v>0</v>
      </c>
      <c r="L166" s="62">
        <v>1</v>
      </c>
      <c r="M166" s="62">
        <v>1</v>
      </c>
      <c r="N166" s="62">
        <v>0</v>
      </c>
      <c r="O166" s="62">
        <v>0</v>
      </c>
      <c r="P166" s="62">
        <v>0</v>
      </c>
      <c r="Q166" s="15">
        <f t="shared" si="62"/>
        <v>2</v>
      </c>
      <c r="R166" s="15">
        <f t="shared" si="63"/>
        <v>0</v>
      </c>
      <c r="S166" s="15">
        <f t="shared" si="64"/>
        <v>2</v>
      </c>
      <c r="T166" s="199"/>
      <c r="U166" s="199"/>
    </row>
    <row r="167" spans="1:21" ht="20" customHeight="1" x14ac:dyDescent="0.35">
      <c r="A167" s="83" t="s">
        <v>209</v>
      </c>
      <c r="B167" s="62">
        <v>0</v>
      </c>
      <c r="C167" s="62">
        <v>0</v>
      </c>
      <c r="D167" s="62">
        <v>0</v>
      </c>
      <c r="E167" s="62">
        <v>0</v>
      </c>
      <c r="F167" s="62">
        <v>0</v>
      </c>
      <c r="G167" s="62">
        <v>0</v>
      </c>
      <c r="H167" s="62">
        <v>0</v>
      </c>
      <c r="I167" s="62">
        <v>0</v>
      </c>
      <c r="J167" s="62">
        <v>0</v>
      </c>
      <c r="K167" s="62">
        <v>0</v>
      </c>
      <c r="L167" s="62">
        <v>0</v>
      </c>
      <c r="M167" s="62">
        <v>0</v>
      </c>
      <c r="N167" s="62">
        <v>1</v>
      </c>
      <c r="O167" s="62">
        <v>0</v>
      </c>
      <c r="P167" s="62">
        <v>0</v>
      </c>
      <c r="Q167" s="15">
        <f t="shared" si="62"/>
        <v>1</v>
      </c>
      <c r="R167" s="15">
        <f t="shared" si="63"/>
        <v>0</v>
      </c>
      <c r="S167" s="15">
        <f t="shared" si="64"/>
        <v>1</v>
      </c>
      <c r="T167" s="199"/>
      <c r="U167" s="199"/>
    </row>
    <row r="168" spans="1:21" x14ac:dyDescent="0.35">
      <c r="A168" s="203" t="s">
        <v>210</v>
      </c>
      <c r="B168" s="214"/>
      <c r="C168" s="214"/>
      <c r="D168" s="214"/>
      <c r="E168" s="214"/>
      <c r="F168" s="214"/>
      <c r="G168" s="214"/>
      <c r="H168" s="214"/>
      <c r="I168" s="214"/>
      <c r="J168" s="214"/>
      <c r="K168" s="214"/>
      <c r="L168" s="123"/>
      <c r="M168" s="123"/>
      <c r="N168" s="123"/>
      <c r="O168" s="123"/>
      <c r="P168" s="123"/>
      <c r="Q168" s="129"/>
      <c r="R168" s="129"/>
      <c r="S168" s="129"/>
      <c r="T168" s="182"/>
      <c r="U168" s="182"/>
    </row>
    <row r="169" spans="1:21" ht="20" customHeight="1" x14ac:dyDescent="0.35">
      <c r="A169" s="5" t="s">
        <v>211</v>
      </c>
      <c r="B169" s="66">
        <v>0</v>
      </c>
      <c r="C169" s="66">
        <v>1</v>
      </c>
      <c r="D169" s="66">
        <v>0</v>
      </c>
      <c r="E169" s="66">
        <v>0</v>
      </c>
      <c r="F169" s="66">
        <v>0</v>
      </c>
      <c r="G169" s="66">
        <v>0</v>
      </c>
      <c r="H169" s="66">
        <v>1</v>
      </c>
      <c r="I169" s="66">
        <v>0</v>
      </c>
      <c r="J169" s="66">
        <v>1</v>
      </c>
      <c r="K169" s="66">
        <v>0</v>
      </c>
      <c r="L169" s="66">
        <v>0</v>
      </c>
      <c r="M169" s="66">
        <v>1</v>
      </c>
      <c r="N169" s="66">
        <v>0</v>
      </c>
      <c r="O169" s="66">
        <v>0</v>
      </c>
      <c r="P169" s="66">
        <v>0</v>
      </c>
      <c r="Q169" s="17">
        <f>SUM(B169:P169)</f>
        <v>4</v>
      </c>
      <c r="R169" s="17">
        <f t="shared" ref="R169:R171" si="65">SUM(B169:K169)</f>
        <v>3</v>
      </c>
      <c r="S169" s="17">
        <f t="shared" ref="S169:S171" si="66">SUM(L169:P169)</f>
        <v>1</v>
      </c>
      <c r="T169" s="199" t="s">
        <v>539</v>
      </c>
      <c r="U169" s="199"/>
    </row>
    <row r="170" spans="1:21" ht="20" customHeight="1" x14ac:dyDescent="0.35">
      <c r="A170" s="5" t="s">
        <v>212</v>
      </c>
      <c r="B170" s="66">
        <v>0</v>
      </c>
      <c r="C170" s="66">
        <v>0</v>
      </c>
      <c r="D170" s="66">
        <v>1</v>
      </c>
      <c r="E170" s="66">
        <v>0</v>
      </c>
      <c r="F170" s="66">
        <v>0</v>
      </c>
      <c r="G170" s="66">
        <v>0</v>
      </c>
      <c r="H170" s="66">
        <v>0</v>
      </c>
      <c r="I170" s="66">
        <v>0</v>
      </c>
      <c r="J170" s="66">
        <v>0</v>
      </c>
      <c r="K170" s="66">
        <v>0</v>
      </c>
      <c r="L170" s="66">
        <v>1</v>
      </c>
      <c r="M170" s="66">
        <v>1</v>
      </c>
      <c r="N170" s="66">
        <v>1</v>
      </c>
      <c r="O170" s="66">
        <v>0</v>
      </c>
      <c r="P170" s="66">
        <v>0</v>
      </c>
      <c r="Q170" s="17">
        <f>SUM(B170:P170)</f>
        <v>4</v>
      </c>
      <c r="R170" s="17">
        <f t="shared" si="65"/>
        <v>1</v>
      </c>
      <c r="S170" s="17">
        <f t="shared" si="66"/>
        <v>3</v>
      </c>
      <c r="T170" s="199"/>
      <c r="U170" s="199"/>
    </row>
    <row r="171" spans="1:21" ht="20" customHeight="1" x14ac:dyDescent="0.35">
      <c r="A171" s="5" t="s">
        <v>213</v>
      </c>
      <c r="B171" s="66">
        <v>0</v>
      </c>
      <c r="C171" s="66">
        <v>1</v>
      </c>
      <c r="D171" s="66">
        <v>0</v>
      </c>
      <c r="E171" s="66">
        <v>0</v>
      </c>
      <c r="F171" s="66">
        <v>0</v>
      </c>
      <c r="G171" s="66">
        <v>0</v>
      </c>
      <c r="H171" s="66">
        <v>0</v>
      </c>
      <c r="I171" s="66">
        <v>0</v>
      </c>
      <c r="J171" s="66">
        <v>0</v>
      </c>
      <c r="K171" s="66">
        <v>0</v>
      </c>
      <c r="L171" s="66">
        <v>0</v>
      </c>
      <c r="M171" s="66">
        <v>0</v>
      </c>
      <c r="N171" s="66">
        <v>0</v>
      </c>
      <c r="O171" s="66">
        <v>0</v>
      </c>
      <c r="P171" s="66">
        <v>0</v>
      </c>
      <c r="Q171" s="17">
        <f>SUM(B171:P171)</f>
        <v>1</v>
      </c>
      <c r="R171" s="17">
        <f t="shared" si="65"/>
        <v>1</v>
      </c>
      <c r="S171" s="17">
        <f t="shared" si="66"/>
        <v>0</v>
      </c>
      <c r="T171" s="199"/>
      <c r="U171" s="199"/>
    </row>
    <row r="172" spans="1:21" x14ac:dyDescent="0.35">
      <c r="A172" s="203" t="s">
        <v>214</v>
      </c>
      <c r="B172" s="214"/>
      <c r="C172" s="214"/>
      <c r="D172" s="214"/>
      <c r="E172" s="214"/>
      <c r="F172" s="214"/>
      <c r="G172" s="214"/>
      <c r="H172" s="214"/>
      <c r="I172" s="214"/>
      <c r="J172" s="214"/>
      <c r="K172" s="214"/>
      <c r="L172" s="123"/>
      <c r="M172" s="123"/>
      <c r="N172" s="123"/>
      <c r="O172" s="123"/>
      <c r="P172" s="123"/>
      <c r="Q172" s="129"/>
      <c r="R172" s="129"/>
      <c r="S172" s="129"/>
      <c r="T172" s="182"/>
      <c r="U172" s="182"/>
    </row>
    <row r="173" spans="1:21" ht="40" customHeight="1" x14ac:dyDescent="0.35">
      <c r="A173" s="83" t="s">
        <v>215</v>
      </c>
      <c r="B173" s="62">
        <v>1</v>
      </c>
      <c r="C173" s="62">
        <v>1</v>
      </c>
      <c r="D173" s="62">
        <v>1</v>
      </c>
      <c r="E173" s="62">
        <v>1</v>
      </c>
      <c r="F173" s="62">
        <v>1</v>
      </c>
      <c r="G173" s="62">
        <v>1</v>
      </c>
      <c r="H173" s="62">
        <v>1</v>
      </c>
      <c r="I173" s="62">
        <v>1</v>
      </c>
      <c r="J173" s="62">
        <v>1</v>
      </c>
      <c r="K173" s="62">
        <v>1</v>
      </c>
      <c r="L173" s="62">
        <v>0</v>
      </c>
      <c r="M173" s="62">
        <v>1</v>
      </c>
      <c r="N173" s="62">
        <v>0</v>
      </c>
      <c r="O173" s="62">
        <v>0</v>
      </c>
      <c r="P173" s="62">
        <v>1</v>
      </c>
      <c r="Q173" s="15">
        <f>SUM(B173:P173)</f>
        <v>12</v>
      </c>
      <c r="R173" s="15">
        <f t="shared" ref="R173:R175" si="67">SUM(B173:K173)</f>
        <v>10</v>
      </c>
      <c r="S173" s="15">
        <f t="shared" ref="S173:S175" si="68">SUM(L173:P173)</f>
        <v>2</v>
      </c>
      <c r="T173" s="191" t="s">
        <v>562</v>
      </c>
      <c r="U173" s="191"/>
    </row>
    <row r="174" spans="1:21" ht="40" customHeight="1" x14ac:dyDescent="0.35">
      <c r="A174" s="83" t="s">
        <v>540</v>
      </c>
      <c r="B174" s="62">
        <v>1</v>
      </c>
      <c r="C174" s="62">
        <v>1</v>
      </c>
      <c r="D174" s="62">
        <v>1</v>
      </c>
      <c r="E174" s="62">
        <v>1</v>
      </c>
      <c r="F174" s="62">
        <v>1</v>
      </c>
      <c r="G174" s="62">
        <v>1</v>
      </c>
      <c r="H174" s="62">
        <v>1</v>
      </c>
      <c r="I174" s="62">
        <v>1</v>
      </c>
      <c r="J174" s="62">
        <v>1</v>
      </c>
      <c r="K174" s="62">
        <v>1</v>
      </c>
      <c r="L174" s="62">
        <v>0</v>
      </c>
      <c r="M174" s="62">
        <v>0</v>
      </c>
      <c r="N174" s="62">
        <v>0</v>
      </c>
      <c r="O174" s="62">
        <v>0</v>
      </c>
      <c r="P174" s="62">
        <v>0</v>
      </c>
      <c r="Q174" s="15">
        <f>SUM(B174:P174)</f>
        <v>10</v>
      </c>
      <c r="R174" s="15">
        <f t="shared" si="67"/>
        <v>10</v>
      </c>
      <c r="S174" s="15">
        <f t="shared" si="68"/>
        <v>0</v>
      </c>
      <c r="T174" s="191"/>
      <c r="U174" s="191"/>
    </row>
    <row r="175" spans="1:21" ht="40" customHeight="1" x14ac:dyDescent="0.35">
      <c r="A175" s="83" t="s">
        <v>216</v>
      </c>
      <c r="B175" s="62">
        <v>1</v>
      </c>
      <c r="C175" s="62">
        <v>1</v>
      </c>
      <c r="D175" s="62">
        <v>0</v>
      </c>
      <c r="E175" s="62">
        <v>0</v>
      </c>
      <c r="F175" s="62">
        <v>1</v>
      </c>
      <c r="G175" s="62">
        <v>1</v>
      </c>
      <c r="H175" s="62">
        <v>1</v>
      </c>
      <c r="I175" s="62">
        <v>1</v>
      </c>
      <c r="J175" s="62">
        <v>1</v>
      </c>
      <c r="K175" s="62">
        <v>1</v>
      </c>
      <c r="L175" s="62">
        <v>0</v>
      </c>
      <c r="M175" s="62">
        <v>1</v>
      </c>
      <c r="N175" s="62">
        <v>0</v>
      </c>
      <c r="O175" s="62">
        <v>0</v>
      </c>
      <c r="P175" s="62">
        <v>0</v>
      </c>
      <c r="Q175" s="15">
        <f>SUM(B175:P175)</f>
        <v>9</v>
      </c>
      <c r="R175" s="15">
        <f t="shared" si="67"/>
        <v>8</v>
      </c>
      <c r="S175" s="15">
        <f t="shared" si="68"/>
        <v>1</v>
      </c>
      <c r="T175" s="191"/>
      <c r="U175" s="191"/>
    </row>
    <row r="176" spans="1:21" x14ac:dyDescent="0.35">
      <c r="A176" s="213" t="s">
        <v>217</v>
      </c>
      <c r="B176" s="216"/>
      <c r="C176" s="216"/>
      <c r="D176" s="216"/>
      <c r="E176" s="216"/>
      <c r="F176" s="216"/>
      <c r="G176" s="216"/>
      <c r="H176" s="216"/>
      <c r="I176" s="216"/>
      <c r="J176" s="216"/>
      <c r="K176" s="216"/>
      <c r="L176" s="123"/>
      <c r="M176" s="123"/>
      <c r="N176" s="123"/>
      <c r="O176" s="123"/>
      <c r="P176" s="123"/>
      <c r="Q176" s="129"/>
      <c r="R176" s="129"/>
      <c r="S176" s="129"/>
      <c r="T176" s="182"/>
      <c r="U176" s="182"/>
    </row>
    <row r="177" spans="1:21" ht="35" customHeight="1" x14ac:dyDescent="0.35">
      <c r="A177" s="5" t="s">
        <v>218</v>
      </c>
      <c r="B177" s="66">
        <v>1</v>
      </c>
      <c r="C177" s="66">
        <v>0</v>
      </c>
      <c r="D177" s="66">
        <v>1</v>
      </c>
      <c r="E177" s="66">
        <v>1</v>
      </c>
      <c r="F177" s="66">
        <v>1</v>
      </c>
      <c r="G177" s="66">
        <v>0</v>
      </c>
      <c r="H177" s="66">
        <v>1</v>
      </c>
      <c r="I177" s="66">
        <v>1</v>
      </c>
      <c r="J177" s="66">
        <v>1</v>
      </c>
      <c r="K177" s="66">
        <v>0</v>
      </c>
      <c r="L177" s="66">
        <v>0</v>
      </c>
      <c r="M177" s="66">
        <v>1</v>
      </c>
      <c r="N177" s="66">
        <v>0</v>
      </c>
      <c r="O177" s="66">
        <v>0</v>
      </c>
      <c r="P177" s="66">
        <v>0</v>
      </c>
      <c r="Q177" s="17">
        <f>SUM(B177:P177)</f>
        <v>8</v>
      </c>
      <c r="R177" s="17">
        <f t="shared" ref="R177:R179" si="69">SUM(B177:K177)</f>
        <v>7</v>
      </c>
      <c r="S177" s="17">
        <f t="shared" ref="S177:S179" si="70">SUM(L177:P177)</f>
        <v>1</v>
      </c>
      <c r="T177" s="191" t="s">
        <v>563</v>
      </c>
      <c r="U177" s="191"/>
    </row>
    <row r="178" spans="1:21" ht="35" customHeight="1" x14ac:dyDescent="0.35">
      <c r="A178" s="5" t="s">
        <v>219</v>
      </c>
      <c r="B178" s="66">
        <v>0</v>
      </c>
      <c r="C178" s="66">
        <v>1</v>
      </c>
      <c r="D178" s="66">
        <v>0</v>
      </c>
      <c r="E178" s="66">
        <v>1</v>
      </c>
      <c r="F178" s="66">
        <v>0</v>
      </c>
      <c r="G178" s="66">
        <v>1</v>
      </c>
      <c r="H178" s="66">
        <v>0</v>
      </c>
      <c r="I178" s="66">
        <v>0</v>
      </c>
      <c r="J178" s="66">
        <v>0</v>
      </c>
      <c r="K178" s="66">
        <v>0</v>
      </c>
      <c r="L178" s="66">
        <v>0</v>
      </c>
      <c r="M178" s="66">
        <v>0</v>
      </c>
      <c r="N178" s="66">
        <v>0</v>
      </c>
      <c r="O178" s="66">
        <v>0</v>
      </c>
      <c r="P178" s="66">
        <v>0</v>
      </c>
      <c r="Q178" s="17">
        <f t="shared" ref="Q178:Q179" si="71">SUM(B178:P178)</f>
        <v>3</v>
      </c>
      <c r="R178" s="17">
        <f t="shared" si="69"/>
        <v>3</v>
      </c>
      <c r="S178" s="17">
        <f t="shared" si="70"/>
        <v>0</v>
      </c>
      <c r="T178" s="191"/>
      <c r="U178" s="191"/>
    </row>
    <row r="179" spans="1:21" ht="35" customHeight="1" x14ac:dyDescent="0.35">
      <c r="A179" s="5" t="s">
        <v>220</v>
      </c>
      <c r="B179" s="66">
        <v>0</v>
      </c>
      <c r="C179" s="66">
        <v>0</v>
      </c>
      <c r="D179" s="66">
        <v>0</v>
      </c>
      <c r="E179" s="66">
        <v>1</v>
      </c>
      <c r="F179" s="66">
        <v>0</v>
      </c>
      <c r="G179" s="66">
        <v>0</v>
      </c>
      <c r="H179" s="66">
        <v>0</v>
      </c>
      <c r="I179" s="66">
        <v>1</v>
      </c>
      <c r="J179" s="66">
        <v>0</v>
      </c>
      <c r="K179" s="66">
        <v>0</v>
      </c>
      <c r="L179" s="66">
        <v>0</v>
      </c>
      <c r="M179" s="66">
        <v>1</v>
      </c>
      <c r="N179" s="66">
        <v>0</v>
      </c>
      <c r="O179" s="66">
        <v>0</v>
      </c>
      <c r="P179" s="66">
        <v>0</v>
      </c>
      <c r="Q179" s="17">
        <f t="shared" si="71"/>
        <v>3</v>
      </c>
      <c r="R179" s="17">
        <f t="shared" si="69"/>
        <v>2</v>
      </c>
      <c r="S179" s="17">
        <f t="shared" si="70"/>
        <v>1</v>
      </c>
      <c r="T179" s="191"/>
      <c r="U179" s="191"/>
    </row>
    <row r="180" spans="1:21" x14ac:dyDescent="0.35">
      <c r="A180" s="203" t="s">
        <v>221</v>
      </c>
      <c r="B180" s="214"/>
      <c r="C180" s="214"/>
      <c r="D180" s="214"/>
      <c r="E180" s="214"/>
      <c r="F180" s="214"/>
      <c r="G180" s="214"/>
      <c r="H180" s="214"/>
      <c r="I180" s="214"/>
      <c r="J180" s="214"/>
      <c r="K180" s="214"/>
      <c r="L180" s="123"/>
      <c r="M180" s="123"/>
      <c r="N180" s="123"/>
      <c r="O180" s="123"/>
      <c r="P180" s="123"/>
      <c r="Q180" s="129"/>
      <c r="R180" s="129"/>
      <c r="S180" s="129"/>
      <c r="T180" s="182"/>
      <c r="U180" s="182"/>
    </row>
    <row r="181" spans="1:21" ht="20" customHeight="1" x14ac:dyDescent="0.35">
      <c r="A181" s="83" t="s">
        <v>222</v>
      </c>
      <c r="B181" s="62">
        <v>1</v>
      </c>
      <c r="C181" s="62">
        <v>1</v>
      </c>
      <c r="D181" s="62">
        <v>1</v>
      </c>
      <c r="E181" s="62">
        <v>0</v>
      </c>
      <c r="F181" s="62">
        <v>0</v>
      </c>
      <c r="G181" s="62">
        <v>0</v>
      </c>
      <c r="H181" s="62">
        <v>1</v>
      </c>
      <c r="I181" s="62">
        <v>1</v>
      </c>
      <c r="J181" s="62">
        <v>1</v>
      </c>
      <c r="K181" s="62">
        <v>1</v>
      </c>
      <c r="L181" s="62">
        <v>1</v>
      </c>
      <c r="M181" s="62">
        <v>1</v>
      </c>
      <c r="N181" s="62">
        <v>1</v>
      </c>
      <c r="O181" s="62">
        <v>1</v>
      </c>
      <c r="P181" s="62">
        <v>1</v>
      </c>
      <c r="Q181" s="15">
        <f>SUM(B181:P181)</f>
        <v>12</v>
      </c>
      <c r="R181" s="15">
        <f t="shared" ref="R181:R184" si="72">SUM(B181:K181)</f>
        <v>7</v>
      </c>
      <c r="S181" s="15">
        <f t="shared" ref="S181:S184" si="73">SUM(L181:P181)</f>
        <v>5</v>
      </c>
      <c r="T181" s="191" t="s">
        <v>571</v>
      </c>
      <c r="U181" s="191"/>
    </row>
    <row r="182" spans="1:21" ht="20" customHeight="1" x14ac:dyDescent="0.35">
      <c r="A182" s="83" t="s">
        <v>223</v>
      </c>
      <c r="B182" s="62">
        <v>0</v>
      </c>
      <c r="C182" s="62">
        <v>1</v>
      </c>
      <c r="D182" s="62">
        <v>1</v>
      </c>
      <c r="E182" s="62">
        <v>1</v>
      </c>
      <c r="F182" s="62">
        <v>1</v>
      </c>
      <c r="G182" s="62">
        <v>1</v>
      </c>
      <c r="H182" s="62">
        <v>1</v>
      </c>
      <c r="I182" s="62">
        <v>0</v>
      </c>
      <c r="J182" s="62">
        <v>1</v>
      </c>
      <c r="K182" s="62">
        <v>1</v>
      </c>
      <c r="L182" s="62">
        <v>0</v>
      </c>
      <c r="M182" s="62">
        <v>0</v>
      </c>
      <c r="N182" s="62">
        <v>0</v>
      </c>
      <c r="O182" s="62">
        <v>0</v>
      </c>
      <c r="P182" s="62">
        <v>0</v>
      </c>
      <c r="Q182" s="15">
        <f>SUM(B182:P182)</f>
        <v>8</v>
      </c>
      <c r="R182" s="15">
        <f t="shared" si="72"/>
        <v>8</v>
      </c>
      <c r="S182" s="15">
        <f t="shared" si="73"/>
        <v>0</v>
      </c>
      <c r="T182" s="191"/>
      <c r="U182" s="191"/>
    </row>
    <row r="183" spans="1:21" ht="20" customHeight="1" x14ac:dyDescent="0.35">
      <c r="A183" s="83" t="s">
        <v>224</v>
      </c>
      <c r="B183" s="62">
        <v>0</v>
      </c>
      <c r="C183" s="62">
        <v>0</v>
      </c>
      <c r="D183" s="62">
        <v>0</v>
      </c>
      <c r="E183" s="62">
        <v>0</v>
      </c>
      <c r="F183" s="62">
        <v>0</v>
      </c>
      <c r="G183" s="62">
        <v>0</v>
      </c>
      <c r="H183" s="62">
        <v>0</v>
      </c>
      <c r="I183" s="62">
        <v>1</v>
      </c>
      <c r="J183" s="62">
        <v>1</v>
      </c>
      <c r="K183" s="62">
        <v>1</v>
      </c>
      <c r="L183" s="62">
        <v>1</v>
      </c>
      <c r="M183" s="62">
        <v>1</v>
      </c>
      <c r="N183" s="62">
        <v>1</v>
      </c>
      <c r="O183" s="62">
        <v>1</v>
      </c>
      <c r="P183" s="62">
        <v>1</v>
      </c>
      <c r="Q183" s="15">
        <f>SUM(B183:P183)</f>
        <v>8</v>
      </c>
      <c r="R183" s="15">
        <f t="shared" si="72"/>
        <v>3</v>
      </c>
      <c r="S183" s="15">
        <f t="shared" si="73"/>
        <v>5</v>
      </c>
      <c r="T183" s="191"/>
      <c r="U183" s="191"/>
    </row>
    <row r="184" spans="1:21" ht="20" customHeight="1" x14ac:dyDescent="0.35">
      <c r="A184" s="83" t="s">
        <v>541</v>
      </c>
      <c r="B184" s="62">
        <v>0</v>
      </c>
      <c r="C184" s="62">
        <v>0</v>
      </c>
      <c r="D184" s="62">
        <v>0</v>
      </c>
      <c r="E184" s="62">
        <v>1</v>
      </c>
      <c r="F184" s="62">
        <v>1</v>
      </c>
      <c r="G184" s="62">
        <v>1</v>
      </c>
      <c r="H184" s="62">
        <v>0</v>
      </c>
      <c r="I184" s="62">
        <v>0</v>
      </c>
      <c r="J184" s="62">
        <v>1</v>
      </c>
      <c r="K184" s="62">
        <v>1</v>
      </c>
      <c r="L184" s="62">
        <v>0</v>
      </c>
      <c r="M184" s="62">
        <v>0</v>
      </c>
      <c r="N184" s="62">
        <v>0</v>
      </c>
      <c r="O184" s="62">
        <v>0</v>
      </c>
      <c r="P184" s="62">
        <v>0</v>
      </c>
      <c r="Q184" s="15">
        <f>SUM(B184:P184)</f>
        <v>5</v>
      </c>
      <c r="R184" s="15">
        <f t="shared" si="72"/>
        <v>5</v>
      </c>
      <c r="S184" s="15">
        <f t="shared" si="73"/>
        <v>0</v>
      </c>
      <c r="T184" s="191"/>
      <c r="U184" s="191"/>
    </row>
    <row r="185" spans="1:21" ht="15" thickBot="1" x14ac:dyDescent="0.4">
      <c r="A185" s="202" t="s">
        <v>225</v>
      </c>
      <c r="B185" s="217"/>
      <c r="C185" s="217"/>
      <c r="D185" s="217"/>
      <c r="E185" s="217"/>
      <c r="F185" s="217"/>
      <c r="G185" s="217"/>
      <c r="H185" s="217"/>
      <c r="I185" s="217"/>
      <c r="J185" s="217"/>
      <c r="K185" s="217"/>
      <c r="L185" s="124"/>
      <c r="M185" s="124"/>
      <c r="N185" s="124"/>
      <c r="O185" s="124"/>
      <c r="P185" s="124"/>
      <c r="Q185" s="99"/>
      <c r="R185" s="129"/>
      <c r="S185" s="129"/>
      <c r="T185" s="182"/>
      <c r="U185" s="182"/>
    </row>
    <row r="186" spans="1:21" ht="60" customHeight="1" x14ac:dyDescent="0.35">
      <c r="A186" s="41" t="s">
        <v>226</v>
      </c>
      <c r="B186" s="68">
        <v>1</v>
      </c>
      <c r="C186" s="68">
        <v>1</v>
      </c>
      <c r="D186" s="68">
        <v>1</v>
      </c>
      <c r="E186" s="68">
        <v>1</v>
      </c>
      <c r="F186" s="68">
        <v>0</v>
      </c>
      <c r="G186" s="68">
        <v>0</v>
      </c>
      <c r="H186" s="68">
        <v>1</v>
      </c>
      <c r="I186" s="68">
        <v>1</v>
      </c>
      <c r="J186" s="68">
        <v>1</v>
      </c>
      <c r="K186" s="68">
        <v>1</v>
      </c>
      <c r="L186" s="68">
        <v>1</v>
      </c>
      <c r="M186" s="68">
        <v>1</v>
      </c>
      <c r="N186" s="68">
        <v>1</v>
      </c>
      <c r="O186" s="68">
        <v>1</v>
      </c>
      <c r="P186" s="68">
        <v>1</v>
      </c>
      <c r="Q186" s="16">
        <f>SUM(B186:P186)</f>
        <v>13</v>
      </c>
      <c r="R186" s="17">
        <f t="shared" ref="R186:R187" si="74">SUM(B186:K186)</f>
        <v>8</v>
      </c>
      <c r="S186" s="17">
        <f t="shared" ref="S186:S187" si="75">SUM(L186:P186)</f>
        <v>5</v>
      </c>
      <c r="T186" s="192" t="s">
        <v>542</v>
      </c>
      <c r="U186" s="191"/>
    </row>
    <row r="187" spans="1:21" ht="60" customHeight="1" x14ac:dyDescent="0.35">
      <c r="A187" s="42" t="s">
        <v>564</v>
      </c>
      <c r="B187" s="66">
        <v>1</v>
      </c>
      <c r="C187" s="66">
        <v>0</v>
      </c>
      <c r="D187" s="66">
        <v>0</v>
      </c>
      <c r="E187" s="66">
        <v>1</v>
      </c>
      <c r="F187" s="66">
        <v>0</v>
      </c>
      <c r="G187" s="66">
        <v>0</v>
      </c>
      <c r="H187" s="66">
        <v>1</v>
      </c>
      <c r="I187" s="66">
        <v>1</v>
      </c>
      <c r="J187" s="66">
        <v>1</v>
      </c>
      <c r="K187" s="66">
        <v>1</v>
      </c>
      <c r="L187" s="66">
        <v>0</v>
      </c>
      <c r="M187" s="66">
        <v>0</v>
      </c>
      <c r="N187" s="66">
        <v>0</v>
      </c>
      <c r="O187" s="66">
        <v>0</v>
      </c>
      <c r="P187" s="66">
        <v>0</v>
      </c>
      <c r="Q187" s="17">
        <f>SUM(B187:P187)</f>
        <v>6</v>
      </c>
      <c r="R187" s="17">
        <f t="shared" si="74"/>
        <v>6</v>
      </c>
      <c r="S187" s="17">
        <f t="shared" si="75"/>
        <v>0</v>
      </c>
      <c r="T187" s="192"/>
      <c r="U187" s="191"/>
    </row>
    <row r="188" spans="1:21" ht="15" thickBot="1" x14ac:dyDescent="0.4">
      <c r="A188" s="212" t="s">
        <v>227</v>
      </c>
      <c r="B188" s="218"/>
      <c r="C188" s="218"/>
      <c r="D188" s="218"/>
      <c r="E188" s="218"/>
      <c r="F188" s="218"/>
      <c r="G188" s="218"/>
      <c r="H188" s="218"/>
      <c r="I188" s="218"/>
      <c r="J188" s="218"/>
      <c r="K188" s="218"/>
      <c r="L188" s="124"/>
      <c r="M188" s="124"/>
      <c r="N188" s="124"/>
      <c r="O188" s="124"/>
      <c r="P188" s="124"/>
      <c r="Q188" s="99"/>
      <c r="R188" s="129"/>
      <c r="S188" s="129"/>
      <c r="T188" s="182"/>
      <c r="U188" s="182"/>
    </row>
    <row r="189" spans="1:21" ht="20" customHeight="1" x14ac:dyDescent="0.35">
      <c r="A189" s="30" t="s">
        <v>228</v>
      </c>
      <c r="B189" s="63">
        <v>1</v>
      </c>
      <c r="C189" s="63">
        <v>0</v>
      </c>
      <c r="D189" s="63">
        <v>1</v>
      </c>
      <c r="E189" s="63">
        <v>1</v>
      </c>
      <c r="F189" s="63">
        <v>0</v>
      </c>
      <c r="G189" s="63">
        <v>0</v>
      </c>
      <c r="H189" s="63">
        <v>1</v>
      </c>
      <c r="I189" s="63">
        <v>1</v>
      </c>
      <c r="J189" s="63">
        <v>1</v>
      </c>
      <c r="K189" s="63">
        <v>1</v>
      </c>
      <c r="L189" s="62">
        <v>1</v>
      </c>
      <c r="M189" s="62">
        <v>1</v>
      </c>
      <c r="N189" s="62">
        <v>1</v>
      </c>
      <c r="O189" s="62">
        <v>1</v>
      </c>
      <c r="P189" s="62">
        <v>1</v>
      </c>
      <c r="Q189" s="14">
        <f>SUM(B189:P189)</f>
        <v>12</v>
      </c>
      <c r="R189" s="15">
        <f>SUM(B189:K189)</f>
        <v>7</v>
      </c>
      <c r="S189" s="15">
        <f>SUM(L189:P189)</f>
        <v>5</v>
      </c>
      <c r="T189" s="192" t="s">
        <v>543</v>
      </c>
      <c r="U189" s="191"/>
    </row>
    <row r="190" spans="1:21" ht="20" customHeight="1" x14ac:dyDescent="0.35">
      <c r="A190" s="31" t="s">
        <v>229</v>
      </c>
      <c r="B190" s="62">
        <v>0</v>
      </c>
      <c r="C190" s="62">
        <v>0</v>
      </c>
      <c r="D190" s="62">
        <v>0</v>
      </c>
      <c r="E190" s="62">
        <v>1</v>
      </c>
      <c r="F190" s="62">
        <v>0</v>
      </c>
      <c r="G190" s="62">
        <v>0</v>
      </c>
      <c r="H190" s="62">
        <v>1</v>
      </c>
      <c r="I190" s="62">
        <v>1</v>
      </c>
      <c r="J190" s="62">
        <v>1</v>
      </c>
      <c r="K190" s="62">
        <v>1</v>
      </c>
      <c r="L190" s="62">
        <v>1</v>
      </c>
      <c r="M190" s="62">
        <v>0</v>
      </c>
      <c r="N190" s="62">
        <v>1</v>
      </c>
      <c r="O190" s="62">
        <v>0</v>
      </c>
      <c r="P190" s="62">
        <v>1</v>
      </c>
      <c r="Q190" s="15">
        <f>SUM(B190:P190)</f>
        <v>8</v>
      </c>
      <c r="R190" s="15">
        <f t="shared" ref="R190:R193" si="76">SUM(B190:K190)</f>
        <v>5</v>
      </c>
      <c r="S190" s="15">
        <f t="shared" ref="S190:S193" si="77">SUM(L190:P190)</f>
        <v>3</v>
      </c>
      <c r="T190" s="192"/>
      <c r="U190" s="191"/>
    </row>
    <row r="191" spans="1:21" ht="20" customHeight="1" x14ac:dyDescent="0.35">
      <c r="A191" s="31" t="s">
        <v>230</v>
      </c>
      <c r="B191" s="62">
        <v>0</v>
      </c>
      <c r="C191" s="62">
        <v>1</v>
      </c>
      <c r="D191" s="62">
        <v>1</v>
      </c>
      <c r="E191" s="62">
        <v>0</v>
      </c>
      <c r="F191" s="62">
        <v>0</v>
      </c>
      <c r="G191" s="62">
        <v>0</v>
      </c>
      <c r="H191" s="62">
        <v>1</v>
      </c>
      <c r="I191" s="62">
        <v>0</v>
      </c>
      <c r="J191" s="62">
        <v>1</v>
      </c>
      <c r="K191" s="62">
        <v>0</v>
      </c>
      <c r="L191" s="62">
        <v>0</v>
      </c>
      <c r="M191" s="62">
        <v>1</v>
      </c>
      <c r="N191" s="62">
        <v>1</v>
      </c>
      <c r="O191" s="62">
        <v>1</v>
      </c>
      <c r="P191" s="62">
        <v>1</v>
      </c>
      <c r="Q191" s="15">
        <f t="shared" ref="Q191:Q193" si="78">SUM(B191:P191)</f>
        <v>8</v>
      </c>
      <c r="R191" s="15">
        <f t="shared" si="76"/>
        <v>4</v>
      </c>
      <c r="S191" s="15">
        <f t="shared" si="77"/>
        <v>4</v>
      </c>
      <c r="T191" s="192"/>
      <c r="U191" s="191"/>
    </row>
    <row r="192" spans="1:21" ht="20" customHeight="1" x14ac:dyDescent="0.35">
      <c r="A192" s="31" t="s">
        <v>231</v>
      </c>
      <c r="B192" s="62">
        <v>1</v>
      </c>
      <c r="C192" s="62">
        <v>0</v>
      </c>
      <c r="D192" s="62">
        <v>0</v>
      </c>
      <c r="E192" s="62">
        <v>0</v>
      </c>
      <c r="F192" s="62">
        <v>0</v>
      </c>
      <c r="G192" s="62">
        <v>0</v>
      </c>
      <c r="H192" s="62">
        <v>1</v>
      </c>
      <c r="I192" s="62">
        <v>1</v>
      </c>
      <c r="J192" s="62">
        <v>0</v>
      </c>
      <c r="K192" s="62">
        <v>1</v>
      </c>
      <c r="L192" s="62">
        <v>0</v>
      </c>
      <c r="M192" s="62">
        <v>0</v>
      </c>
      <c r="N192" s="62">
        <v>0</v>
      </c>
      <c r="O192" s="62">
        <v>0</v>
      </c>
      <c r="P192" s="62">
        <v>0</v>
      </c>
      <c r="Q192" s="15">
        <f t="shared" si="78"/>
        <v>4</v>
      </c>
      <c r="R192" s="15">
        <f t="shared" si="76"/>
        <v>4</v>
      </c>
      <c r="S192" s="15">
        <f t="shared" si="77"/>
        <v>0</v>
      </c>
      <c r="T192" s="192"/>
      <c r="U192" s="191"/>
    </row>
    <row r="193" spans="1:21" ht="20" customHeight="1" x14ac:dyDescent="0.35">
      <c r="A193" s="32" t="s">
        <v>232</v>
      </c>
      <c r="B193" s="73">
        <v>1</v>
      </c>
      <c r="C193" s="73">
        <v>0</v>
      </c>
      <c r="D193" s="73">
        <v>0</v>
      </c>
      <c r="E193" s="73">
        <v>0</v>
      </c>
      <c r="F193" s="73">
        <v>0</v>
      </c>
      <c r="G193" s="73">
        <v>0</v>
      </c>
      <c r="H193" s="73">
        <v>0</v>
      </c>
      <c r="I193" s="73">
        <v>0</v>
      </c>
      <c r="J193" s="73">
        <v>0</v>
      </c>
      <c r="K193" s="73">
        <v>0</v>
      </c>
      <c r="L193" s="62">
        <v>0</v>
      </c>
      <c r="M193" s="62">
        <v>0</v>
      </c>
      <c r="N193" s="62">
        <v>0</v>
      </c>
      <c r="O193" s="62">
        <v>0</v>
      </c>
      <c r="P193" s="62">
        <v>0</v>
      </c>
      <c r="Q193" s="15">
        <f t="shared" si="78"/>
        <v>1</v>
      </c>
      <c r="R193" s="15">
        <f t="shared" si="76"/>
        <v>1</v>
      </c>
      <c r="S193" s="15">
        <f t="shared" si="77"/>
        <v>0</v>
      </c>
      <c r="T193" s="192"/>
      <c r="U193" s="191"/>
    </row>
    <row r="194" spans="1:21" x14ac:dyDescent="0.35">
      <c r="A194" s="213" t="s">
        <v>233</v>
      </c>
      <c r="B194" s="216"/>
      <c r="C194" s="216"/>
      <c r="D194" s="216"/>
      <c r="E194" s="216"/>
      <c r="F194" s="216"/>
      <c r="G194" s="216"/>
      <c r="H194" s="216"/>
      <c r="I194" s="216"/>
      <c r="J194" s="216"/>
      <c r="K194" s="216"/>
      <c r="L194" s="123"/>
      <c r="M194" s="123"/>
      <c r="N194" s="123"/>
      <c r="O194" s="123"/>
      <c r="P194" s="123"/>
      <c r="Q194" s="129"/>
      <c r="R194" s="129"/>
      <c r="S194" s="129"/>
      <c r="T194" s="182"/>
      <c r="U194" s="182"/>
    </row>
    <row r="195" spans="1:21" ht="14.5" customHeight="1" x14ac:dyDescent="0.35">
      <c r="A195" s="5" t="s">
        <v>565</v>
      </c>
      <c r="B195" s="66">
        <v>1</v>
      </c>
      <c r="C195" s="66">
        <v>1</v>
      </c>
      <c r="D195" s="66">
        <v>0</v>
      </c>
      <c r="E195" s="66">
        <v>1</v>
      </c>
      <c r="F195" s="66">
        <v>1</v>
      </c>
      <c r="G195" s="66">
        <v>1</v>
      </c>
      <c r="H195" s="66">
        <v>1</v>
      </c>
      <c r="I195" s="66">
        <v>1</v>
      </c>
      <c r="J195" s="66">
        <v>1</v>
      </c>
      <c r="K195" s="66">
        <v>0</v>
      </c>
      <c r="L195" s="66">
        <v>1</v>
      </c>
      <c r="M195" s="66">
        <v>1</v>
      </c>
      <c r="N195" s="66">
        <v>1</v>
      </c>
      <c r="O195" s="66">
        <v>1</v>
      </c>
      <c r="P195" s="66">
        <v>1</v>
      </c>
      <c r="Q195" s="17">
        <f>SUM(B195:P195)</f>
        <v>13</v>
      </c>
      <c r="R195" s="17">
        <f t="shared" ref="R195:R198" si="79">SUM(B195:K195)</f>
        <v>8</v>
      </c>
      <c r="S195" s="17">
        <f t="shared" ref="S195:S198" si="80">SUM(L195:P195)</f>
        <v>5</v>
      </c>
      <c r="T195" s="191" t="s">
        <v>566</v>
      </c>
      <c r="U195" s="191"/>
    </row>
    <row r="196" spans="1:21" x14ac:dyDescent="0.35">
      <c r="A196" s="5" t="s">
        <v>234</v>
      </c>
      <c r="B196" s="66">
        <v>1</v>
      </c>
      <c r="C196" s="66">
        <v>1</v>
      </c>
      <c r="D196" s="66">
        <v>1</v>
      </c>
      <c r="E196" s="66">
        <v>1</v>
      </c>
      <c r="F196" s="66">
        <v>0</v>
      </c>
      <c r="G196" s="66">
        <v>1</v>
      </c>
      <c r="H196" s="66">
        <v>0</v>
      </c>
      <c r="I196" s="66">
        <v>1</v>
      </c>
      <c r="J196" s="66">
        <v>1</v>
      </c>
      <c r="K196" s="66">
        <v>1</v>
      </c>
      <c r="L196" s="66">
        <v>0</v>
      </c>
      <c r="M196" s="66">
        <v>0</v>
      </c>
      <c r="N196" s="66">
        <v>0</v>
      </c>
      <c r="O196" s="66">
        <v>0</v>
      </c>
      <c r="P196" s="66">
        <v>1</v>
      </c>
      <c r="Q196" s="17">
        <f>SUM(B196:P196)</f>
        <v>9</v>
      </c>
      <c r="R196" s="17">
        <f t="shared" si="79"/>
        <v>8</v>
      </c>
      <c r="S196" s="17">
        <f t="shared" si="80"/>
        <v>1</v>
      </c>
      <c r="T196" s="191"/>
      <c r="U196" s="191"/>
    </row>
    <row r="197" spans="1:21" x14ac:dyDescent="0.35">
      <c r="A197" s="5" t="s">
        <v>235</v>
      </c>
      <c r="B197" s="66">
        <v>0</v>
      </c>
      <c r="C197" s="66">
        <v>1</v>
      </c>
      <c r="D197" s="66">
        <v>0</v>
      </c>
      <c r="E197" s="66">
        <v>1</v>
      </c>
      <c r="F197" s="66">
        <v>0</v>
      </c>
      <c r="G197" s="66">
        <v>0</v>
      </c>
      <c r="H197" s="66">
        <v>0</v>
      </c>
      <c r="I197" s="66">
        <v>1</v>
      </c>
      <c r="J197" s="66">
        <v>1</v>
      </c>
      <c r="K197" s="66">
        <v>0</v>
      </c>
      <c r="L197" s="66">
        <v>1</v>
      </c>
      <c r="M197" s="66">
        <v>1</v>
      </c>
      <c r="N197" s="66">
        <v>0</v>
      </c>
      <c r="O197" s="66">
        <v>0</v>
      </c>
      <c r="P197" s="66">
        <v>1</v>
      </c>
      <c r="Q197" s="17">
        <f>SUM(B197:P197)</f>
        <v>7</v>
      </c>
      <c r="R197" s="17">
        <f t="shared" si="79"/>
        <v>4</v>
      </c>
      <c r="S197" s="17">
        <f t="shared" si="80"/>
        <v>3</v>
      </c>
      <c r="T197" s="191"/>
      <c r="U197" s="191"/>
    </row>
    <row r="198" spans="1:21" x14ac:dyDescent="0.35">
      <c r="A198" s="5" t="s">
        <v>236</v>
      </c>
      <c r="B198" s="66">
        <v>0</v>
      </c>
      <c r="C198" s="66">
        <v>0</v>
      </c>
      <c r="D198" s="66">
        <v>0</v>
      </c>
      <c r="E198" s="66">
        <v>0</v>
      </c>
      <c r="F198" s="66">
        <v>0</v>
      </c>
      <c r="G198" s="66">
        <v>1</v>
      </c>
      <c r="H198" s="66">
        <v>0</v>
      </c>
      <c r="I198" s="66">
        <v>0</v>
      </c>
      <c r="J198" s="66">
        <v>1</v>
      </c>
      <c r="K198" s="66">
        <v>0</v>
      </c>
      <c r="L198" s="66">
        <v>0</v>
      </c>
      <c r="M198" s="66">
        <v>0</v>
      </c>
      <c r="N198" s="66">
        <v>0</v>
      </c>
      <c r="O198" s="66">
        <v>0</v>
      </c>
      <c r="P198" s="66">
        <v>0</v>
      </c>
      <c r="Q198" s="17">
        <f>SUM(B198:P198)</f>
        <v>2</v>
      </c>
      <c r="R198" s="17">
        <f t="shared" si="79"/>
        <v>2</v>
      </c>
      <c r="S198" s="17">
        <f t="shared" si="80"/>
        <v>0</v>
      </c>
      <c r="T198" s="191"/>
      <c r="U198" s="191"/>
    </row>
    <row r="199" spans="1:21" ht="15" thickBot="1" x14ac:dyDescent="0.4">
      <c r="A199" s="212" t="s">
        <v>237</v>
      </c>
      <c r="B199" s="218"/>
      <c r="C199" s="218"/>
      <c r="D199" s="218"/>
      <c r="E199" s="218"/>
      <c r="F199" s="218"/>
      <c r="G199" s="218"/>
      <c r="H199" s="218"/>
      <c r="I199" s="218"/>
      <c r="J199" s="218"/>
      <c r="K199" s="218"/>
      <c r="L199" s="124"/>
      <c r="M199" s="124"/>
      <c r="N199" s="124"/>
      <c r="O199" s="124"/>
      <c r="P199" s="124"/>
      <c r="Q199" s="99"/>
      <c r="R199" s="129"/>
      <c r="S199" s="129"/>
      <c r="T199" s="182"/>
      <c r="U199" s="182"/>
    </row>
    <row r="200" spans="1:21" ht="25" customHeight="1" x14ac:dyDescent="0.35">
      <c r="A200" s="31" t="s">
        <v>238</v>
      </c>
      <c r="B200" s="62">
        <v>1</v>
      </c>
      <c r="C200" s="62">
        <v>1</v>
      </c>
      <c r="D200" s="62">
        <v>1</v>
      </c>
      <c r="E200" s="62">
        <v>1</v>
      </c>
      <c r="F200" s="62">
        <v>1</v>
      </c>
      <c r="G200" s="62">
        <v>1</v>
      </c>
      <c r="H200" s="62">
        <v>1</v>
      </c>
      <c r="I200" s="62">
        <v>1</v>
      </c>
      <c r="J200" s="62">
        <v>1</v>
      </c>
      <c r="K200" s="62">
        <v>1</v>
      </c>
      <c r="L200" s="62">
        <v>0</v>
      </c>
      <c r="M200" s="62">
        <v>1</v>
      </c>
      <c r="N200" s="62">
        <v>1</v>
      </c>
      <c r="O200" s="62">
        <v>1</v>
      </c>
      <c r="P200" s="62">
        <v>1</v>
      </c>
      <c r="Q200" s="15">
        <f>SUM(B200:P200)</f>
        <v>14</v>
      </c>
      <c r="R200" s="15">
        <f t="shared" ref="R200:R203" si="81">SUM(B200:K200)</f>
        <v>10</v>
      </c>
      <c r="S200" s="15">
        <f t="shared" ref="S200:S203" si="82">SUM(L200:P200)</f>
        <v>4</v>
      </c>
      <c r="T200" s="191" t="s">
        <v>544</v>
      </c>
      <c r="U200" s="191"/>
    </row>
    <row r="201" spans="1:21" ht="25" customHeight="1" x14ac:dyDescent="0.35">
      <c r="A201" s="36" t="s">
        <v>239</v>
      </c>
      <c r="B201" s="72">
        <v>1</v>
      </c>
      <c r="C201" s="72">
        <v>0</v>
      </c>
      <c r="D201" s="72">
        <v>0</v>
      </c>
      <c r="E201" s="72">
        <v>1</v>
      </c>
      <c r="F201" s="72">
        <v>1</v>
      </c>
      <c r="G201" s="72">
        <v>1</v>
      </c>
      <c r="H201" s="72">
        <v>1</v>
      </c>
      <c r="I201" s="72">
        <v>1</v>
      </c>
      <c r="J201" s="72">
        <v>0</v>
      </c>
      <c r="K201" s="72">
        <v>1</v>
      </c>
      <c r="L201" s="72">
        <v>0</v>
      </c>
      <c r="M201" s="72">
        <v>0</v>
      </c>
      <c r="N201" s="72">
        <v>0</v>
      </c>
      <c r="O201" s="72">
        <v>1</v>
      </c>
      <c r="P201" s="72">
        <v>0</v>
      </c>
      <c r="Q201" s="15">
        <f t="shared" ref="Q201:Q203" si="83">SUM(B201:P201)</f>
        <v>8</v>
      </c>
      <c r="R201" s="15">
        <f t="shared" si="81"/>
        <v>7</v>
      </c>
      <c r="S201" s="15">
        <f t="shared" si="82"/>
        <v>1</v>
      </c>
      <c r="T201" s="191"/>
      <c r="U201" s="191"/>
    </row>
    <row r="202" spans="1:21" ht="25" customHeight="1" x14ac:dyDescent="0.35">
      <c r="A202" s="32" t="s">
        <v>240</v>
      </c>
      <c r="B202" s="73">
        <v>0</v>
      </c>
      <c r="C202" s="73">
        <v>1</v>
      </c>
      <c r="D202" s="73">
        <v>1</v>
      </c>
      <c r="E202" s="73">
        <v>0</v>
      </c>
      <c r="F202" s="73">
        <v>0</v>
      </c>
      <c r="G202" s="73">
        <v>1</v>
      </c>
      <c r="H202" s="73">
        <v>0</v>
      </c>
      <c r="I202" s="73">
        <v>1</v>
      </c>
      <c r="J202" s="73">
        <v>1</v>
      </c>
      <c r="K202" s="73">
        <v>0</v>
      </c>
      <c r="L202" s="73">
        <v>0</v>
      </c>
      <c r="M202" s="73">
        <v>1</v>
      </c>
      <c r="N202" s="73">
        <v>0</v>
      </c>
      <c r="O202" s="73">
        <v>0</v>
      </c>
      <c r="P202" s="73">
        <v>0</v>
      </c>
      <c r="Q202" s="15">
        <f t="shared" si="83"/>
        <v>6</v>
      </c>
      <c r="R202" s="15">
        <f t="shared" si="81"/>
        <v>5</v>
      </c>
      <c r="S202" s="15">
        <f t="shared" si="82"/>
        <v>1</v>
      </c>
      <c r="T202" s="191"/>
      <c r="U202" s="191"/>
    </row>
    <row r="203" spans="1:21" ht="25" customHeight="1" x14ac:dyDescent="0.35">
      <c r="A203" s="32" t="s">
        <v>241</v>
      </c>
      <c r="B203" s="73">
        <v>0</v>
      </c>
      <c r="C203" s="73">
        <v>0</v>
      </c>
      <c r="D203" s="73">
        <v>1</v>
      </c>
      <c r="E203" s="73">
        <v>0</v>
      </c>
      <c r="F203" s="73">
        <v>0</v>
      </c>
      <c r="G203" s="73">
        <v>0</v>
      </c>
      <c r="H203" s="73">
        <v>0</v>
      </c>
      <c r="I203" s="73">
        <v>0</v>
      </c>
      <c r="J203" s="73">
        <v>0</v>
      </c>
      <c r="K203" s="73">
        <v>0</v>
      </c>
      <c r="L203" s="73">
        <v>0</v>
      </c>
      <c r="M203" s="73">
        <v>0</v>
      </c>
      <c r="N203" s="73">
        <v>0</v>
      </c>
      <c r="O203" s="73">
        <v>0</v>
      </c>
      <c r="P203" s="73">
        <v>0</v>
      </c>
      <c r="Q203" s="15">
        <f t="shared" si="83"/>
        <v>1</v>
      </c>
      <c r="R203" s="15">
        <f t="shared" si="81"/>
        <v>1</v>
      </c>
      <c r="S203" s="15">
        <f t="shared" si="82"/>
        <v>0</v>
      </c>
      <c r="T203" s="191"/>
      <c r="U203" s="191"/>
    </row>
    <row r="204" spans="1:21" ht="15" thickBot="1" x14ac:dyDescent="0.4">
      <c r="A204" s="212" t="s">
        <v>242</v>
      </c>
      <c r="B204" s="218"/>
      <c r="C204" s="218"/>
      <c r="D204" s="218"/>
      <c r="E204" s="218"/>
      <c r="F204" s="218"/>
      <c r="G204" s="218"/>
      <c r="H204" s="218"/>
      <c r="I204" s="218"/>
      <c r="J204" s="218"/>
      <c r="K204" s="218"/>
      <c r="L204" s="124"/>
      <c r="M204" s="124"/>
      <c r="N204" s="124"/>
      <c r="O204" s="124"/>
      <c r="P204" s="124"/>
      <c r="Q204" s="99"/>
      <c r="R204" s="129"/>
      <c r="S204" s="129"/>
      <c r="T204" s="182"/>
      <c r="U204" s="182"/>
    </row>
    <row r="205" spans="1:21" ht="25" customHeight="1" x14ac:dyDescent="0.35">
      <c r="A205" s="41" t="s">
        <v>243</v>
      </c>
      <c r="B205" s="68">
        <v>1</v>
      </c>
      <c r="C205" s="68">
        <v>1</v>
      </c>
      <c r="D205" s="68">
        <v>0</v>
      </c>
      <c r="E205" s="68">
        <v>1</v>
      </c>
      <c r="F205" s="68">
        <v>1</v>
      </c>
      <c r="G205" s="68">
        <v>1</v>
      </c>
      <c r="H205" s="68">
        <v>1</v>
      </c>
      <c r="I205" s="68">
        <v>1</v>
      </c>
      <c r="J205" s="68">
        <v>1</v>
      </c>
      <c r="K205" s="68">
        <v>1</v>
      </c>
      <c r="L205" s="68">
        <v>0</v>
      </c>
      <c r="M205" s="68">
        <v>1</v>
      </c>
      <c r="N205" s="68">
        <v>1</v>
      </c>
      <c r="O205" s="68">
        <v>1</v>
      </c>
      <c r="P205" s="68">
        <v>1</v>
      </c>
      <c r="Q205" s="16">
        <f>SUM(B205:P205)</f>
        <v>13</v>
      </c>
      <c r="R205" s="17">
        <f t="shared" ref="R205:R207" si="84">SUM(B205:K205)</f>
        <v>9</v>
      </c>
      <c r="S205" s="17">
        <f t="shared" ref="S205:S207" si="85">SUM(L205:P205)</f>
        <v>4</v>
      </c>
      <c r="T205" s="191" t="s">
        <v>567</v>
      </c>
      <c r="U205" s="191"/>
    </row>
    <row r="206" spans="1:21" ht="25" customHeight="1" x14ac:dyDescent="0.35">
      <c r="A206" s="42" t="s">
        <v>244</v>
      </c>
      <c r="B206" s="66">
        <v>0</v>
      </c>
      <c r="C206" s="66">
        <v>0</v>
      </c>
      <c r="D206" s="66">
        <v>1</v>
      </c>
      <c r="E206" s="66">
        <v>1</v>
      </c>
      <c r="F206" s="66">
        <v>1</v>
      </c>
      <c r="G206" s="66">
        <v>1</v>
      </c>
      <c r="H206" s="66">
        <v>0</v>
      </c>
      <c r="I206" s="66">
        <v>0</v>
      </c>
      <c r="J206" s="66">
        <v>1</v>
      </c>
      <c r="K206" s="66">
        <v>0</v>
      </c>
      <c r="L206" s="66">
        <v>0</v>
      </c>
      <c r="M206" s="66">
        <v>0</v>
      </c>
      <c r="N206" s="66">
        <v>0</v>
      </c>
      <c r="O206" s="66">
        <v>1</v>
      </c>
      <c r="P206" s="66">
        <v>0</v>
      </c>
      <c r="Q206" s="17">
        <f>SUM(B206:P206)</f>
        <v>6</v>
      </c>
      <c r="R206" s="17">
        <f t="shared" si="84"/>
        <v>5</v>
      </c>
      <c r="S206" s="17">
        <f t="shared" si="85"/>
        <v>1</v>
      </c>
      <c r="T206" s="191"/>
      <c r="U206" s="191"/>
    </row>
    <row r="207" spans="1:21" ht="25" customHeight="1" x14ac:dyDescent="0.35">
      <c r="A207" s="42" t="s">
        <v>245</v>
      </c>
      <c r="B207" s="66">
        <v>1</v>
      </c>
      <c r="C207" s="66">
        <v>0</v>
      </c>
      <c r="D207" s="66">
        <v>0</v>
      </c>
      <c r="E207" s="66">
        <v>0</v>
      </c>
      <c r="F207" s="66">
        <v>0</v>
      </c>
      <c r="G207" s="66">
        <v>0</v>
      </c>
      <c r="H207" s="66">
        <v>1</v>
      </c>
      <c r="I207" s="66">
        <v>1</v>
      </c>
      <c r="J207" s="66">
        <v>0</v>
      </c>
      <c r="K207" s="66">
        <v>1</v>
      </c>
      <c r="L207" s="66">
        <v>0</v>
      </c>
      <c r="M207" s="66">
        <v>0</v>
      </c>
      <c r="N207" s="66">
        <v>0</v>
      </c>
      <c r="O207" s="66">
        <v>0</v>
      </c>
      <c r="P207" s="66">
        <v>0</v>
      </c>
      <c r="Q207" s="17">
        <f>SUM(B207:P207)</f>
        <v>4</v>
      </c>
      <c r="R207" s="17">
        <f t="shared" si="84"/>
        <v>4</v>
      </c>
      <c r="S207" s="17">
        <f t="shared" si="85"/>
        <v>0</v>
      </c>
      <c r="T207" s="191"/>
      <c r="U207" s="191"/>
    </row>
    <row r="208" spans="1:21" ht="15" thickBot="1" x14ac:dyDescent="0.4">
      <c r="A208" s="212" t="s">
        <v>246</v>
      </c>
      <c r="B208" s="218"/>
      <c r="C208" s="218"/>
      <c r="D208" s="218"/>
      <c r="E208" s="218"/>
      <c r="F208" s="218"/>
      <c r="G208" s="218"/>
      <c r="H208" s="218"/>
      <c r="I208" s="218"/>
      <c r="J208" s="218"/>
      <c r="K208" s="218"/>
      <c r="L208" s="124"/>
      <c r="M208" s="124"/>
      <c r="N208" s="124"/>
      <c r="O208" s="124"/>
      <c r="P208" s="124"/>
      <c r="Q208" s="129"/>
      <c r="R208" s="129"/>
      <c r="S208" s="129"/>
      <c r="T208" s="182"/>
      <c r="U208" s="182"/>
    </row>
    <row r="209" spans="1:21" ht="20" customHeight="1" x14ac:dyDescent="0.35">
      <c r="A209" s="25" t="s">
        <v>247</v>
      </c>
      <c r="B209" s="68">
        <v>25000</v>
      </c>
      <c r="C209" s="68">
        <v>12500</v>
      </c>
      <c r="D209" s="68">
        <v>35000</v>
      </c>
      <c r="E209" s="68">
        <v>17500</v>
      </c>
      <c r="F209" s="68">
        <v>0</v>
      </c>
      <c r="G209" s="68">
        <v>0</v>
      </c>
      <c r="H209" s="68">
        <v>40000</v>
      </c>
      <c r="I209" s="68">
        <v>40000</v>
      </c>
      <c r="J209" s="68">
        <v>20000</v>
      </c>
      <c r="K209" s="68">
        <v>0</v>
      </c>
      <c r="L209" s="136">
        <v>37500</v>
      </c>
      <c r="M209" s="136">
        <v>40000</v>
      </c>
      <c r="N209" s="136">
        <v>32000</v>
      </c>
      <c r="O209" s="136">
        <v>40000</v>
      </c>
      <c r="P209" s="136">
        <v>25000</v>
      </c>
      <c r="Q209" s="39">
        <f>AVERAGEIF(B209:P209, "&gt;1")</f>
        <v>30375</v>
      </c>
      <c r="R209" s="39">
        <f t="shared" ref="R209:R211" si="86">SUM(B209:K209)</f>
        <v>190000</v>
      </c>
      <c r="S209" s="39">
        <f t="shared" ref="S209:S211" si="87">SUM(L209:P209)</f>
        <v>174500</v>
      </c>
      <c r="T209" s="201" t="s">
        <v>568</v>
      </c>
      <c r="U209" s="201"/>
    </row>
    <row r="210" spans="1:21" ht="20" customHeight="1" x14ac:dyDescent="0.35">
      <c r="A210" s="26" t="s">
        <v>248</v>
      </c>
      <c r="B210" s="66">
        <v>80000</v>
      </c>
      <c r="C210" s="66">
        <v>52500</v>
      </c>
      <c r="D210" s="66">
        <v>0</v>
      </c>
      <c r="E210" s="66">
        <v>55500</v>
      </c>
      <c r="F210" s="66">
        <v>0</v>
      </c>
      <c r="G210" s="66">
        <v>0</v>
      </c>
      <c r="H210" s="66">
        <v>0</v>
      </c>
      <c r="I210" s="66">
        <v>0</v>
      </c>
      <c r="J210" s="66">
        <v>60000</v>
      </c>
      <c r="K210" s="66">
        <v>50000</v>
      </c>
      <c r="L210" s="66">
        <v>50000</v>
      </c>
      <c r="M210" s="66">
        <v>0</v>
      </c>
      <c r="N210" s="66">
        <v>80000</v>
      </c>
      <c r="O210" s="66">
        <v>52000</v>
      </c>
      <c r="P210" s="66">
        <v>0</v>
      </c>
      <c r="Q210" s="39">
        <f t="shared" ref="Q210" si="88">AVERAGEIF(B210:P210, "&gt;1")</f>
        <v>60000</v>
      </c>
      <c r="R210" s="39">
        <f t="shared" si="86"/>
        <v>298000</v>
      </c>
      <c r="S210" s="39">
        <f t="shared" si="87"/>
        <v>182000</v>
      </c>
      <c r="T210" s="201"/>
      <c r="U210" s="201"/>
    </row>
    <row r="211" spans="1:21" ht="20" customHeight="1" x14ac:dyDescent="0.35">
      <c r="A211" s="26" t="s">
        <v>249</v>
      </c>
      <c r="B211" s="66">
        <v>0</v>
      </c>
      <c r="C211" s="66">
        <v>0</v>
      </c>
      <c r="D211" s="66">
        <v>120000</v>
      </c>
      <c r="E211" s="66">
        <v>0</v>
      </c>
      <c r="F211" s="66">
        <v>0</v>
      </c>
      <c r="G211" s="66">
        <v>0</v>
      </c>
      <c r="H211" s="66">
        <v>150000</v>
      </c>
      <c r="I211" s="66">
        <v>100000</v>
      </c>
      <c r="J211" s="66">
        <v>0</v>
      </c>
      <c r="K211" s="66">
        <v>100000</v>
      </c>
      <c r="L211" s="71">
        <v>0</v>
      </c>
      <c r="M211" s="71">
        <v>140000</v>
      </c>
      <c r="N211" s="71">
        <v>0</v>
      </c>
      <c r="O211" s="71">
        <v>0</v>
      </c>
      <c r="P211" s="71">
        <v>70000</v>
      </c>
      <c r="Q211" s="39">
        <f>AVERAGEIF(B211:P211, "&gt;1")</f>
        <v>113333.33333333333</v>
      </c>
      <c r="R211" s="39">
        <f t="shared" si="86"/>
        <v>470000</v>
      </c>
      <c r="S211" s="39">
        <f t="shared" si="87"/>
        <v>210000</v>
      </c>
      <c r="T211" s="201"/>
      <c r="U211" s="201"/>
    </row>
    <row r="212" spans="1:21" ht="15" thickBot="1" x14ac:dyDescent="0.4">
      <c r="A212" s="212" t="s">
        <v>250</v>
      </c>
      <c r="B212" s="218"/>
      <c r="C212" s="218"/>
      <c r="D212" s="218"/>
      <c r="E212" s="218"/>
      <c r="F212" s="218"/>
      <c r="G212" s="218"/>
      <c r="H212" s="218"/>
      <c r="I212" s="218"/>
      <c r="J212" s="218"/>
      <c r="K212" s="218"/>
      <c r="L212" s="124"/>
      <c r="M212" s="124"/>
      <c r="N212" s="124"/>
      <c r="O212" s="124"/>
      <c r="P212" s="124"/>
      <c r="Q212" s="99"/>
      <c r="R212" s="129"/>
      <c r="S212" s="129"/>
      <c r="T212" s="182"/>
      <c r="U212" s="182"/>
    </row>
    <row r="213" spans="1:21" ht="30" customHeight="1" x14ac:dyDescent="0.35">
      <c r="A213" s="25" t="s">
        <v>251</v>
      </c>
      <c r="B213" s="68">
        <v>130000</v>
      </c>
      <c r="C213" s="68">
        <v>0</v>
      </c>
      <c r="D213" s="68">
        <v>0</v>
      </c>
      <c r="E213" s="68">
        <v>0</v>
      </c>
      <c r="F213" s="68">
        <v>0</v>
      </c>
      <c r="G213" s="68">
        <v>0</v>
      </c>
      <c r="H213" s="68">
        <v>0</v>
      </c>
      <c r="I213" s="68">
        <v>0</v>
      </c>
      <c r="J213" s="68">
        <v>0</v>
      </c>
      <c r="K213" s="68">
        <v>0</v>
      </c>
      <c r="L213" s="68">
        <v>0</v>
      </c>
      <c r="M213" s="68">
        <v>0</v>
      </c>
      <c r="N213" s="68">
        <v>0</v>
      </c>
      <c r="O213" s="68">
        <v>0</v>
      </c>
      <c r="P213" s="68">
        <v>0</v>
      </c>
      <c r="Q213" s="16">
        <f>AVERAGEIF(B213:P213, "&gt;1")</f>
        <v>130000</v>
      </c>
      <c r="R213" s="17">
        <f t="shared" ref="R213:R214" si="89">SUM(B213:K213)</f>
        <v>130000</v>
      </c>
      <c r="S213" s="17">
        <f t="shared" ref="S213:S214" si="90">SUM(L213:P213)</f>
        <v>0</v>
      </c>
      <c r="T213" s="199" t="s">
        <v>545</v>
      </c>
      <c r="U213" s="199"/>
    </row>
    <row r="214" spans="1:21" ht="30" customHeight="1" thickBot="1" x14ac:dyDescent="0.4">
      <c r="A214" s="27" t="s">
        <v>252</v>
      </c>
      <c r="B214" s="67">
        <v>175000</v>
      </c>
      <c r="C214" s="67">
        <v>0</v>
      </c>
      <c r="D214" s="67">
        <v>180000</v>
      </c>
      <c r="E214" s="67">
        <v>0</v>
      </c>
      <c r="F214" s="67">
        <v>240000</v>
      </c>
      <c r="G214" s="67">
        <v>200000</v>
      </c>
      <c r="H214" s="67">
        <v>200000</v>
      </c>
      <c r="I214" s="67">
        <v>200000</v>
      </c>
      <c r="J214" s="67">
        <v>120000</v>
      </c>
      <c r="K214" s="67">
        <v>0</v>
      </c>
      <c r="L214" s="67">
        <v>140000</v>
      </c>
      <c r="M214" s="67">
        <v>140000</v>
      </c>
      <c r="N214" s="67">
        <v>180000</v>
      </c>
      <c r="O214" s="67">
        <v>180000</v>
      </c>
      <c r="P214" s="67">
        <v>180000</v>
      </c>
      <c r="Q214" s="40">
        <f>AVERAGEIF(B214:P214, "&gt;1")</f>
        <v>177916.66666666666</v>
      </c>
      <c r="R214" s="39">
        <f t="shared" si="89"/>
        <v>1315000</v>
      </c>
      <c r="S214" s="39">
        <f t="shared" si="90"/>
        <v>820000</v>
      </c>
      <c r="T214" s="199"/>
      <c r="U214" s="199"/>
    </row>
    <row r="215" spans="1:21" ht="15" thickBot="1" x14ac:dyDescent="0.4">
      <c r="A215" s="212" t="s">
        <v>253</v>
      </c>
      <c r="B215" s="218"/>
      <c r="C215" s="218"/>
      <c r="D215" s="218"/>
      <c r="E215" s="218"/>
      <c r="F215" s="218"/>
      <c r="G215" s="218"/>
      <c r="H215" s="218"/>
      <c r="I215" s="218"/>
      <c r="J215" s="218"/>
      <c r="K215" s="218"/>
      <c r="L215" s="124"/>
      <c r="M215" s="124"/>
      <c r="N215" s="124"/>
      <c r="O215" s="124"/>
      <c r="P215" s="124"/>
      <c r="Q215" s="99"/>
      <c r="R215" s="129"/>
      <c r="S215" s="129"/>
      <c r="T215" s="182"/>
      <c r="U215" s="182"/>
    </row>
    <row r="216" spans="1:21" ht="14.5" customHeight="1" x14ac:dyDescent="0.35">
      <c r="A216" s="36" t="s">
        <v>254</v>
      </c>
      <c r="B216" s="72">
        <v>1</v>
      </c>
      <c r="C216" s="72">
        <v>1</v>
      </c>
      <c r="D216" s="72">
        <v>0</v>
      </c>
      <c r="E216" s="72">
        <v>0</v>
      </c>
      <c r="F216" s="72">
        <v>1</v>
      </c>
      <c r="G216" s="72">
        <v>0</v>
      </c>
      <c r="H216" s="72">
        <v>1</v>
      </c>
      <c r="I216" s="72">
        <v>1</v>
      </c>
      <c r="J216" s="72">
        <v>1</v>
      </c>
      <c r="K216" s="72">
        <v>1</v>
      </c>
      <c r="L216" s="72">
        <v>1</v>
      </c>
      <c r="M216" s="72">
        <v>1</v>
      </c>
      <c r="N216" s="72">
        <v>1</v>
      </c>
      <c r="O216" s="72">
        <v>1</v>
      </c>
      <c r="P216" s="72">
        <v>1</v>
      </c>
      <c r="Q216" s="20">
        <f t="shared" ref="Q216:Q222" si="91">SUM(B216:P216)</f>
        <v>12</v>
      </c>
      <c r="R216" s="15">
        <f t="shared" ref="R216:R222" si="92">SUM(B216:K216)</f>
        <v>7</v>
      </c>
      <c r="S216" s="15">
        <f t="shared" ref="S216:S222" si="93">SUM(L216:P216)</f>
        <v>5</v>
      </c>
      <c r="T216" s="191" t="s">
        <v>547</v>
      </c>
      <c r="U216" s="191"/>
    </row>
    <row r="217" spans="1:21" x14ac:dyDescent="0.35">
      <c r="A217" s="31" t="s">
        <v>255</v>
      </c>
      <c r="B217" s="62">
        <v>1</v>
      </c>
      <c r="C217" s="62">
        <v>0</v>
      </c>
      <c r="D217" s="62">
        <v>1</v>
      </c>
      <c r="E217" s="62">
        <v>0</v>
      </c>
      <c r="F217" s="62">
        <v>0</v>
      </c>
      <c r="G217" s="62">
        <v>1</v>
      </c>
      <c r="H217" s="62">
        <v>1</v>
      </c>
      <c r="I217" s="62">
        <v>1</v>
      </c>
      <c r="J217" s="62">
        <v>1</v>
      </c>
      <c r="K217" s="62">
        <v>1</v>
      </c>
      <c r="L217" s="62">
        <v>1</v>
      </c>
      <c r="M217" s="62">
        <v>1</v>
      </c>
      <c r="N217" s="62">
        <v>1</v>
      </c>
      <c r="O217" s="62">
        <v>1</v>
      </c>
      <c r="P217" s="62">
        <v>0</v>
      </c>
      <c r="Q217" s="20">
        <f t="shared" si="91"/>
        <v>11</v>
      </c>
      <c r="R217" s="15">
        <f t="shared" si="92"/>
        <v>7</v>
      </c>
      <c r="S217" s="15">
        <f t="shared" si="93"/>
        <v>4</v>
      </c>
      <c r="T217" s="191"/>
      <c r="U217" s="191"/>
    </row>
    <row r="218" spans="1:21" x14ac:dyDescent="0.35">
      <c r="A218" s="32" t="s">
        <v>548</v>
      </c>
      <c r="B218" s="73">
        <v>0</v>
      </c>
      <c r="C218" s="73">
        <v>1</v>
      </c>
      <c r="D218" s="73">
        <v>1</v>
      </c>
      <c r="E218" s="73">
        <v>0</v>
      </c>
      <c r="F218" s="73">
        <v>1</v>
      </c>
      <c r="G218" s="73">
        <v>1</v>
      </c>
      <c r="H218" s="73">
        <v>0</v>
      </c>
      <c r="I218" s="73">
        <v>0</v>
      </c>
      <c r="J218" s="73">
        <v>1</v>
      </c>
      <c r="K218" s="73">
        <v>0</v>
      </c>
      <c r="L218" s="73">
        <v>0</v>
      </c>
      <c r="M218" s="73">
        <v>1</v>
      </c>
      <c r="N218" s="73">
        <v>0</v>
      </c>
      <c r="O218" s="73">
        <v>0</v>
      </c>
      <c r="P218" s="73">
        <v>0</v>
      </c>
      <c r="Q218" s="20">
        <f t="shared" si="91"/>
        <v>6</v>
      </c>
      <c r="R218" s="15">
        <f t="shared" si="92"/>
        <v>5</v>
      </c>
      <c r="S218" s="15">
        <f t="shared" si="93"/>
        <v>1</v>
      </c>
      <c r="T218" s="191"/>
      <c r="U218" s="191"/>
    </row>
    <row r="219" spans="1:21" x14ac:dyDescent="0.35">
      <c r="A219" s="32" t="s">
        <v>549</v>
      </c>
      <c r="B219" s="73">
        <v>1</v>
      </c>
      <c r="C219" s="73">
        <v>0</v>
      </c>
      <c r="D219" s="73">
        <v>1</v>
      </c>
      <c r="E219" s="73">
        <v>0</v>
      </c>
      <c r="F219" s="73">
        <v>0</v>
      </c>
      <c r="G219" s="73">
        <v>1</v>
      </c>
      <c r="H219" s="73">
        <v>1</v>
      </c>
      <c r="I219" s="73">
        <v>0</v>
      </c>
      <c r="J219" s="73">
        <v>1</v>
      </c>
      <c r="K219" s="73">
        <v>0</v>
      </c>
      <c r="L219" s="73">
        <v>0</v>
      </c>
      <c r="M219" s="73">
        <v>1</v>
      </c>
      <c r="N219" s="73">
        <v>0</v>
      </c>
      <c r="O219" s="73">
        <v>0</v>
      </c>
      <c r="P219" s="73">
        <v>0</v>
      </c>
      <c r="Q219" s="20">
        <f t="shared" si="91"/>
        <v>6</v>
      </c>
      <c r="R219" s="15">
        <f t="shared" si="92"/>
        <v>5</v>
      </c>
      <c r="S219" s="15">
        <f t="shared" si="93"/>
        <v>1</v>
      </c>
      <c r="T219" s="191"/>
      <c r="U219" s="191"/>
    </row>
    <row r="220" spans="1:21" x14ac:dyDescent="0.35">
      <c r="A220" s="32" t="s">
        <v>550</v>
      </c>
      <c r="B220" s="73">
        <v>0</v>
      </c>
      <c r="C220" s="73">
        <v>1</v>
      </c>
      <c r="D220" s="73">
        <v>0</v>
      </c>
      <c r="E220" s="73">
        <v>1</v>
      </c>
      <c r="F220" s="73">
        <v>1</v>
      </c>
      <c r="G220" s="73">
        <v>1</v>
      </c>
      <c r="H220" s="73">
        <v>0</v>
      </c>
      <c r="I220" s="73">
        <v>0</v>
      </c>
      <c r="J220" s="73">
        <v>0</v>
      </c>
      <c r="K220" s="73">
        <v>0</v>
      </c>
      <c r="L220" s="73">
        <v>0</v>
      </c>
      <c r="M220" s="73">
        <v>0</v>
      </c>
      <c r="N220" s="73">
        <v>0</v>
      </c>
      <c r="O220" s="73">
        <v>0</v>
      </c>
      <c r="P220" s="73">
        <v>1</v>
      </c>
      <c r="Q220" s="20">
        <f t="shared" si="91"/>
        <v>5</v>
      </c>
      <c r="R220" s="15">
        <f t="shared" si="92"/>
        <v>4</v>
      </c>
      <c r="S220" s="15">
        <f t="shared" si="93"/>
        <v>1</v>
      </c>
      <c r="T220" s="191"/>
      <c r="U220" s="191"/>
    </row>
    <row r="221" spans="1:21" x14ac:dyDescent="0.35">
      <c r="A221" s="32" t="s">
        <v>256</v>
      </c>
      <c r="B221" s="73">
        <v>0</v>
      </c>
      <c r="C221" s="73">
        <v>1</v>
      </c>
      <c r="D221" s="73">
        <v>1</v>
      </c>
      <c r="E221" s="73">
        <v>0</v>
      </c>
      <c r="F221" s="73">
        <v>0</v>
      </c>
      <c r="G221" s="73">
        <v>1</v>
      </c>
      <c r="H221" s="73">
        <v>0</v>
      </c>
      <c r="I221" s="73">
        <v>0</v>
      </c>
      <c r="J221" s="73">
        <v>0</v>
      </c>
      <c r="K221" s="73">
        <v>0</v>
      </c>
      <c r="L221" s="73">
        <v>0</v>
      </c>
      <c r="M221" s="73">
        <v>0</v>
      </c>
      <c r="N221" s="73">
        <v>1</v>
      </c>
      <c r="O221" s="73">
        <v>0</v>
      </c>
      <c r="P221" s="73">
        <v>0</v>
      </c>
      <c r="Q221" s="20">
        <f t="shared" si="91"/>
        <v>4</v>
      </c>
      <c r="R221" s="15">
        <f t="shared" si="92"/>
        <v>3</v>
      </c>
      <c r="S221" s="15">
        <f t="shared" si="93"/>
        <v>1</v>
      </c>
      <c r="T221" s="191"/>
      <c r="U221" s="191"/>
    </row>
    <row r="222" spans="1:21" x14ac:dyDescent="0.35">
      <c r="A222" s="32" t="s">
        <v>551</v>
      </c>
      <c r="B222" s="73">
        <v>0</v>
      </c>
      <c r="C222" s="73">
        <v>1</v>
      </c>
      <c r="D222" s="73">
        <v>0</v>
      </c>
      <c r="E222" s="73">
        <v>0</v>
      </c>
      <c r="F222" s="73">
        <v>0</v>
      </c>
      <c r="G222" s="73">
        <v>0</v>
      </c>
      <c r="H222" s="73">
        <v>0</v>
      </c>
      <c r="I222" s="73">
        <v>0</v>
      </c>
      <c r="J222" s="73">
        <v>0</v>
      </c>
      <c r="K222" s="73">
        <v>0</v>
      </c>
      <c r="L222" s="73">
        <v>0</v>
      </c>
      <c r="M222" s="73">
        <v>0</v>
      </c>
      <c r="N222" s="73">
        <v>0</v>
      </c>
      <c r="O222" s="73">
        <v>0</v>
      </c>
      <c r="P222" s="73">
        <v>1</v>
      </c>
      <c r="Q222" s="20">
        <f t="shared" si="91"/>
        <v>2</v>
      </c>
      <c r="R222" s="15">
        <f t="shared" si="92"/>
        <v>1</v>
      </c>
      <c r="S222" s="15">
        <f t="shared" si="93"/>
        <v>1</v>
      </c>
      <c r="T222" s="191"/>
      <c r="U222" s="191"/>
    </row>
    <row r="223" spans="1:21" ht="15" thickBot="1" x14ac:dyDescent="0.4">
      <c r="A223" s="212" t="s">
        <v>257</v>
      </c>
      <c r="B223" s="218"/>
      <c r="C223" s="218"/>
      <c r="D223" s="218"/>
      <c r="E223" s="218"/>
      <c r="F223" s="218"/>
      <c r="G223" s="218"/>
      <c r="H223" s="218"/>
      <c r="I223" s="218"/>
      <c r="J223" s="218"/>
      <c r="K223" s="218"/>
      <c r="L223" s="124"/>
      <c r="M223" s="124"/>
      <c r="N223" s="124"/>
      <c r="O223" s="124"/>
      <c r="P223" s="124"/>
      <c r="Q223" s="129"/>
      <c r="R223" s="129"/>
      <c r="S223" s="129"/>
      <c r="T223" s="182"/>
      <c r="U223" s="182"/>
    </row>
    <row r="224" spans="1:21" ht="35" customHeight="1" x14ac:dyDescent="0.35">
      <c r="A224" s="179" t="s">
        <v>258</v>
      </c>
      <c r="B224" s="63">
        <v>1</v>
      </c>
      <c r="C224" s="63">
        <v>1</v>
      </c>
      <c r="D224" s="63">
        <v>1</v>
      </c>
      <c r="E224" s="63">
        <v>0</v>
      </c>
      <c r="F224" s="63">
        <v>0</v>
      </c>
      <c r="G224" s="63">
        <v>1</v>
      </c>
      <c r="H224" s="63">
        <v>1</v>
      </c>
      <c r="I224" s="63">
        <v>1</v>
      </c>
      <c r="J224" s="63">
        <v>1</v>
      </c>
      <c r="K224" s="63">
        <v>1</v>
      </c>
      <c r="L224" s="62">
        <v>1</v>
      </c>
      <c r="M224" s="62">
        <v>1</v>
      </c>
      <c r="N224" s="62">
        <v>0</v>
      </c>
      <c r="O224" s="62">
        <v>1</v>
      </c>
      <c r="P224" s="62">
        <v>0</v>
      </c>
      <c r="Q224" s="17">
        <f>SUM(B224:P224)</f>
        <v>11</v>
      </c>
      <c r="R224" s="15">
        <f t="shared" ref="R224:R227" si="94">SUM(B224:K224)</f>
        <v>8</v>
      </c>
      <c r="S224" s="15">
        <f t="shared" ref="S224:S227" si="95">SUM(L224:P224)</f>
        <v>3</v>
      </c>
      <c r="T224" s="191" t="s">
        <v>259</v>
      </c>
      <c r="U224" s="191"/>
    </row>
    <row r="225" spans="1:21" ht="35" customHeight="1" x14ac:dyDescent="0.35">
      <c r="A225" s="180" t="s">
        <v>260</v>
      </c>
      <c r="B225" s="62">
        <v>0</v>
      </c>
      <c r="C225" s="62">
        <v>1</v>
      </c>
      <c r="D225" s="62">
        <v>1</v>
      </c>
      <c r="E225" s="62">
        <v>0</v>
      </c>
      <c r="F225" s="62">
        <v>0</v>
      </c>
      <c r="G225" s="62">
        <v>1</v>
      </c>
      <c r="H225" s="62">
        <v>1</v>
      </c>
      <c r="I225" s="62">
        <v>1</v>
      </c>
      <c r="J225" s="62">
        <v>0</v>
      </c>
      <c r="K225" s="62">
        <v>1</v>
      </c>
      <c r="L225" s="62">
        <v>0</v>
      </c>
      <c r="M225" s="62">
        <v>1</v>
      </c>
      <c r="N225" s="62">
        <v>1</v>
      </c>
      <c r="O225" s="62">
        <v>1</v>
      </c>
      <c r="P225" s="62">
        <v>1</v>
      </c>
      <c r="Q225" s="17">
        <f t="shared" ref="Q225:Q227" si="96">SUM(B225:P225)</f>
        <v>10</v>
      </c>
      <c r="R225" s="15">
        <f t="shared" si="94"/>
        <v>6</v>
      </c>
      <c r="S225" s="15">
        <f t="shared" si="95"/>
        <v>4</v>
      </c>
      <c r="T225" s="191"/>
      <c r="U225" s="191"/>
    </row>
    <row r="226" spans="1:21" ht="35" customHeight="1" x14ac:dyDescent="0.35">
      <c r="A226" s="180" t="s">
        <v>261</v>
      </c>
      <c r="B226" s="62">
        <v>0</v>
      </c>
      <c r="C226" s="62">
        <v>0</v>
      </c>
      <c r="D226" s="62">
        <v>0</v>
      </c>
      <c r="E226" s="62">
        <v>0</v>
      </c>
      <c r="F226" s="62">
        <v>0</v>
      </c>
      <c r="G226" s="62">
        <v>0</v>
      </c>
      <c r="H226" s="62">
        <v>1</v>
      </c>
      <c r="I226" s="62">
        <v>0</v>
      </c>
      <c r="J226" s="62">
        <v>1</v>
      </c>
      <c r="K226" s="62">
        <v>1</v>
      </c>
      <c r="L226" s="62">
        <v>0</v>
      </c>
      <c r="M226" s="62">
        <v>1</v>
      </c>
      <c r="N226" s="62">
        <v>1</v>
      </c>
      <c r="O226" s="62">
        <v>1</v>
      </c>
      <c r="P226" s="62">
        <v>0</v>
      </c>
      <c r="Q226" s="17">
        <f t="shared" si="96"/>
        <v>6</v>
      </c>
      <c r="R226" s="15">
        <f t="shared" si="94"/>
        <v>3</v>
      </c>
      <c r="S226" s="15">
        <f t="shared" si="95"/>
        <v>3</v>
      </c>
      <c r="T226" s="191"/>
      <c r="U226" s="191"/>
    </row>
    <row r="227" spans="1:21" ht="35" customHeight="1" thickBot="1" x14ac:dyDescent="0.4">
      <c r="A227" s="181" t="s">
        <v>552</v>
      </c>
      <c r="B227" s="64">
        <v>0</v>
      </c>
      <c r="C227" s="64">
        <v>0</v>
      </c>
      <c r="D227" s="64">
        <v>0</v>
      </c>
      <c r="E227" s="64">
        <v>0</v>
      </c>
      <c r="F227" s="64">
        <v>0</v>
      </c>
      <c r="G227" s="64">
        <v>0</v>
      </c>
      <c r="H227" s="64">
        <v>0</v>
      </c>
      <c r="I227" s="64">
        <v>0</v>
      </c>
      <c r="J227" s="64">
        <v>1</v>
      </c>
      <c r="K227" s="64">
        <v>0</v>
      </c>
      <c r="L227" s="64">
        <v>1</v>
      </c>
      <c r="M227" s="64">
        <v>1</v>
      </c>
      <c r="N227" s="64">
        <v>0</v>
      </c>
      <c r="O227" s="64">
        <v>0</v>
      </c>
      <c r="P227" s="64">
        <v>0</v>
      </c>
      <c r="Q227" s="17">
        <f t="shared" si="96"/>
        <v>3</v>
      </c>
      <c r="R227" s="15">
        <f t="shared" si="94"/>
        <v>1</v>
      </c>
      <c r="S227" s="15">
        <f t="shared" si="95"/>
        <v>2</v>
      </c>
      <c r="T227" s="191"/>
      <c r="U227" s="191"/>
    </row>
    <row r="228" spans="1:21" ht="15" thickBot="1" x14ac:dyDescent="0.4">
      <c r="A228" s="212" t="s">
        <v>262</v>
      </c>
      <c r="B228" s="218"/>
      <c r="C228" s="218"/>
      <c r="D228" s="218"/>
      <c r="E228" s="218"/>
      <c r="F228" s="218"/>
      <c r="G228" s="218"/>
      <c r="H228" s="218"/>
      <c r="I228" s="218"/>
      <c r="J228" s="218"/>
      <c r="K228" s="218"/>
      <c r="L228" s="124"/>
      <c r="M228" s="124"/>
      <c r="N228" s="124"/>
      <c r="O228" s="124"/>
      <c r="P228" s="124"/>
      <c r="Q228" s="99"/>
      <c r="R228" s="129"/>
      <c r="S228" s="129"/>
      <c r="T228" s="182"/>
      <c r="U228" s="182"/>
    </row>
    <row r="229" spans="1:21" ht="14.5" customHeight="1" x14ac:dyDescent="0.35">
      <c r="A229" s="31" t="s">
        <v>263</v>
      </c>
      <c r="B229" s="62">
        <v>0</v>
      </c>
      <c r="C229" s="62">
        <v>0</v>
      </c>
      <c r="D229" s="62">
        <v>0</v>
      </c>
      <c r="E229" s="62">
        <v>0</v>
      </c>
      <c r="F229" s="62">
        <v>1</v>
      </c>
      <c r="G229" s="62">
        <v>0</v>
      </c>
      <c r="H229" s="62">
        <v>0</v>
      </c>
      <c r="I229" s="62">
        <v>0</v>
      </c>
      <c r="J229" s="62">
        <v>0</v>
      </c>
      <c r="K229" s="62">
        <v>0</v>
      </c>
      <c r="L229" s="62">
        <v>0</v>
      </c>
      <c r="M229" s="62">
        <v>0</v>
      </c>
      <c r="N229" s="62">
        <v>0</v>
      </c>
      <c r="O229" s="62">
        <v>0</v>
      </c>
      <c r="P229" s="62">
        <v>0</v>
      </c>
      <c r="Q229" s="15">
        <f>SUM(B229:P229)</f>
        <v>1</v>
      </c>
      <c r="R229" s="15">
        <f t="shared" ref="R229:R233" si="97">SUM(B229:K229)</f>
        <v>1</v>
      </c>
      <c r="S229" s="15">
        <f t="shared" ref="S229:S233" si="98">SUM(L229:P229)</f>
        <v>0</v>
      </c>
      <c r="T229" s="191" t="s">
        <v>546</v>
      </c>
      <c r="U229" s="191"/>
    </row>
    <row r="230" spans="1:21" x14ac:dyDescent="0.35">
      <c r="A230" s="28" t="s">
        <v>264</v>
      </c>
      <c r="B230" s="62">
        <v>0</v>
      </c>
      <c r="C230" s="62">
        <v>0</v>
      </c>
      <c r="D230" s="62">
        <v>0</v>
      </c>
      <c r="E230" s="62">
        <v>0</v>
      </c>
      <c r="F230" s="62">
        <v>1</v>
      </c>
      <c r="G230" s="62">
        <v>0</v>
      </c>
      <c r="H230" s="62">
        <v>0</v>
      </c>
      <c r="I230" s="62">
        <v>0</v>
      </c>
      <c r="J230" s="62">
        <v>0</v>
      </c>
      <c r="K230" s="62">
        <v>0</v>
      </c>
      <c r="L230" s="62">
        <v>0</v>
      </c>
      <c r="M230" s="62">
        <v>0</v>
      </c>
      <c r="N230" s="62">
        <v>0</v>
      </c>
      <c r="O230" s="62">
        <v>0</v>
      </c>
      <c r="P230" s="62">
        <v>0</v>
      </c>
      <c r="Q230" s="15">
        <f t="shared" ref="Q230:Q233" si="99">SUM(B230:P230)</f>
        <v>1</v>
      </c>
      <c r="R230" s="15">
        <f t="shared" si="97"/>
        <v>1</v>
      </c>
      <c r="S230" s="15">
        <f t="shared" si="98"/>
        <v>0</v>
      </c>
      <c r="T230" s="191"/>
      <c r="U230" s="191"/>
    </row>
    <row r="231" spans="1:21" x14ac:dyDescent="0.35">
      <c r="A231" s="28" t="s">
        <v>265</v>
      </c>
      <c r="B231" s="62">
        <v>0</v>
      </c>
      <c r="C231" s="62">
        <v>0</v>
      </c>
      <c r="D231" s="62">
        <v>0</v>
      </c>
      <c r="E231" s="62">
        <v>0</v>
      </c>
      <c r="F231" s="62">
        <v>0</v>
      </c>
      <c r="G231" s="62">
        <v>0</v>
      </c>
      <c r="H231" s="62">
        <v>1</v>
      </c>
      <c r="I231" s="62">
        <v>0</v>
      </c>
      <c r="J231" s="62">
        <v>0</v>
      </c>
      <c r="K231" s="62">
        <v>0</v>
      </c>
      <c r="L231" s="62">
        <v>0</v>
      </c>
      <c r="M231" s="62">
        <v>0</v>
      </c>
      <c r="N231" s="62">
        <v>0</v>
      </c>
      <c r="O231" s="62">
        <v>0</v>
      </c>
      <c r="P231" s="62">
        <v>0</v>
      </c>
      <c r="Q231" s="15">
        <f t="shared" si="99"/>
        <v>1</v>
      </c>
      <c r="R231" s="15">
        <f t="shared" si="97"/>
        <v>1</v>
      </c>
      <c r="S231" s="15">
        <f t="shared" si="98"/>
        <v>0</v>
      </c>
      <c r="T231" s="191"/>
      <c r="U231" s="191"/>
    </row>
    <row r="232" spans="1:21" x14ac:dyDescent="0.35">
      <c r="A232" s="28" t="s">
        <v>266</v>
      </c>
      <c r="B232" s="62">
        <v>0</v>
      </c>
      <c r="C232" s="62">
        <v>0</v>
      </c>
      <c r="D232" s="62">
        <v>0</v>
      </c>
      <c r="E232" s="62">
        <v>0</v>
      </c>
      <c r="F232" s="62">
        <v>0</v>
      </c>
      <c r="G232" s="62">
        <v>0</v>
      </c>
      <c r="H232" s="62">
        <v>1</v>
      </c>
      <c r="I232" s="62">
        <v>0</v>
      </c>
      <c r="J232" s="62">
        <v>0</v>
      </c>
      <c r="K232" s="62">
        <v>0</v>
      </c>
      <c r="L232" s="62">
        <v>0</v>
      </c>
      <c r="M232" s="62">
        <v>0</v>
      </c>
      <c r="N232" s="62">
        <v>0</v>
      </c>
      <c r="O232" s="62">
        <v>0</v>
      </c>
      <c r="P232" s="62">
        <v>0</v>
      </c>
      <c r="Q232" s="15">
        <f t="shared" si="99"/>
        <v>1</v>
      </c>
      <c r="R232" s="15">
        <f t="shared" si="97"/>
        <v>1</v>
      </c>
      <c r="S232" s="15">
        <f t="shared" si="98"/>
        <v>0</v>
      </c>
      <c r="T232" s="191"/>
      <c r="U232" s="191"/>
    </row>
    <row r="233" spans="1:21" ht="15" thickBot="1" x14ac:dyDescent="0.4">
      <c r="A233" s="29" t="s">
        <v>267</v>
      </c>
      <c r="B233" s="64">
        <v>0</v>
      </c>
      <c r="C233" s="64">
        <v>0</v>
      </c>
      <c r="D233" s="64">
        <v>0</v>
      </c>
      <c r="E233" s="64">
        <v>0</v>
      </c>
      <c r="F233" s="64">
        <v>1</v>
      </c>
      <c r="G233" s="64">
        <v>0</v>
      </c>
      <c r="H233" s="64">
        <v>0</v>
      </c>
      <c r="I233" s="64">
        <v>0</v>
      </c>
      <c r="J233" s="64">
        <v>0</v>
      </c>
      <c r="K233" s="64">
        <v>0</v>
      </c>
      <c r="L233" s="73">
        <v>0</v>
      </c>
      <c r="M233" s="73">
        <v>0</v>
      </c>
      <c r="N233" s="73">
        <v>0</v>
      </c>
      <c r="O233" s="73">
        <v>0</v>
      </c>
      <c r="P233" s="73">
        <v>0</v>
      </c>
      <c r="Q233" s="15">
        <f t="shared" si="99"/>
        <v>1</v>
      </c>
      <c r="R233" s="15">
        <f t="shared" si="97"/>
        <v>1</v>
      </c>
      <c r="S233" s="15">
        <f t="shared" si="98"/>
        <v>0</v>
      </c>
      <c r="T233" s="191"/>
      <c r="U233" s="191"/>
    </row>
    <row r="234" spans="1:21" ht="15" thickBot="1" x14ac:dyDescent="0.4">
      <c r="A234" s="212" t="s">
        <v>268</v>
      </c>
      <c r="B234" s="218"/>
      <c r="C234" s="218"/>
      <c r="D234" s="218"/>
      <c r="E234" s="218"/>
      <c r="F234" s="218"/>
      <c r="G234" s="218"/>
      <c r="H234" s="218"/>
      <c r="I234" s="218"/>
      <c r="J234" s="218"/>
      <c r="K234" s="218"/>
      <c r="L234" s="124"/>
      <c r="M234" s="124"/>
      <c r="N234" s="124"/>
      <c r="O234" s="124"/>
      <c r="P234" s="124"/>
      <c r="Q234" s="99"/>
      <c r="R234" s="129"/>
      <c r="S234" s="129"/>
      <c r="T234" s="182"/>
      <c r="U234" s="182"/>
    </row>
    <row r="235" spans="1:21" ht="30" customHeight="1" x14ac:dyDescent="0.35">
      <c r="A235" s="34" t="s">
        <v>269</v>
      </c>
      <c r="B235" s="66">
        <v>0</v>
      </c>
      <c r="C235" s="66">
        <v>0</v>
      </c>
      <c r="D235" s="66">
        <v>0</v>
      </c>
      <c r="E235" s="66">
        <v>0</v>
      </c>
      <c r="F235" s="66">
        <v>0</v>
      </c>
      <c r="G235" s="66">
        <v>0</v>
      </c>
      <c r="H235" s="66">
        <v>1</v>
      </c>
      <c r="I235" s="66">
        <v>0</v>
      </c>
      <c r="J235" s="66">
        <v>0</v>
      </c>
      <c r="K235" s="66">
        <v>1</v>
      </c>
      <c r="L235" s="65">
        <v>0</v>
      </c>
      <c r="M235" s="65">
        <v>0</v>
      </c>
      <c r="N235" s="65">
        <v>0</v>
      </c>
      <c r="O235" s="65">
        <v>0</v>
      </c>
      <c r="P235" s="65">
        <v>0</v>
      </c>
      <c r="Q235" s="16">
        <f>SUM(B235:P235)</f>
        <v>2</v>
      </c>
      <c r="R235" s="17">
        <f t="shared" ref="R235:R236" si="100">SUM(B235:K235)</f>
        <v>2</v>
      </c>
      <c r="S235" s="17">
        <f t="shared" ref="S235:S236" si="101">SUM(L235:P235)</f>
        <v>0</v>
      </c>
      <c r="T235" s="191" t="s">
        <v>270</v>
      </c>
      <c r="U235" s="191"/>
    </row>
    <row r="236" spans="1:21" ht="30" customHeight="1" x14ac:dyDescent="0.35">
      <c r="A236" s="34" t="s">
        <v>271</v>
      </c>
      <c r="B236" s="66">
        <v>0</v>
      </c>
      <c r="C236" s="66">
        <v>0</v>
      </c>
      <c r="D236" s="66">
        <v>0</v>
      </c>
      <c r="E236" s="66">
        <v>0</v>
      </c>
      <c r="F236" s="66">
        <v>0</v>
      </c>
      <c r="G236" s="66">
        <v>0</v>
      </c>
      <c r="H236" s="66">
        <v>1</v>
      </c>
      <c r="I236" s="66">
        <v>0</v>
      </c>
      <c r="J236" s="66">
        <v>0</v>
      </c>
      <c r="K236" s="66">
        <v>0</v>
      </c>
      <c r="L236" s="65">
        <v>0</v>
      </c>
      <c r="M236" s="65">
        <v>0</v>
      </c>
      <c r="N236" s="65">
        <v>0</v>
      </c>
      <c r="O236" s="65">
        <v>0</v>
      </c>
      <c r="P236" s="65">
        <v>0</v>
      </c>
      <c r="Q236" s="17">
        <f>SUM(B236:P236)</f>
        <v>1</v>
      </c>
      <c r="R236" s="17">
        <f t="shared" si="100"/>
        <v>1</v>
      </c>
      <c r="S236" s="17">
        <f t="shared" si="101"/>
        <v>0</v>
      </c>
      <c r="T236" s="191"/>
      <c r="U236" s="191"/>
    </row>
    <row r="237" spans="1:21" ht="15" thickBot="1" x14ac:dyDescent="0.4">
      <c r="A237" s="212" t="s">
        <v>272</v>
      </c>
      <c r="B237" s="218"/>
      <c r="C237" s="218"/>
      <c r="D237" s="218"/>
      <c r="E237" s="218"/>
      <c r="F237" s="218"/>
      <c r="G237" s="218"/>
      <c r="H237" s="218"/>
      <c r="I237" s="218"/>
      <c r="J237" s="218"/>
      <c r="K237" s="218"/>
      <c r="L237" s="124"/>
      <c r="M237" s="124"/>
      <c r="N237" s="124"/>
      <c r="O237" s="124"/>
      <c r="P237" s="124"/>
      <c r="Q237" s="129"/>
      <c r="R237" s="129"/>
      <c r="S237" s="129"/>
      <c r="T237" s="182"/>
      <c r="U237" s="182"/>
    </row>
    <row r="238" spans="1:21" ht="14.5" customHeight="1" x14ac:dyDescent="0.35">
      <c r="A238" s="30" t="s">
        <v>553</v>
      </c>
      <c r="B238" s="77">
        <v>1</v>
      </c>
      <c r="C238" s="77">
        <v>1</v>
      </c>
      <c r="D238" s="77">
        <v>0</v>
      </c>
      <c r="E238" s="77">
        <v>1</v>
      </c>
      <c r="F238" s="77">
        <v>0</v>
      </c>
      <c r="G238" s="77">
        <v>1</v>
      </c>
      <c r="H238" s="77">
        <v>1</v>
      </c>
      <c r="I238" s="77">
        <v>0</v>
      </c>
      <c r="J238" s="77">
        <v>0</v>
      </c>
      <c r="K238" s="77">
        <v>1</v>
      </c>
      <c r="L238" s="77">
        <v>1</v>
      </c>
      <c r="M238" s="77">
        <v>1</v>
      </c>
      <c r="N238" s="77">
        <v>1</v>
      </c>
      <c r="O238" s="77">
        <v>0</v>
      </c>
      <c r="P238" s="77">
        <v>1</v>
      </c>
      <c r="Q238" s="15">
        <f>SUM(B238:P238)</f>
        <v>10</v>
      </c>
      <c r="R238" s="15">
        <f t="shared" ref="R238:R242" si="102">SUM(B238:K238)</f>
        <v>6</v>
      </c>
      <c r="S238" s="15">
        <f t="shared" ref="S238:S242" si="103">SUM(L238:P238)</f>
        <v>4</v>
      </c>
      <c r="T238" s="191" t="s">
        <v>569</v>
      </c>
      <c r="U238" s="191"/>
    </row>
    <row r="239" spans="1:21" x14ac:dyDescent="0.35">
      <c r="A239" s="37" t="s">
        <v>523</v>
      </c>
      <c r="B239" s="74">
        <v>0</v>
      </c>
      <c r="C239" s="74">
        <v>0</v>
      </c>
      <c r="D239" s="74">
        <v>0</v>
      </c>
      <c r="E239" s="74">
        <v>0</v>
      </c>
      <c r="F239" s="74">
        <v>0</v>
      </c>
      <c r="G239" s="74">
        <v>0</v>
      </c>
      <c r="H239" s="74">
        <v>1</v>
      </c>
      <c r="I239" s="74">
        <v>1</v>
      </c>
      <c r="J239" s="74">
        <v>1</v>
      </c>
      <c r="K239" s="74">
        <v>0</v>
      </c>
      <c r="L239" s="74">
        <v>1</v>
      </c>
      <c r="M239" s="74">
        <v>1</v>
      </c>
      <c r="N239" s="74">
        <v>1</v>
      </c>
      <c r="O239" s="74">
        <v>1</v>
      </c>
      <c r="P239" s="74">
        <v>1</v>
      </c>
      <c r="Q239" s="15">
        <f>SUM(B239:P239)</f>
        <v>8</v>
      </c>
      <c r="R239" s="15">
        <f t="shared" si="102"/>
        <v>3</v>
      </c>
      <c r="S239" s="15">
        <f t="shared" si="103"/>
        <v>5</v>
      </c>
      <c r="T239" s="191"/>
      <c r="U239" s="191"/>
    </row>
    <row r="240" spans="1:21" x14ac:dyDescent="0.35">
      <c r="A240" s="37" t="s">
        <v>554</v>
      </c>
      <c r="B240" s="75">
        <v>0</v>
      </c>
      <c r="C240" s="75">
        <v>0</v>
      </c>
      <c r="D240" s="75">
        <v>0</v>
      </c>
      <c r="E240" s="75">
        <v>0</v>
      </c>
      <c r="F240" s="75">
        <v>1</v>
      </c>
      <c r="G240" s="75">
        <v>1</v>
      </c>
      <c r="H240" s="75">
        <v>1</v>
      </c>
      <c r="I240" s="75">
        <v>0</v>
      </c>
      <c r="J240" s="75">
        <v>1</v>
      </c>
      <c r="K240" s="75">
        <v>1</v>
      </c>
      <c r="L240" s="75">
        <v>0</v>
      </c>
      <c r="M240" s="75">
        <v>0</v>
      </c>
      <c r="N240" s="75">
        <v>0</v>
      </c>
      <c r="O240" s="75">
        <v>0</v>
      </c>
      <c r="P240" s="75">
        <v>0</v>
      </c>
      <c r="Q240" s="15">
        <f>SUM(B240:P240)</f>
        <v>5</v>
      </c>
      <c r="R240" s="15">
        <f t="shared" si="102"/>
        <v>5</v>
      </c>
      <c r="S240" s="15">
        <f t="shared" si="103"/>
        <v>0</v>
      </c>
      <c r="T240" s="191"/>
      <c r="U240" s="191"/>
    </row>
    <row r="241" spans="1:21" x14ac:dyDescent="0.35">
      <c r="A241" s="37" t="s">
        <v>555</v>
      </c>
      <c r="B241" s="74">
        <v>0</v>
      </c>
      <c r="C241" s="74">
        <v>0</v>
      </c>
      <c r="D241" s="74">
        <v>1</v>
      </c>
      <c r="E241" s="74">
        <v>0</v>
      </c>
      <c r="F241" s="74">
        <v>1</v>
      </c>
      <c r="G241" s="74">
        <v>0</v>
      </c>
      <c r="H241" s="74">
        <v>0</v>
      </c>
      <c r="I241" s="74">
        <v>0</v>
      </c>
      <c r="J241" s="74">
        <v>0</v>
      </c>
      <c r="K241" s="74">
        <v>0</v>
      </c>
      <c r="L241" s="74">
        <v>0</v>
      </c>
      <c r="M241" s="74">
        <v>0</v>
      </c>
      <c r="N241" s="74">
        <v>0</v>
      </c>
      <c r="O241" s="74">
        <v>0</v>
      </c>
      <c r="P241" s="74">
        <v>0</v>
      </c>
      <c r="Q241" s="15">
        <f>SUM(B241:P241)</f>
        <v>2</v>
      </c>
      <c r="R241" s="15">
        <f t="shared" si="102"/>
        <v>2</v>
      </c>
      <c r="S241" s="15">
        <f t="shared" si="103"/>
        <v>0</v>
      </c>
      <c r="T241" s="191"/>
      <c r="U241" s="191"/>
    </row>
    <row r="242" spans="1:21" ht="15" thickBot="1" x14ac:dyDescent="0.4">
      <c r="A242" s="35" t="s">
        <v>273</v>
      </c>
      <c r="B242" s="78">
        <v>0</v>
      </c>
      <c r="C242" s="78">
        <v>0</v>
      </c>
      <c r="D242" s="78">
        <v>0</v>
      </c>
      <c r="E242" s="78">
        <v>0</v>
      </c>
      <c r="F242" s="78">
        <v>1</v>
      </c>
      <c r="G242" s="78">
        <v>0</v>
      </c>
      <c r="H242" s="78">
        <v>0</v>
      </c>
      <c r="I242" s="78">
        <v>0</v>
      </c>
      <c r="J242" s="78">
        <v>1</v>
      </c>
      <c r="K242" s="78">
        <v>0</v>
      </c>
      <c r="L242" s="78">
        <v>0</v>
      </c>
      <c r="M242" s="78">
        <v>0</v>
      </c>
      <c r="N242" s="78">
        <v>0</v>
      </c>
      <c r="O242" s="78">
        <v>0</v>
      </c>
      <c r="P242" s="78">
        <v>0</v>
      </c>
      <c r="Q242" s="18">
        <f>SUM(B242:P242)</f>
        <v>2</v>
      </c>
      <c r="R242" s="18">
        <f t="shared" si="102"/>
        <v>2</v>
      </c>
      <c r="S242" s="18">
        <f t="shared" si="103"/>
        <v>0</v>
      </c>
      <c r="T242" s="200"/>
      <c r="U242" s="200"/>
    </row>
    <row r="244" spans="1:21" x14ac:dyDescent="0.35">
      <c r="A244" s="24"/>
    </row>
  </sheetData>
  <sortState xmlns:xlrd2="http://schemas.microsoft.com/office/spreadsheetml/2017/richdata2" ref="A239:Q242">
    <sortCondition descending="1" ref="Q238:Q242"/>
  </sortState>
  <mergeCells count="73">
    <mergeCell ref="A234:K234"/>
    <mergeCell ref="A237:K237"/>
    <mergeCell ref="A228:K228"/>
    <mergeCell ref="A208:K208"/>
    <mergeCell ref="A212:K212"/>
    <mergeCell ref="A215:K215"/>
    <mergeCell ref="A223:K223"/>
    <mergeCell ref="A185:K185"/>
    <mergeCell ref="A188:K188"/>
    <mergeCell ref="A194:K194"/>
    <mergeCell ref="A199:K199"/>
    <mergeCell ref="A204:K204"/>
    <mergeCell ref="A180:K180"/>
    <mergeCell ref="A154:K154"/>
    <mergeCell ref="A161:K161"/>
    <mergeCell ref="A168:K168"/>
    <mergeCell ref="A172:K172"/>
    <mergeCell ref="A176:K176"/>
    <mergeCell ref="A147:K147"/>
    <mergeCell ref="T77:U82"/>
    <mergeCell ref="A83:K83"/>
    <mergeCell ref="T84:U99"/>
    <mergeCell ref="A100:K100"/>
    <mergeCell ref="T101:U103"/>
    <mergeCell ref="A104:K104"/>
    <mergeCell ref="U105:U119"/>
    <mergeCell ref="A120:K120"/>
    <mergeCell ref="T121:U125"/>
    <mergeCell ref="A126:K126"/>
    <mergeCell ref="U127:U146"/>
    <mergeCell ref="A76:K76"/>
    <mergeCell ref="T44:U48"/>
    <mergeCell ref="A49:K49"/>
    <mergeCell ref="T50:U53"/>
    <mergeCell ref="A54:K54"/>
    <mergeCell ref="T55:U57"/>
    <mergeCell ref="A58:K58"/>
    <mergeCell ref="T59:U61"/>
    <mergeCell ref="A62:K62"/>
    <mergeCell ref="T63:U67"/>
    <mergeCell ref="A68:K68"/>
    <mergeCell ref="T69:U75"/>
    <mergeCell ref="A43:K43"/>
    <mergeCell ref="Q1:Q6"/>
    <mergeCell ref="T1:U6"/>
    <mergeCell ref="T8:U15"/>
    <mergeCell ref="T17:U25"/>
    <mergeCell ref="A26:K26"/>
    <mergeCell ref="T27:U33"/>
    <mergeCell ref="A34:K34"/>
    <mergeCell ref="R1:R6"/>
    <mergeCell ref="S1:S6"/>
    <mergeCell ref="T35:U42"/>
    <mergeCell ref="A16:S16"/>
    <mergeCell ref="T238:U242"/>
    <mergeCell ref="T200:U203"/>
    <mergeCell ref="T205:U207"/>
    <mergeCell ref="T209:U211"/>
    <mergeCell ref="T213:U214"/>
    <mergeCell ref="T216:U222"/>
    <mergeCell ref="T224:U227"/>
    <mergeCell ref="T229:U233"/>
    <mergeCell ref="T235:U236"/>
    <mergeCell ref="T148:U153"/>
    <mergeCell ref="T155:U160"/>
    <mergeCell ref="T162:U167"/>
    <mergeCell ref="T169:U171"/>
    <mergeCell ref="T173:U175"/>
    <mergeCell ref="T177:U179"/>
    <mergeCell ref="T181:U184"/>
    <mergeCell ref="T186:U187"/>
    <mergeCell ref="T189:U193"/>
    <mergeCell ref="T195:U198"/>
  </mergeCells>
  <conditionalFormatting sqref="Q235:Q236 Q186:Q187 Q195:Q198 Q205:Q207 Q8:Q15 Q17:Q25 Q27:Q33 Q35:Q37 Q44:Q48 Q50:Q53 Q55:Q57 Q59:Q61 Q63:Q67 Q69:Q75 Q77:Q82 Q84:Q99 Q101:Q103 Q121:Q125 Q127:Q146 Q155:Q160 Q162:Q167 Q169:Q171 Q173:Q175 Q148:Q153 Q177:Q179 Q181:Q184 Q189:Q193 Q200:Q203 Q216:Q222 Q224:Q227 Q229:Q233 Q238:Q242 Q105:Q107 Q40:Q42 Q109:Q112 Q114:Q119">
    <cfRule type="colorScale" priority="40">
      <colorScale>
        <cfvo type="min"/>
        <cfvo type="max"/>
        <color theme="0"/>
        <color rgb="FFFF0000"/>
      </colorScale>
    </cfRule>
  </conditionalFormatting>
  <conditionalFormatting sqref="Q38">
    <cfRule type="colorScale" priority="13">
      <colorScale>
        <cfvo type="min"/>
        <cfvo type="max"/>
        <color theme="0"/>
        <color rgb="FFFF0000"/>
      </colorScale>
    </cfRule>
  </conditionalFormatting>
  <conditionalFormatting sqref="Q39">
    <cfRule type="colorScale" priority="11">
      <colorScale>
        <cfvo type="min"/>
        <cfvo type="max"/>
        <color theme="0"/>
        <color rgb="FFFF0000"/>
      </colorScale>
    </cfRule>
  </conditionalFormatting>
  <conditionalFormatting sqref="Q108">
    <cfRule type="colorScale" priority="10">
      <colorScale>
        <cfvo type="min"/>
        <cfvo type="max"/>
        <color theme="0"/>
        <color rgb="FFFF0000"/>
      </colorScale>
    </cfRule>
  </conditionalFormatting>
  <conditionalFormatting sqref="Q113">
    <cfRule type="colorScale" priority="9">
      <colorScale>
        <cfvo type="min"/>
        <cfvo type="max"/>
        <color theme="0"/>
        <color rgb="FFFF0000"/>
      </colorScale>
    </cfRule>
  </conditionalFormatting>
  <conditionalFormatting sqref="Q8:S15 Q17:S25 Q27:S33">
    <cfRule type="colorScale" priority="8">
      <colorScale>
        <cfvo type="min"/>
        <cfvo type="max"/>
        <color rgb="FFFCFCFF"/>
        <color rgb="FFF8696B"/>
      </colorScale>
    </cfRule>
  </conditionalFormatting>
  <conditionalFormatting sqref="Q35:S42 O13 Q44:S48 Q50:S53 Q55:S57 Q59:S61 Q63:S67">
    <cfRule type="colorScale" priority="7">
      <colorScale>
        <cfvo type="min"/>
        <cfvo type="max"/>
        <color rgb="FFFCFCFF"/>
        <color rgb="FFF8696B"/>
      </colorScale>
    </cfRule>
  </conditionalFormatting>
  <conditionalFormatting sqref="Q35:S42 O13 Q44:S48 Q50:S53 Q55:S57 Q59:S61 Q63:S67 Q69:S75 Q77:S82 Q84:S99 Q101:S103 Q105:S119">
    <cfRule type="colorScale" priority="6">
      <colorScale>
        <cfvo type="min"/>
        <cfvo type="max"/>
        <color rgb="FFFCFCFF"/>
        <color rgb="FFF8696B"/>
      </colorScale>
    </cfRule>
  </conditionalFormatting>
  <conditionalFormatting sqref="Q148:S153 Q155:S160 Q121:S125 Q127:S146">
    <cfRule type="colorScale" priority="5">
      <colorScale>
        <cfvo type="min"/>
        <cfvo type="max"/>
        <color rgb="FFFCFCFF"/>
        <color rgb="FFF8696B"/>
      </colorScale>
    </cfRule>
  </conditionalFormatting>
  <conditionalFormatting sqref="Q162:S167 Q169:S171 Q173:S175">
    <cfRule type="colorScale" priority="4">
      <colorScale>
        <cfvo type="min"/>
        <cfvo type="max"/>
        <color rgb="FFFCFCFF"/>
        <color rgb="FFF8696B"/>
      </colorScale>
    </cfRule>
  </conditionalFormatting>
  <conditionalFormatting sqref="Q177:S179 Q181:S184 Q186:S187">
    <cfRule type="colorScale" priority="3">
      <colorScale>
        <cfvo type="min"/>
        <cfvo type="max"/>
        <color rgb="FFFCFCFF"/>
        <color rgb="FFF8696B"/>
      </colorScale>
    </cfRule>
  </conditionalFormatting>
  <conditionalFormatting sqref="Q189:S193 Q195:S198 Q200:S203 Q205:S207 Q216:S221">
    <cfRule type="colorScale" priority="2">
      <colorScale>
        <cfvo type="min"/>
        <cfvo type="max"/>
        <color rgb="FFFCFCFF"/>
        <color rgb="FFF8696B"/>
      </colorScale>
    </cfRule>
  </conditionalFormatting>
  <conditionalFormatting sqref="Q222:S222 Q224:S227 Q229:S233 Q235:S236 Q238:S242">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ECE9-A1B1-4CA6-839A-977D16E4001A}">
  <dimension ref="A1:T282"/>
  <sheetViews>
    <sheetView showGridLines="0" zoomScale="89" zoomScaleNormal="89" workbookViewId="0">
      <pane xSplit="1" ySplit="6" topLeftCell="B7" activePane="bottomRight" state="frozen"/>
      <selection pane="topRight" activeCell="B1" sqref="B1"/>
      <selection pane="bottomLeft" activeCell="A7" sqref="A7"/>
      <selection pane="bottomRight" activeCell="R1" sqref="R1:R6"/>
    </sheetView>
  </sheetViews>
  <sheetFormatPr defaultColWidth="8.81640625" defaultRowHeight="14.5" x14ac:dyDescent="0.35"/>
  <cols>
    <col min="1" max="1" width="74.36328125" customWidth="1"/>
    <col min="2" max="3" width="5.6328125" style="45" customWidth="1"/>
    <col min="4" max="16" width="5.6328125" style="44" customWidth="1"/>
    <col min="17" max="19" width="5.6328125" customWidth="1"/>
    <col min="20" max="20" width="57.1796875" style="1" customWidth="1"/>
  </cols>
  <sheetData>
    <row r="1" spans="1:20" x14ac:dyDescent="0.35">
      <c r="A1" s="11" t="s">
        <v>274</v>
      </c>
      <c r="B1" s="3" t="s">
        <v>275</v>
      </c>
      <c r="C1" s="21" t="s">
        <v>276</v>
      </c>
      <c r="D1" s="3" t="s">
        <v>277</v>
      </c>
      <c r="E1" s="3" t="s">
        <v>278</v>
      </c>
      <c r="F1" s="3" t="s">
        <v>279</v>
      </c>
      <c r="G1" s="3" t="s">
        <v>280</v>
      </c>
      <c r="H1" s="3" t="s">
        <v>281</v>
      </c>
      <c r="I1" s="3" t="s">
        <v>282</v>
      </c>
      <c r="J1" s="3" t="s">
        <v>283</v>
      </c>
      <c r="K1" s="3" t="s">
        <v>284</v>
      </c>
      <c r="L1" s="3" t="s">
        <v>285</v>
      </c>
      <c r="M1" s="3" t="s">
        <v>286</v>
      </c>
      <c r="N1" s="3" t="s">
        <v>453</v>
      </c>
      <c r="O1" s="3" t="s">
        <v>287</v>
      </c>
      <c r="P1" s="3" t="s">
        <v>288</v>
      </c>
      <c r="Q1" s="222" t="s">
        <v>28</v>
      </c>
      <c r="R1" s="222" t="s">
        <v>29</v>
      </c>
      <c r="S1" s="222" t="s">
        <v>30</v>
      </c>
      <c r="T1" s="224" t="s">
        <v>31</v>
      </c>
    </row>
    <row r="2" spans="1:20" x14ac:dyDescent="0.35">
      <c r="A2" s="11" t="s">
        <v>32</v>
      </c>
      <c r="B2" s="4" t="s">
        <v>33</v>
      </c>
      <c r="C2" s="4" t="s">
        <v>33</v>
      </c>
      <c r="D2" s="4" t="s">
        <v>33</v>
      </c>
      <c r="E2" s="4" t="s">
        <v>33</v>
      </c>
      <c r="F2" s="4" t="s">
        <v>33</v>
      </c>
      <c r="G2" s="2" t="s">
        <v>33</v>
      </c>
      <c r="H2" s="2" t="s">
        <v>33</v>
      </c>
      <c r="I2" s="2" t="s">
        <v>33</v>
      </c>
      <c r="J2" s="2" t="s">
        <v>33</v>
      </c>
      <c r="K2" s="2" t="s">
        <v>33</v>
      </c>
      <c r="L2" s="2" t="s">
        <v>289</v>
      </c>
      <c r="M2" s="2" t="s">
        <v>289</v>
      </c>
      <c r="N2" s="2" t="s">
        <v>289</v>
      </c>
      <c r="O2" s="2" t="s">
        <v>289</v>
      </c>
      <c r="P2" s="2" t="s">
        <v>289</v>
      </c>
      <c r="Q2" s="223"/>
      <c r="R2" s="223"/>
      <c r="S2" s="223"/>
      <c r="T2" s="225"/>
    </row>
    <row r="3" spans="1:20" x14ac:dyDescent="0.35">
      <c r="A3" s="11" t="s">
        <v>35</v>
      </c>
      <c r="B3" s="4" t="s">
        <v>33</v>
      </c>
      <c r="C3" s="22" t="s">
        <v>33</v>
      </c>
      <c r="D3" s="2" t="s">
        <v>33</v>
      </c>
      <c r="E3" s="2" t="s">
        <v>33</v>
      </c>
      <c r="F3" s="2" t="s">
        <v>33</v>
      </c>
      <c r="G3" s="2" t="s">
        <v>33</v>
      </c>
      <c r="H3" s="2" t="s">
        <v>33</v>
      </c>
      <c r="I3" s="2" t="s">
        <v>33</v>
      </c>
      <c r="J3" s="2" t="s">
        <v>33</v>
      </c>
      <c r="K3" s="2" t="s">
        <v>33</v>
      </c>
      <c r="L3" s="2" t="s">
        <v>289</v>
      </c>
      <c r="M3" s="2" t="s">
        <v>289</v>
      </c>
      <c r="N3" s="2" t="s">
        <v>289</v>
      </c>
      <c r="O3" s="2" t="s">
        <v>289</v>
      </c>
      <c r="P3" s="2" t="s">
        <v>289</v>
      </c>
      <c r="Q3" s="223"/>
      <c r="R3" s="223"/>
      <c r="S3" s="223"/>
      <c r="T3" s="225"/>
    </row>
    <row r="4" spans="1:20" s="1" customFormat="1" x14ac:dyDescent="0.35">
      <c r="A4" s="11" t="s">
        <v>39</v>
      </c>
      <c r="B4" s="4" t="s">
        <v>290</v>
      </c>
      <c r="C4" s="22" t="s">
        <v>291</v>
      </c>
      <c r="D4" s="2" t="s">
        <v>292</v>
      </c>
      <c r="E4" s="2" t="s">
        <v>293</v>
      </c>
      <c r="F4" s="2" t="s">
        <v>292</v>
      </c>
      <c r="G4" s="2" t="s">
        <v>294</v>
      </c>
      <c r="H4" s="2" t="s">
        <v>295</v>
      </c>
      <c r="I4" s="2" t="s">
        <v>475</v>
      </c>
      <c r="J4" s="2" t="s">
        <v>295</v>
      </c>
      <c r="K4" s="2" t="s">
        <v>295</v>
      </c>
      <c r="L4" s="2" t="s">
        <v>291</v>
      </c>
      <c r="M4" s="2" t="s">
        <v>291</v>
      </c>
      <c r="N4" s="2" t="s">
        <v>296</v>
      </c>
      <c r="O4" s="2" t="s">
        <v>297</v>
      </c>
      <c r="P4" s="2" t="s">
        <v>292</v>
      </c>
      <c r="Q4" s="223"/>
      <c r="R4" s="223"/>
      <c r="S4" s="223"/>
      <c r="T4" s="225"/>
    </row>
    <row r="5" spans="1:20" x14ac:dyDescent="0.35">
      <c r="A5" s="11" t="s">
        <v>42</v>
      </c>
      <c r="B5" s="4" t="s">
        <v>43</v>
      </c>
      <c r="C5" s="22" t="s">
        <v>43</v>
      </c>
      <c r="D5" s="22"/>
      <c r="E5" s="2"/>
      <c r="F5" s="2"/>
      <c r="G5" s="2" t="s">
        <v>43</v>
      </c>
      <c r="H5" s="2" t="s">
        <v>298</v>
      </c>
      <c r="I5" s="2" t="s">
        <v>43</v>
      </c>
      <c r="J5" s="2" t="s">
        <v>43</v>
      </c>
      <c r="K5" s="2" t="s">
        <v>43</v>
      </c>
      <c r="L5" s="2" t="s">
        <v>43</v>
      </c>
      <c r="M5" s="2" t="s">
        <v>43</v>
      </c>
      <c r="N5" s="2" t="s">
        <v>44</v>
      </c>
      <c r="O5" s="2" t="s">
        <v>44</v>
      </c>
      <c r="P5" s="2" t="s">
        <v>44</v>
      </c>
      <c r="Q5" s="223"/>
      <c r="R5" s="223"/>
      <c r="S5" s="223"/>
      <c r="T5" s="225"/>
    </row>
    <row r="6" spans="1:20" x14ac:dyDescent="0.35">
      <c r="A6" s="12" t="s">
        <v>299</v>
      </c>
      <c r="B6" s="133" t="s">
        <v>300</v>
      </c>
      <c r="C6" s="134" t="s">
        <v>300</v>
      </c>
      <c r="D6" s="133" t="s">
        <v>300</v>
      </c>
      <c r="E6" s="133" t="s">
        <v>300</v>
      </c>
      <c r="F6" s="133" t="s">
        <v>12</v>
      </c>
      <c r="G6" s="133" t="s">
        <v>12</v>
      </c>
      <c r="H6" s="133" t="s">
        <v>12</v>
      </c>
      <c r="I6" s="133" t="s">
        <v>12</v>
      </c>
      <c r="J6" s="133" t="s">
        <v>12</v>
      </c>
      <c r="K6" s="133" t="s">
        <v>12</v>
      </c>
      <c r="L6" s="133" t="s">
        <v>12</v>
      </c>
      <c r="M6" s="133" t="s">
        <v>12</v>
      </c>
      <c r="N6" s="133" t="s">
        <v>12</v>
      </c>
      <c r="O6" s="133" t="s">
        <v>12</v>
      </c>
      <c r="P6" s="133" t="s">
        <v>12</v>
      </c>
      <c r="Q6" s="223"/>
      <c r="R6" s="223"/>
      <c r="S6" s="223"/>
      <c r="T6" s="225"/>
    </row>
    <row r="7" spans="1:20" s="1" customFormat="1" ht="15" thickBot="1" x14ac:dyDescent="0.4">
      <c r="A7" s="130" t="s">
        <v>301</v>
      </c>
      <c r="B7" s="129"/>
      <c r="C7" s="129"/>
      <c r="D7" s="129"/>
      <c r="E7" s="129"/>
      <c r="F7" s="129"/>
      <c r="G7" s="129"/>
      <c r="H7" s="129"/>
      <c r="I7" s="129"/>
      <c r="J7" s="129"/>
      <c r="K7" s="129"/>
      <c r="L7" s="129"/>
      <c r="M7" s="129"/>
      <c r="N7" s="129"/>
      <c r="O7" s="129"/>
      <c r="P7" s="129"/>
      <c r="Q7" s="129"/>
      <c r="R7" s="129"/>
      <c r="S7" s="129"/>
      <c r="T7" s="129"/>
    </row>
    <row r="8" spans="1:20" ht="45" customHeight="1" x14ac:dyDescent="0.35">
      <c r="A8" s="101" t="s">
        <v>302</v>
      </c>
      <c r="B8" s="46">
        <v>1</v>
      </c>
      <c r="C8" s="46">
        <v>1</v>
      </c>
      <c r="D8" s="46">
        <v>0</v>
      </c>
      <c r="E8" s="46">
        <v>1</v>
      </c>
      <c r="F8" s="46">
        <v>1</v>
      </c>
      <c r="G8" s="46">
        <v>1</v>
      </c>
      <c r="H8" s="46">
        <v>1</v>
      </c>
      <c r="I8" s="46">
        <v>1</v>
      </c>
      <c r="J8" s="46">
        <v>1</v>
      </c>
      <c r="K8" s="46">
        <v>1</v>
      </c>
      <c r="L8" s="46">
        <v>0</v>
      </c>
      <c r="M8" s="46">
        <v>0</v>
      </c>
      <c r="N8" s="46">
        <v>0</v>
      </c>
      <c r="O8" s="46">
        <v>0</v>
      </c>
      <c r="P8" s="46">
        <v>0</v>
      </c>
      <c r="Q8" s="92">
        <f>SUM(B8:P8)</f>
        <v>9</v>
      </c>
      <c r="R8" s="92">
        <f>SUM(B8:K8)</f>
        <v>9</v>
      </c>
      <c r="S8" s="92">
        <f>SUM(L8:P8)</f>
        <v>0</v>
      </c>
      <c r="T8" s="227" t="s">
        <v>476</v>
      </c>
    </row>
    <row r="9" spans="1:20" ht="45" customHeight="1" x14ac:dyDescent="0.35">
      <c r="A9" s="102" t="s">
        <v>303</v>
      </c>
      <c r="B9" s="47">
        <v>1</v>
      </c>
      <c r="C9" s="47">
        <v>0</v>
      </c>
      <c r="D9" s="47">
        <v>1</v>
      </c>
      <c r="E9" s="47">
        <v>0</v>
      </c>
      <c r="F9" s="47">
        <v>0</v>
      </c>
      <c r="G9" s="47">
        <v>0</v>
      </c>
      <c r="H9" s="47">
        <v>0</v>
      </c>
      <c r="I9" s="47">
        <v>0</v>
      </c>
      <c r="J9" s="47">
        <v>0</v>
      </c>
      <c r="K9" s="47">
        <v>0</v>
      </c>
      <c r="L9" s="47">
        <v>1</v>
      </c>
      <c r="M9" s="47">
        <v>0</v>
      </c>
      <c r="N9" s="47">
        <v>0</v>
      </c>
      <c r="O9" s="47">
        <v>1</v>
      </c>
      <c r="P9" s="47">
        <v>0</v>
      </c>
      <c r="Q9" s="92">
        <f>SUM(B9:P9)</f>
        <v>4</v>
      </c>
      <c r="R9" s="92">
        <f t="shared" ref="R9:R16" si="0">SUM(B9:K9)</f>
        <v>2</v>
      </c>
      <c r="S9" s="92">
        <f t="shared" ref="S9:S16" si="1">SUM(L9:P9)</f>
        <v>2</v>
      </c>
      <c r="T9" s="228"/>
    </row>
    <row r="10" spans="1:20" ht="45" customHeight="1" x14ac:dyDescent="0.35">
      <c r="A10" s="102" t="s">
        <v>304</v>
      </c>
      <c r="B10" s="47">
        <v>0</v>
      </c>
      <c r="C10" s="47">
        <v>0</v>
      </c>
      <c r="D10" s="47">
        <v>1</v>
      </c>
      <c r="E10" s="47">
        <v>0</v>
      </c>
      <c r="F10" s="47">
        <v>0</v>
      </c>
      <c r="G10" s="47">
        <v>0</v>
      </c>
      <c r="H10" s="47">
        <v>0</v>
      </c>
      <c r="I10" s="47">
        <v>0</v>
      </c>
      <c r="J10" s="47">
        <v>0</v>
      </c>
      <c r="K10" s="47">
        <v>0</v>
      </c>
      <c r="L10" s="47">
        <v>0</v>
      </c>
      <c r="M10" s="47">
        <v>0</v>
      </c>
      <c r="N10" s="47">
        <v>1</v>
      </c>
      <c r="O10" s="47">
        <v>1</v>
      </c>
      <c r="P10" s="47">
        <v>0</v>
      </c>
      <c r="Q10" s="92">
        <f t="shared" ref="Q10:Q16" si="2">SUM(B10:P10)</f>
        <v>3</v>
      </c>
      <c r="R10" s="92">
        <f t="shared" si="0"/>
        <v>1</v>
      </c>
      <c r="S10" s="92">
        <f t="shared" si="1"/>
        <v>2</v>
      </c>
      <c r="T10" s="228"/>
    </row>
    <row r="11" spans="1:20" ht="45" customHeight="1" x14ac:dyDescent="0.35">
      <c r="A11" s="102" t="s">
        <v>452</v>
      </c>
      <c r="B11" s="47">
        <v>0</v>
      </c>
      <c r="C11" s="47">
        <v>1</v>
      </c>
      <c r="D11" s="47">
        <v>0</v>
      </c>
      <c r="E11" s="47">
        <v>0</v>
      </c>
      <c r="F11" s="47">
        <v>0</v>
      </c>
      <c r="G11" s="47">
        <v>0</v>
      </c>
      <c r="H11" s="47">
        <v>0</v>
      </c>
      <c r="I11" s="47">
        <v>0</v>
      </c>
      <c r="J11" s="47">
        <v>0</v>
      </c>
      <c r="K11" s="47">
        <v>0</v>
      </c>
      <c r="L11" s="47">
        <v>0</v>
      </c>
      <c r="M11" s="47">
        <v>1</v>
      </c>
      <c r="N11" s="47">
        <v>0</v>
      </c>
      <c r="O11" s="47">
        <v>0</v>
      </c>
      <c r="P11" s="47">
        <v>1</v>
      </c>
      <c r="Q11" s="92">
        <f t="shared" si="2"/>
        <v>3</v>
      </c>
      <c r="R11" s="92">
        <f t="shared" si="0"/>
        <v>1</v>
      </c>
      <c r="S11" s="92">
        <f t="shared" si="1"/>
        <v>2</v>
      </c>
      <c r="T11" s="228"/>
    </row>
    <row r="12" spans="1:20" ht="45" customHeight="1" x14ac:dyDescent="0.35">
      <c r="A12" s="102" t="s">
        <v>305</v>
      </c>
      <c r="B12" s="47">
        <v>0</v>
      </c>
      <c r="C12" s="47">
        <v>0</v>
      </c>
      <c r="D12" s="47">
        <v>0</v>
      </c>
      <c r="E12" s="47">
        <v>0</v>
      </c>
      <c r="F12" s="47">
        <v>0</v>
      </c>
      <c r="G12" s="47">
        <v>0</v>
      </c>
      <c r="H12" s="47">
        <v>0</v>
      </c>
      <c r="I12" s="47">
        <v>0</v>
      </c>
      <c r="J12" s="47">
        <v>0</v>
      </c>
      <c r="K12" s="47">
        <v>0</v>
      </c>
      <c r="L12" s="47">
        <v>0</v>
      </c>
      <c r="M12" s="47">
        <v>0</v>
      </c>
      <c r="N12" s="47">
        <v>0</v>
      </c>
      <c r="O12" s="47">
        <v>1</v>
      </c>
      <c r="P12" s="47">
        <v>1</v>
      </c>
      <c r="Q12" s="92">
        <f t="shared" si="2"/>
        <v>2</v>
      </c>
      <c r="R12" s="92">
        <f t="shared" si="0"/>
        <v>0</v>
      </c>
      <c r="S12" s="92">
        <f t="shared" si="1"/>
        <v>2</v>
      </c>
      <c r="T12" s="228"/>
    </row>
    <row r="13" spans="1:20" ht="45" customHeight="1" thickBot="1" x14ac:dyDescent="0.4">
      <c r="A13" s="141" t="s">
        <v>306</v>
      </c>
      <c r="B13" s="49">
        <v>0</v>
      </c>
      <c r="C13" s="49">
        <v>0</v>
      </c>
      <c r="D13" s="49">
        <v>0</v>
      </c>
      <c r="E13" s="49">
        <v>0</v>
      </c>
      <c r="F13" s="49">
        <v>0</v>
      </c>
      <c r="G13" s="49">
        <v>0</v>
      </c>
      <c r="H13" s="49">
        <v>0</v>
      </c>
      <c r="I13" s="49">
        <v>0</v>
      </c>
      <c r="J13" s="49">
        <v>0</v>
      </c>
      <c r="K13" s="49">
        <v>0</v>
      </c>
      <c r="L13" s="49">
        <v>0</v>
      </c>
      <c r="M13" s="49">
        <v>0</v>
      </c>
      <c r="N13" s="49">
        <v>0</v>
      </c>
      <c r="O13" s="49">
        <v>1</v>
      </c>
      <c r="P13" s="49">
        <v>0</v>
      </c>
      <c r="Q13" s="93">
        <f t="shared" si="2"/>
        <v>1</v>
      </c>
      <c r="R13" s="93">
        <f t="shared" si="0"/>
        <v>0</v>
      </c>
      <c r="S13" s="93">
        <f t="shared" si="1"/>
        <v>1</v>
      </c>
      <c r="T13" s="229"/>
    </row>
    <row r="14" spans="1:20" ht="35" customHeight="1" x14ac:dyDescent="0.35">
      <c r="A14" s="112" t="s">
        <v>307</v>
      </c>
      <c r="B14" s="52">
        <v>0</v>
      </c>
      <c r="C14" s="52">
        <v>0</v>
      </c>
      <c r="D14" s="52">
        <v>0</v>
      </c>
      <c r="E14" s="52">
        <v>0</v>
      </c>
      <c r="F14" s="52">
        <v>1</v>
      </c>
      <c r="G14" s="52">
        <v>1</v>
      </c>
      <c r="H14" s="52">
        <v>0</v>
      </c>
      <c r="I14" s="52">
        <v>0</v>
      </c>
      <c r="J14" s="52">
        <v>0</v>
      </c>
      <c r="K14" s="52">
        <v>0</v>
      </c>
      <c r="L14" s="52">
        <v>1</v>
      </c>
      <c r="M14" s="52">
        <v>1</v>
      </c>
      <c r="N14" s="58">
        <v>0</v>
      </c>
      <c r="O14" s="52">
        <v>1</v>
      </c>
      <c r="P14" s="52">
        <v>0</v>
      </c>
      <c r="Q14" s="94">
        <f t="shared" si="2"/>
        <v>5</v>
      </c>
      <c r="R14" s="94">
        <f t="shared" si="0"/>
        <v>2</v>
      </c>
      <c r="S14" s="94">
        <f t="shared" si="1"/>
        <v>3</v>
      </c>
      <c r="T14" s="226" t="s">
        <v>477</v>
      </c>
    </row>
    <row r="15" spans="1:20" ht="35" customHeight="1" x14ac:dyDescent="0.35">
      <c r="A15" s="105" t="s">
        <v>308</v>
      </c>
      <c r="B15" s="52">
        <v>1</v>
      </c>
      <c r="C15" s="52">
        <v>0</v>
      </c>
      <c r="D15" s="52">
        <v>0</v>
      </c>
      <c r="E15" s="52">
        <v>0</v>
      </c>
      <c r="F15" s="53">
        <v>0</v>
      </c>
      <c r="G15" s="53">
        <v>0</v>
      </c>
      <c r="H15" s="53">
        <v>0</v>
      </c>
      <c r="I15" s="53">
        <v>0</v>
      </c>
      <c r="J15" s="53">
        <v>0</v>
      </c>
      <c r="K15" s="53">
        <v>0</v>
      </c>
      <c r="L15" s="53">
        <v>0</v>
      </c>
      <c r="M15" s="53">
        <v>0</v>
      </c>
      <c r="N15" s="47">
        <v>0</v>
      </c>
      <c r="O15" s="53">
        <v>0</v>
      </c>
      <c r="P15" s="53">
        <v>0</v>
      </c>
      <c r="Q15" s="95">
        <f t="shared" si="2"/>
        <v>1</v>
      </c>
      <c r="R15" s="95">
        <f t="shared" si="0"/>
        <v>1</v>
      </c>
      <c r="S15" s="95">
        <f t="shared" si="1"/>
        <v>0</v>
      </c>
      <c r="T15" s="226"/>
    </row>
    <row r="16" spans="1:20" ht="35" customHeight="1" x14ac:dyDescent="0.35">
      <c r="A16" s="104" t="s">
        <v>478</v>
      </c>
      <c r="B16" s="53">
        <v>0</v>
      </c>
      <c r="C16" s="53">
        <v>0</v>
      </c>
      <c r="D16" s="53">
        <v>0</v>
      </c>
      <c r="E16" s="53">
        <v>0</v>
      </c>
      <c r="F16" s="53">
        <v>0</v>
      </c>
      <c r="G16" s="53">
        <v>0</v>
      </c>
      <c r="H16" s="53">
        <v>0</v>
      </c>
      <c r="I16" s="53">
        <v>0</v>
      </c>
      <c r="J16" s="53">
        <v>0</v>
      </c>
      <c r="K16" s="53">
        <v>0</v>
      </c>
      <c r="L16" s="53">
        <v>0</v>
      </c>
      <c r="M16" s="53">
        <v>0</v>
      </c>
      <c r="N16" s="47">
        <v>0</v>
      </c>
      <c r="O16" s="53">
        <v>0</v>
      </c>
      <c r="P16" s="53">
        <v>1</v>
      </c>
      <c r="Q16" s="95">
        <f t="shared" si="2"/>
        <v>1</v>
      </c>
      <c r="R16" s="95">
        <f t="shared" si="0"/>
        <v>0</v>
      </c>
      <c r="S16" s="95">
        <f t="shared" si="1"/>
        <v>1</v>
      </c>
      <c r="T16" s="226"/>
    </row>
    <row r="17" spans="1:20" s="1" customFormat="1" ht="15" thickBot="1" x14ac:dyDescent="0.4">
      <c r="A17" s="100" t="s">
        <v>309</v>
      </c>
      <c r="B17" s="129"/>
      <c r="C17" s="129"/>
      <c r="D17" s="129"/>
      <c r="E17" s="129"/>
      <c r="F17" s="129"/>
      <c r="G17" s="129"/>
      <c r="H17" s="129"/>
      <c r="I17" s="129"/>
      <c r="J17" s="129"/>
      <c r="K17" s="129"/>
      <c r="L17" s="129"/>
      <c r="M17" s="129"/>
      <c r="N17" s="129"/>
      <c r="O17" s="129"/>
      <c r="P17" s="129"/>
      <c r="Q17" s="129"/>
      <c r="R17" s="129"/>
      <c r="S17" s="129"/>
      <c r="T17" s="99"/>
    </row>
    <row r="18" spans="1:20" ht="25" customHeight="1" x14ac:dyDescent="0.35">
      <c r="A18" s="101" t="s">
        <v>454</v>
      </c>
      <c r="B18" s="47">
        <v>1</v>
      </c>
      <c r="C18" s="47">
        <v>0</v>
      </c>
      <c r="D18" s="47">
        <v>1</v>
      </c>
      <c r="E18" s="47">
        <v>1</v>
      </c>
      <c r="F18" s="47">
        <v>0</v>
      </c>
      <c r="G18" s="47">
        <v>1</v>
      </c>
      <c r="H18" s="47">
        <v>1</v>
      </c>
      <c r="I18" s="47">
        <v>1</v>
      </c>
      <c r="J18" s="47">
        <v>1</v>
      </c>
      <c r="K18" s="47">
        <v>1</v>
      </c>
      <c r="L18" s="47">
        <v>1</v>
      </c>
      <c r="M18" s="47">
        <v>1</v>
      </c>
      <c r="N18" s="47">
        <v>1</v>
      </c>
      <c r="O18" s="47">
        <v>1</v>
      </c>
      <c r="P18" s="47">
        <v>0</v>
      </c>
      <c r="Q18" s="92">
        <f>SUM(B18:P18)</f>
        <v>12</v>
      </c>
      <c r="R18" s="92">
        <f>SUM(B18:K18)</f>
        <v>8</v>
      </c>
      <c r="S18" s="92">
        <f>SUM(L18:P18)</f>
        <v>4</v>
      </c>
      <c r="T18" s="194" t="s">
        <v>457</v>
      </c>
    </row>
    <row r="19" spans="1:20" ht="25" customHeight="1" x14ac:dyDescent="0.35">
      <c r="A19" s="102" t="s">
        <v>455</v>
      </c>
      <c r="B19" s="47">
        <v>0</v>
      </c>
      <c r="C19" s="47">
        <v>1</v>
      </c>
      <c r="D19" s="47">
        <v>0</v>
      </c>
      <c r="E19" s="47">
        <v>0</v>
      </c>
      <c r="F19" s="47">
        <v>0</v>
      </c>
      <c r="G19" s="47">
        <v>1</v>
      </c>
      <c r="H19" s="47">
        <v>0</v>
      </c>
      <c r="I19" s="47">
        <v>0</v>
      </c>
      <c r="J19" s="47">
        <v>1</v>
      </c>
      <c r="K19" s="47">
        <v>1</v>
      </c>
      <c r="L19" s="47">
        <v>0</v>
      </c>
      <c r="M19" s="47">
        <v>0</v>
      </c>
      <c r="N19" s="47">
        <v>0</v>
      </c>
      <c r="O19" s="47">
        <v>0</v>
      </c>
      <c r="P19" s="47">
        <v>1</v>
      </c>
      <c r="Q19" s="92">
        <f t="shared" ref="Q19:Q25" si="3">SUM(B19:P19)</f>
        <v>5</v>
      </c>
      <c r="R19" s="92">
        <f t="shared" ref="R19:R25" si="4">SUM(B19:K19)</f>
        <v>4</v>
      </c>
      <c r="S19" s="92">
        <f t="shared" ref="S19:S25" si="5">SUM(L19:P19)</f>
        <v>1</v>
      </c>
      <c r="T19" s="196"/>
    </row>
    <row r="20" spans="1:20" ht="25" customHeight="1" x14ac:dyDescent="0.35">
      <c r="A20" s="102" t="s">
        <v>456</v>
      </c>
      <c r="B20" s="47">
        <v>0</v>
      </c>
      <c r="C20" s="47">
        <v>0</v>
      </c>
      <c r="D20" s="47">
        <v>0</v>
      </c>
      <c r="E20" s="47">
        <v>0</v>
      </c>
      <c r="F20" s="47">
        <v>1</v>
      </c>
      <c r="G20" s="47">
        <v>0</v>
      </c>
      <c r="H20" s="47">
        <v>0</v>
      </c>
      <c r="I20" s="47">
        <v>0</v>
      </c>
      <c r="J20" s="47">
        <v>0</v>
      </c>
      <c r="K20" s="47">
        <v>0</v>
      </c>
      <c r="L20" s="47">
        <v>0</v>
      </c>
      <c r="M20" s="47">
        <v>0</v>
      </c>
      <c r="N20" s="47">
        <v>0</v>
      </c>
      <c r="O20" s="47">
        <v>0</v>
      </c>
      <c r="P20" s="47">
        <v>0</v>
      </c>
      <c r="Q20" s="92">
        <f t="shared" si="3"/>
        <v>1</v>
      </c>
      <c r="R20" s="92">
        <f t="shared" si="4"/>
        <v>1</v>
      </c>
      <c r="S20" s="92">
        <f t="shared" si="5"/>
        <v>0</v>
      </c>
      <c r="T20" s="196"/>
    </row>
    <row r="21" spans="1:20" ht="25" customHeight="1" thickBot="1" x14ac:dyDescent="0.4">
      <c r="A21" s="107" t="s">
        <v>310</v>
      </c>
      <c r="B21" s="49">
        <v>0</v>
      </c>
      <c r="C21" s="49">
        <v>0</v>
      </c>
      <c r="D21" s="49">
        <v>0</v>
      </c>
      <c r="E21" s="49">
        <v>0</v>
      </c>
      <c r="F21" s="49">
        <v>0</v>
      </c>
      <c r="G21" s="49">
        <v>0</v>
      </c>
      <c r="H21" s="49">
        <v>0</v>
      </c>
      <c r="I21" s="49">
        <v>0</v>
      </c>
      <c r="J21" s="49">
        <v>0</v>
      </c>
      <c r="K21" s="49">
        <v>0</v>
      </c>
      <c r="L21" s="49">
        <v>0</v>
      </c>
      <c r="M21" s="49">
        <v>0</v>
      </c>
      <c r="N21" s="49">
        <v>0</v>
      </c>
      <c r="O21" s="49">
        <v>0</v>
      </c>
      <c r="P21" s="49">
        <v>1</v>
      </c>
      <c r="Q21" s="93">
        <f t="shared" si="3"/>
        <v>1</v>
      </c>
      <c r="R21" s="93">
        <f t="shared" si="4"/>
        <v>0</v>
      </c>
      <c r="S21" s="93">
        <f t="shared" si="5"/>
        <v>1</v>
      </c>
      <c r="T21" s="198"/>
    </row>
    <row r="22" spans="1:20" ht="35" customHeight="1" x14ac:dyDescent="0.35">
      <c r="A22" s="108" t="s">
        <v>311</v>
      </c>
      <c r="B22" s="52">
        <v>0</v>
      </c>
      <c r="C22" s="52">
        <v>0</v>
      </c>
      <c r="D22" s="52">
        <v>1</v>
      </c>
      <c r="E22" s="52">
        <v>0</v>
      </c>
      <c r="F22" s="52">
        <v>0</v>
      </c>
      <c r="G22" s="52">
        <v>1</v>
      </c>
      <c r="H22" s="52">
        <v>1</v>
      </c>
      <c r="I22" s="52">
        <v>1</v>
      </c>
      <c r="J22" s="52">
        <v>1</v>
      </c>
      <c r="K22" s="52">
        <v>1</v>
      </c>
      <c r="L22" s="52">
        <v>1</v>
      </c>
      <c r="M22" s="52">
        <v>1</v>
      </c>
      <c r="N22" s="52">
        <v>1</v>
      </c>
      <c r="O22" s="52">
        <v>0</v>
      </c>
      <c r="P22" s="52">
        <v>0</v>
      </c>
      <c r="Q22" s="94">
        <f>SUM(B22:P22)</f>
        <v>9</v>
      </c>
      <c r="R22" s="94">
        <f t="shared" si="4"/>
        <v>6</v>
      </c>
      <c r="S22" s="94">
        <f t="shared" si="5"/>
        <v>3</v>
      </c>
      <c r="T22" s="194" t="s">
        <v>479</v>
      </c>
    </row>
    <row r="23" spans="1:20" ht="35" customHeight="1" x14ac:dyDescent="0.35">
      <c r="A23" s="104" t="s">
        <v>312</v>
      </c>
      <c r="B23" s="53">
        <v>0</v>
      </c>
      <c r="C23" s="53">
        <v>0</v>
      </c>
      <c r="D23" s="53">
        <v>1</v>
      </c>
      <c r="E23" s="53">
        <v>0</v>
      </c>
      <c r="F23" s="53">
        <v>1</v>
      </c>
      <c r="G23" s="53">
        <v>0</v>
      </c>
      <c r="H23" s="53">
        <v>1</v>
      </c>
      <c r="I23" s="53">
        <v>0</v>
      </c>
      <c r="J23" s="53">
        <v>0</v>
      </c>
      <c r="K23" s="53">
        <v>0</v>
      </c>
      <c r="L23" s="53">
        <v>0</v>
      </c>
      <c r="M23" s="53">
        <v>0</v>
      </c>
      <c r="N23" s="53">
        <v>0</v>
      </c>
      <c r="O23" s="53">
        <v>0</v>
      </c>
      <c r="P23" s="53">
        <v>0</v>
      </c>
      <c r="Q23" s="95">
        <f t="shared" si="3"/>
        <v>3</v>
      </c>
      <c r="R23" s="95">
        <f t="shared" si="4"/>
        <v>3</v>
      </c>
      <c r="S23" s="95">
        <f t="shared" si="5"/>
        <v>0</v>
      </c>
      <c r="T23" s="196"/>
    </row>
    <row r="24" spans="1:20" ht="35" customHeight="1" x14ac:dyDescent="0.35">
      <c r="A24" s="104" t="s">
        <v>313</v>
      </c>
      <c r="B24" s="53">
        <v>0</v>
      </c>
      <c r="C24" s="53">
        <v>0</v>
      </c>
      <c r="D24" s="53">
        <v>0</v>
      </c>
      <c r="E24" s="53">
        <v>1</v>
      </c>
      <c r="F24" s="53">
        <v>0</v>
      </c>
      <c r="G24" s="53">
        <v>0</v>
      </c>
      <c r="H24" s="53">
        <v>0</v>
      </c>
      <c r="I24" s="53">
        <v>0</v>
      </c>
      <c r="J24" s="53">
        <v>0</v>
      </c>
      <c r="K24" s="53">
        <v>0</v>
      </c>
      <c r="L24" s="53">
        <v>0</v>
      </c>
      <c r="M24" s="53">
        <v>0</v>
      </c>
      <c r="N24" s="53">
        <v>0</v>
      </c>
      <c r="O24" s="53">
        <v>0</v>
      </c>
      <c r="P24" s="53">
        <v>0</v>
      </c>
      <c r="Q24" s="95">
        <f t="shared" si="3"/>
        <v>1</v>
      </c>
      <c r="R24" s="95">
        <f t="shared" si="4"/>
        <v>1</v>
      </c>
      <c r="S24" s="95">
        <f t="shared" si="5"/>
        <v>0</v>
      </c>
      <c r="T24" s="196"/>
    </row>
    <row r="25" spans="1:20" ht="35" customHeight="1" thickBot="1" x14ac:dyDescent="0.4">
      <c r="A25" s="109" t="s">
        <v>314</v>
      </c>
      <c r="B25" s="53">
        <v>0</v>
      </c>
      <c r="C25" s="53">
        <v>0</v>
      </c>
      <c r="D25" s="53">
        <v>0</v>
      </c>
      <c r="E25" s="53">
        <v>0</v>
      </c>
      <c r="F25" s="53">
        <v>0</v>
      </c>
      <c r="G25" s="53">
        <v>0</v>
      </c>
      <c r="H25" s="53">
        <v>0</v>
      </c>
      <c r="I25" s="53">
        <v>0</v>
      </c>
      <c r="J25" s="53">
        <v>0</v>
      </c>
      <c r="K25" s="53">
        <v>0</v>
      </c>
      <c r="L25" s="53">
        <v>0</v>
      </c>
      <c r="M25" s="53">
        <v>0</v>
      </c>
      <c r="N25" s="53">
        <v>0</v>
      </c>
      <c r="O25" s="53">
        <v>0</v>
      </c>
      <c r="P25" s="53">
        <v>1</v>
      </c>
      <c r="Q25" s="95">
        <f t="shared" si="3"/>
        <v>1</v>
      </c>
      <c r="R25" s="95">
        <f t="shared" si="4"/>
        <v>0</v>
      </c>
      <c r="S25" s="95">
        <f t="shared" si="5"/>
        <v>1</v>
      </c>
      <c r="T25" s="198"/>
    </row>
    <row r="26" spans="1:20" s="1" customFormat="1" ht="15" thickBot="1" x14ac:dyDescent="0.4">
      <c r="A26" s="110" t="s">
        <v>315</v>
      </c>
      <c r="B26" s="129"/>
      <c r="C26" s="129"/>
      <c r="D26" s="129"/>
      <c r="E26" s="129"/>
      <c r="F26" s="129"/>
      <c r="G26" s="129"/>
      <c r="H26" s="129"/>
      <c r="I26" s="129"/>
      <c r="J26" s="129"/>
      <c r="K26" s="129"/>
      <c r="L26" s="129"/>
      <c r="M26" s="129"/>
      <c r="N26" s="129"/>
      <c r="O26" s="129"/>
      <c r="P26" s="129"/>
      <c r="Q26" s="129"/>
      <c r="R26" s="129"/>
      <c r="S26" s="129"/>
      <c r="T26" s="98"/>
    </row>
    <row r="27" spans="1:20" ht="35" customHeight="1" x14ac:dyDescent="0.35">
      <c r="A27" s="111" t="s">
        <v>460</v>
      </c>
      <c r="B27" s="47">
        <v>1</v>
      </c>
      <c r="C27" s="47">
        <v>0</v>
      </c>
      <c r="D27" s="47">
        <v>1</v>
      </c>
      <c r="E27" s="47">
        <v>1</v>
      </c>
      <c r="F27" s="47">
        <v>1</v>
      </c>
      <c r="G27" s="47">
        <v>1</v>
      </c>
      <c r="H27" s="47">
        <v>0</v>
      </c>
      <c r="I27" s="47">
        <v>1</v>
      </c>
      <c r="J27" s="47">
        <v>0</v>
      </c>
      <c r="K27" s="47">
        <v>1</v>
      </c>
      <c r="L27" s="47">
        <v>0</v>
      </c>
      <c r="M27" s="47">
        <v>0</v>
      </c>
      <c r="N27" s="47">
        <v>1</v>
      </c>
      <c r="O27" s="47">
        <v>1</v>
      </c>
      <c r="P27" s="47">
        <v>0</v>
      </c>
      <c r="Q27" s="92">
        <f t="shared" ref="Q27:Q31" si="6">SUM(B27:P27)</f>
        <v>9</v>
      </c>
      <c r="R27" s="92">
        <f t="shared" ref="R27:R31" si="7">SUM(B27:K27)</f>
        <v>7</v>
      </c>
      <c r="S27" s="92">
        <f t="shared" ref="S27:S31" si="8">SUM(L27:P27)</f>
        <v>2</v>
      </c>
      <c r="T27" s="219" t="s">
        <v>458</v>
      </c>
    </row>
    <row r="28" spans="1:20" ht="35" customHeight="1" x14ac:dyDescent="0.35">
      <c r="A28" s="102" t="s">
        <v>461</v>
      </c>
      <c r="B28" s="47">
        <v>1</v>
      </c>
      <c r="C28" s="47">
        <v>0</v>
      </c>
      <c r="D28" s="47">
        <v>0</v>
      </c>
      <c r="E28" s="47">
        <v>0</v>
      </c>
      <c r="F28" s="47">
        <v>0</v>
      </c>
      <c r="G28" s="47">
        <v>0</v>
      </c>
      <c r="H28" s="47">
        <v>0</v>
      </c>
      <c r="I28" s="47">
        <v>0</v>
      </c>
      <c r="J28" s="47">
        <v>0</v>
      </c>
      <c r="K28" s="47">
        <v>1</v>
      </c>
      <c r="L28" s="47">
        <v>0</v>
      </c>
      <c r="M28" s="47">
        <v>0</v>
      </c>
      <c r="N28" s="47">
        <v>1</v>
      </c>
      <c r="O28" s="47">
        <v>0</v>
      </c>
      <c r="P28" s="47">
        <v>0</v>
      </c>
      <c r="Q28" s="92">
        <f t="shared" si="6"/>
        <v>3</v>
      </c>
      <c r="R28" s="92">
        <f t="shared" si="7"/>
        <v>2</v>
      </c>
      <c r="S28" s="92">
        <f t="shared" si="8"/>
        <v>1</v>
      </c>
      <c r="T28" s="215"/>
    </row>
    <row r="29" spans="1:20" ht="35" customHeight="1" thickBot="1" x14ac:dyDescent="0.4">
      <c r="A29" s="107" t="s">
        <v>462</v>
      </c>
      <c r="B29" s="49">
        <v>0</v>
      </c>
      <c r="C29" s="49">
        <v>1</v>
      </c>
      <c r="D29" s="49">
        <v>0</v>
      </c>
      <c r="E29" s="49">
        <v>0</v>
      </c>
      <c r="F29" s="49">
        <v>0</v>
      </c>
      <c r="G29" s="49">
        <v>0</v>
      </c>
      <c r="H29" s="49">
        <v>0</v>
      </c>
      <c r="I29" s="49">
        <v>0</v>
      </c>
      <c r="J29" s="49">
        <v>0</v>
      </c>
      <c r="K29" s="49">
        <v>1</v>
      </c>
      <c r="L29" s="49">
        <v>0</v>
      </c>
      <c r="M29" s="49">
        <v>0</v>
      </c>
      <c r="N29" s="49">
        <v>0</v>
      </c>
      <c r="O29" s="49">
        <v>0</v>
      </c>
      <c r="P29" s="49">
        <v>0</v>
      </c>
      <c r="Q29" s="93">
        <f t="shared" si="6"/>
        <v>2</v>
      </c>
      <c r="R29" s="93">
        <f t="shared" si="7"/>
        <v>2</v>
      </c>
      <c r="S29" s="93">
        <f t="shared" si="8"/>
        <v>0</v>
      </c>
      <c r="T29" s="215"/>
    </row>
    <row r="30" spans="1:20" ht="35" customHeight="1" x14ac:dyDescent="0.35">
      <c r="A30" s="108" t="s">
        <v>480</v>
      </c>
      <c r="B30" s="52">
        <v>1</v>
      </c>
      <c r="C30" s="52">
        <v>1</v>
      </c>
      <c r="D30" s="52">
        <v>1</v>
      </c>
      <c r="E30" s="52">
        <v>0</v>
      </c>
      <c r="F30" s="52">
        <v>1</v>
      </c>
      <c r="G30" s="52">
        <v>1</v>
      </c>
      <c r="H30" s="52">
        <v>0</v>
      </c>
      <c r="I30" s="52">
        <v>0</v>
      </c>
      <c r="J30" s="52">
        <v>0</v>
      </c>
      <c r="K30" s="52">
        <v>0</v>
      </c>
      <c r="L30" s="52">
        <v>0</v>
      </c>
      <c r="M30" s="52">
        <v>0</v>
      </c>
      <c r="N30" s="52">
        <v>1</v>
      </c>
      <c r="O30" s="52">
        <v>1</v>
      </c>
      <c r="P30" s="52">
        <v>0</v>
      </c>
      <c r="Q30" s="94">
        <f t="shared" si="6"/>
        <v>7</v>
      </c>
      <c r="R30" s="175">
        <f t="shared" si="7"/>
        <v>5</v>
      </c>
      <c r="S30" s="175">
        <f t="shared" si="8"/>
        <v>2</v>
      </c>
      <c r="T30" s="220" t="s">
        <v>463</v>
      </c>
    </row>
    <row r="31" spans="1:20" ht="35" customHeight="1" thickBot="1" x14ac:dyDescent="0.4">
      <c r="A31" s="109" t="s">
        <v>459</v>
      </c>
      <c r="B31" s="54">
        <v>0</v>
      </c>
      <c r="C31" s="54">
        <v>0</v>
      </c>
      <c r="D31" s="54">
        <v>1</v>
      </c>
      <c r="E31" s="54">
        <v>0</v>
      </c>
      <c r="F31" s="54">
        <v>0</v>
      </c>
      <c r="G31" s="54">
        <v>0</v>
      </c>
      <c r="H31" s="54">
        <v>0</v>
      </c>
      <c r="I31" s="54">
        <v>0</v>
      </c>
      <c r="J31" s="54">
        <v>0</v>
      </c>
      <c r="K31" s="54">
        <v>1</v>
      </c>
      <c r="L31" s="54">
        <v>0</v>
      </c>
      <c r="M31" s="54">
        <v>0</v>
      </c>
      <c r="N31" s="54">
        <v>0</v>
      </c>
      <c r="O31" s="54">
        <v>0</v>
      </c>
      <c r="P31" s="54">
        <v>0</v>
      </c>
      <c r="Q31" s="96">
        <f t="shared" si="6"/>
        <v>2</v>
      </c>
      <c r="R31" s="160">
        <f t="shared" si="7"/>
        <v>2</v>
      </c>
      <c r="S31" s="160">
        <f t="shared" si="8"/>
        <v>0</v>
      </c>
      <c r="T31" s="221"/>
    </row>
    <row r="32" spans="1:20" s="1" customFormat="1" ht="15" thickBot="1" x14ac:dyDescent="0.4">
      <c r="A32" s="100" t="s">
        <v>316</v>
      </c>
      <c r="B32" s="99"/>
      <c r="C32" s="99"/>
      <c r="D32" s="129"/>
      <c r="E32" s="129"/>
      <c r="F32" s="129"/>
      <c r="G32" s="129"/>
      <c r="H32" s="129"/>
      <c r="I32" s="129"/>
      <c r="J32" s="129"/>
      <c r="K32" s="129"/>
      <c r="L32" s="129"/>
      <c r="M32" s="129"/>
      <c r="N32" s="129"/>
      <c r="O32" s="129"/>
      <c r="P32" s="129"/>
      <c r="Q32" s="129"/>
      <c r="R32" s="129"/>
      <c r="S32" s="129"/>
      <c r="T32" s="128"/>
    </row>
    <row r="33" spans="1:20" ht="25" customHeight="1" x14ac:dyDescent="0.35">
      <c r="A33" s="101" t="s">
        <v>317</v>
      </c>
      <c r="B33" s="46">
        <v>1</v>
      </c>
      <c r="C33" s="46">
        <v>0</v>
      </c>
      <c r="D33" s="47">
        <v>1</v>
      </c>
      <c r="E33" s="47">
        <v>1</v>
      </c>
      <c r="F33" s="47">
        <v>1</v>
      </c>
      <c r="G33" s="47">
        <v>0</v>
      </c>
      <c r="H33" s="47">
        <v>1</v>
      </c>
      <c r="I33" s="47">
        <v>1</v>
      </c>
      <c r="J33" s="47">
        <v>1</v>
      </c>
      <c r="K33" s="47">
        <v>1</v>
      </c>
      <c r="L33" s="47">
        <v>1</v>
      </c>
      <c r="M33" s="47">
        <v>0</v>
      </c>
      <c r="N33" s="47">
        <v>1</v>
      </c>
      <c r="O33" s="47">
        <v>1</v>
      </c>
      <c r="P33" s="47">
        <v>1</v>
      </c>
      <c r="Q33" s="92">
        <f>SUM(B33:P33)</f>
        <v>12</v>
      </c>
      <c r="R33" s="92">
        <f t="shared" ref="R33:R45" si="9">SUM(B33:K33)</f>
        <v>8</v>
      </c>
      <c r="S33" s="92">
        <f t="shared" ref="S33:S45" si="10">SUM(L33:P33)</f>
        <v>4</v>
      </c>
      <c r="T33" s="233" t="s">
        <v>481</v>
      </c>
    </row>
    <row r="34" spans="1:20" ht="25" customHeight="1" x14ac:dyDescent="0.35">
      <c r="A34" s="113" t="s">
        <v>482</v>
      </c>
      <c r="B34" s="48">
        <v>1</v>
      </c>
      <c r="C34" s="48">
        <v>0</v>
      </c>
      <c r="D34" s="47">
        <v>0</v>
      </c>
      <c r="E34" s="47">
        <v>0</v>
      </c>
      <c r="F34" s="47">
        <v>1</v>
      </c>
      <c r="G34" s="47">
        <v>0</v>
      </c>
      <c r="H34" s="47">
        <v>0</v>
      </c>
      <c r="I34" s="47">
        <v>0</v>
      </c>
      <c r="J34" s="47">
        <v>0</v>
      </c>
      <c r="K34" s="47">
        <v>1</v>
      </c>
      <c r="L34" s="47">
        <v>0</v>
      </c>
      <c r="M34" s="47">
        <v>1</v>
      </c>
      <c r="N34" s="47">
        <v>0</v>
      </c>
      <c r="O34" s="47">
        <v>0</v>
      </c>
      <c r="P34" s="47">
        <v>1</v>
      </c>
      <c r="Q34" s="92">
        <f t="shared" ref="Q34:Q45" si="11">SUM(B34:P34)</f>
        <v>5</v>
      </c>
      <c r="R34" s="92">
        <f t="shared" si="9"/>
        <v>3</v>
      </c>
      <c r="S34" s="92">
        <f t="shared" si="10"/>
        <v>2</v>
      </c>
      <c r="T34" s="226"/>
    </row>
    <row r="35" spans="1:20" ht="25" customHeight="1" x14ac:dyDescent="0.35">
      <c r="A35" s="102" t="s">
        <v>318</v>
      </c>
      <c r="B35" s="48">
        <v>0</v>
      </c>
      <c r="C35" s="48">
        <v>0</v>
      </c>
      <c r="D35" s="47">
        <v>0</v>
      </c>
      <c r="E35" s="47">
        <v>1</v>
      </c>
      <c r="F35" s="47">
        <v>1</v>
      </c>
      <c r="G35" s="47">
        <v>0</v>
      </c>
      <c r="H35" s="47">
        <v>0</v>
      </c>
      <c r="I35" s="47">
        <v>0</v>
      </c>
      <c r="J35" s="47">
        <v>1</v>
      </c>
      <c r="K35" s="47">
        <v>0</v>
      </c>
      <c r="L35" s="47">
        <v>0</v>
      </c>
      <c r="M35" s="47">
        <v>0</v>
      </c>
      <c r="N35" s="47">
        <v>0</v>
      </c>
      <c r="O35" s="47">
        <v>0</v>
      </c>
      <c r="P35" s="47">
        <v>0</v>
      </c>
      <c r="Q35" s="92">
        <f t="shared" si="11"/>
        <v>3</v>
      </c>
      <c r="R35" s="92">
        <f t="shared" si="9"/>
        <v>3</v>
      </c>
      <c r="S35" s="92">
        <f t="shared" si="10"/>
        <v>0</v>
      </c>
      <c r="T35" s="226"/>
    </row>
    <row r="36" spans="1:20" ht="25" customHeight="1" x14ac:dyDescent="0.35">
      <c r="A36" s="107" t="s">
        <v>319</v>
      </c>
      <c r="B36" s="48">
        <v>0</v>
      </c>
      <c r="C36" s="48">
        <v>0</v>
      </c>
      <c r="D36" s="47">
        <v>0</v>
      </c>
      <c r="E36" s="47">
        <v>0</v>
      </c>
      <c r="F36" s="47">
        <v>0</v>
      </c>
      <c r="G36" s="47">
        <v>0</v>
      </c>
      <c r="H36" s="47">
        <v>0</v>
      </c>
      <c r="I36" s="47">
        <v>1</v>
      </c>
      <c r="J36" s="47">
        <v>0</v>
      </c>
      <c r="K36" s="47">
        <v>0</v>
      </c>
      <c r="L36" s="47">
        <v>1</v>
      </c>
      <c r="M36" s="47">
        <v>0</v>
      </c>
      <c r="N36" s="47">
        <v>0</v>
      </c>
      <c r="O36" s="47">
        <v>0</v>
      </c>
      <c r="P36" s="47">
        <v>0</v>
      </c>
      <c r="Q36" s="92">
        <f t="shared" si="11"/>
        <v>2</v>
      </c>
      <c r="R36" s="92">
        <f t="shared" si="9"/>
        <v>1</v>
      </c>
      <c r="S36" s="92">
        <f t="shared" si="10"/>
        <v>1</v>
      </c>
      <c r="T36" s="226"/>
    </row>
    <row r="37" spans="1:20" ht="25" customHeight="1" x14ac:dyDescent="0.35">
      <c r="A37" s="107" t="s">
        <v>320</v>
      </c>
      <c r="B37" s="48">
        <v>1</v>
      </c>
      <c r="C37" s="48">
        <v>0</v>
      </c>
      <c r="D37" s="47">
        <v>0</v>
      </c>
      <c r="E37" s="47">
        <v>0</v>
      </c>
      <c r="F37" s="47">
        <v>0</v>
      </c>
      <c r="G37" s="47">
        <v>0</v>
      </c>
      <c r="H37" s="47">
        <v>0</v>
      </c>
      <c r="I37" s="47">
        <v>0</v>
      </c>
      <c r="J37" s="47">
        <v>0</v>
      </c>
      <c r="K37" s="47">
        <v>0</v>
      </c>
      <c r="L37" s="47">
        <v>0</v>
      </c>
      <c r="M37" s="47">
        <v>0</v>
      </c>
      <c r="N37" s="47">
        <v>0</v>
      </c>
      <c r="O37" s="47">
        <v>1</v>
      </c>
      <c r="P37" s="47">
        <v>0</v>
      </c>
      <c r="Q37" s="92">
        <f t="shared" si="11"/>
        <v>2</v>
      </c>
      <c r="R37" s="92">
        <f t="shared" si="9"/>
        <v>1</v>
      </c>
      <c r="S37" s="92">
        <f t="shared" si="10"/>
        <v>1</v>
      </c>
      <c r="T37" s="226"/>
    </row>
    <row r="38" spans="1:20" ht="25" customHeight="1" thickBot="1" x14ac:dyDescent="0.4">
      <c r="A38" s="103" t="s">
        <v>321</v>
      </c>
      <c r="B38" s="49">
        <v>0</v>
      </c>
      <c r="C38" s="49">
        <v>0</v>
      </c>
      <c r="D38" s="49">
        <v>0</v>
      </c>
      <c r="E38" s="49">
        <v>0</v>
      </c>
      <c r="F38" s="49">
        <v>0</v>
      </c>
      <c r="G38" s="49">
        <v>0</v>
      </c>
      <c r="H38" s="49">
        <v>0</v>
      </c>
      <c r="I38" s="49">
        <v>0</v>
      </c>
      <c r="J38" s="49">
        <v>0</v>
      </c>
      <c r="K38" s="49">
        <v>0</v>
      </c>
      <c r="L38" s="49">
        <v>0</v>
      </c>
      <c r="M38" s="49">
        <v>0</v>
      </c>
      <c r="N38" s="49">
        <v>1</v>
      </c>
      <c r="O38" s="49">
        <v>0</v>
      </c>
      <c r="P38" s="49">
        <v>0</v>
      </c>
      <c r="Q38" s="93">
        <f>SUM(B38:P38)</f>
        <v>1</v>
      </c>
      <c r="R38" s="93">
        <f t="shared" si="9"/>
        <v>0</v>
      </c>
      <c r="S38" s="93">
        <f t="shared" si="10"/>
        <v>1</v>
      </c>
      <c r="T38" s="226"/>
    </row>
    <row r="39" spans="1:20" ht="28" customHeight="1" x14ac:dyDescent="0.35">
      <c r="A39" s="112" t="s">
        <v>322</v>
      </c>
      <c r="B39" s="52">
        <v>1</v>
      </c>
      <c r="C39" s="52">
        <v>0</v>
      </c>
      <c r="D39" s="52">
        <v>1</v>
      </c>
      <c r="E39" s="52">
        <v>1</v>
      </c>
      <c r="F39" s="52">
        <v>1</v>
      </c>
      <c r="G39" s="52">
        <v>1</v>
      </c>
      <c r="H39" s="52">
        <v>1</v>
      </c>
      <c r="I39" s="52">
        <v>1</v>
      </c>
      <c r="J39" s="52">
        <v>1</v>
      </c>
      <c r="K39" s="52">
        <v>1</v>
      </c>
      <c r="L39" s="52">
        <v>1</v>
      </c>
      <c r="M39" s="52">
        <v>0</v>
      </c>
      <c r="N39" s="52">
        <v>1</v>
      </c>
      <c r="O39" s="52">
        <v>1</v>
      </c>
      <c r="P39" s="52">
        <v>1</v>
      </c>
      <c r="Q39" s="94">
        <f t="shared" si="11"/>
        <v>13</v>
      </c>
      <c r="R39" s="94">
        <f t="shared" si="9"/>
        <v>9</v>
      </c>
      <c r="S39" s="94">
        <f t="shared" si="10"/>
        <v>4</v>
      </c>
      <c r="T39" s="234" t="s">
        <v>483</v>
      </c>
    </row>
    <row r="40" spans="1:20" ht="28" customHeight="1" x14ac:dyDescent="0.35">
      <c r="A40" s="104" t="s">
        <v>323</v>
      </c>
      <c r="B40" s="53">
        <v>1</v>
      </c>
      <c r="C40" s="53">
        <v>0</v>
      </c>
      <c r="D40" s="53">
        <v>0</v>
      </c>
      <c r="E40" s="53">
        <v>0</v>
      </c>
      <c r="F40" s="53">
        <v>1</v>
      </c>
      <c r="G40" s="53">
        <v>0</v>
      </c>
      <c r="H40" s="53">
        <v>0</v>
      </c>
      <c r="I40" s="53">
        <v>0</v>
      </c>
      <c r="J40" s="53">
        <v>0</v>
      </c>
      <c r="K40" s="53">
        <v>1</v>
      </c>
      <c r="L40" s="53">
        <v>0</v>
      </c>
      <c r="M40" s="53">
        <v>0</v>
      </c>
      <c r="N40" s="53">
        <v>1</v>
      </c>
      <c r="O40" s="53">
        <v>1</v>
      </c>
      <c r="P40" s="53">
        <v>1</v>
      </c>
      <c r="Q40" s="95">
        <f t="shared" si="11"/>
        <v>6</v>
      </c>
      <c r="R40" s="95">
        <f t="shared" si="9"/>
        <v>3</v>
      </c>
      <c r="S40" s="95">
        <f t="shared" si="10"/>
        <v>3</v>
      </c>
      <c r="T40" s="235"/>
    </row>
    <row r="41" spans="1:20" ht="28" customHeight="1" x14ac:dyDescent="0.35">
      <c r="A41" s="104" t="s">
        <v>324</v>
      </c>
      <c r="B41" s="53">
        <v>0</v>
      </c>
      <c r="C41" s="53">
        <v>0</v>
      </c>
      <c r="D41" s="53">
        <v>0</v>
      </c>
      <c r="E41" s="53">
        <v>0</v>
      </c>
      <c r="F41" s="53">
        <v>0</v>
      </c>
      <c r="G41" s="53">
        <v>0</v>
      </c>
      <c r="H41" s="53">
        <v>0</v>
      </c>
      <c r="I41" s="53">
        <v>1</v>
      </c>
      <c r="J41" s="53">
        <v>0</v>
      </c>
      <c r="K41" s="53">
        <v>0</v>
      </c>
      <c r="L41" s="53">
        <v>0</v>
      </c>
      <c r="M41" s="53">
        <v>1</v>
      </c>
      <c r="N41" s="53">
        <v>0</v>
      </c>
      <c r="O41" s="53">
        <v>0</v>
      </c>
      <c r="P41" s="53">
        <v>0</v>
      </c>
      <c r="Q41" s="95">
        <f t="shared" si="11"/>
        <v>2</v>
      </c>
      <c r="R41" s="95">
        <f t="shared" si="9"/>
        <v>1</v>
      </c>
      <c r="S41" s="95">
        <f t="shared" si="10"/>
        <v>1</v>
      </c>
      <c r="T41" s="235"/>
    </row>
    <row r="42" spans="1:20" ht="28" customHeight="1" thickBot="1" x14ac:dyDescent="0.4">
      <c r="A42" s="137" t="s">
        <v>325</v>
      </c>
      <c r="B42" s="54">
        <v>0</v>
      </c>
      <c r="C42" s="54">
        <v>0</v>
      </c>
      <c r="D42" s="54">
        <v>1</v>
      </c>
      <c r="E42" s="54">
        <v>0</v>
      </c>
      <c r="F42" s="54">
        <v>0</v>
      </c>
      <c r="G42" s="54">
        <v>0</v>
      </c>
      <c r="H42" s="54">
        <v>0</v>
      </c>
      <c r="I42" s="54">
        <v>0</v>
      </c>
      <c r="J42" s="54">
        <v>0</v>
      </c>
      <c r="K42" s="54">
        <v>0</v>
      </c>
      <c r="L42" s="54">
        <v>0</v>
      </c>
      <c r="M42" s="54">
        <v>0</v>
      </c>
      <c r="N42" s="54">
        <v>0</v>
      </c>
      <c r="O42" s="54">
        <v>0</v>
      </c>
      <c r="P42" s="54">
        <v>0</v>
      </c>
      <c r="Q42" s="96">
        <f>SUM(B42:P42)</f>
        <v>1</v>
      </c>
      <c r="R42" s="96">
        <f t="shared" si="9"/>
        <v>1</v>
      </c>
      <c r="S42" s="96">
        <f t="shared" si="10"/>
        <v>0</v>
      </c>
      <c r="T42" s="236"/>
    </row>
    <row r="43" spans="1:20" ht="55" customHeight="1" x14ac:dyDescent="0.35">
      <c r="A43" s="111" t="s">
        <v>464</v>
      </c>
      <c r="B43" s="58">
        <v>1</v>
      </c>
      <c r="C43" s="58">
        <v>0</v>
      </c>
      <c r="D43" s="58">
        <v>1</v>
      </c>
      <c r="E43" s="58">
        <v>0</v>
      </c>
      <c r="F43" s="58">
        <v>1</v>
      </c>
      <c r="G43" s="58">
        <v>0</v>
      </c>
      <c r="H43" s="58">
        <v>0</v>
      </c>
      <c r="I43" s="58">
        <v>1</v>
      </c>
      <c r="J43" s="58">
        <v>0</v>
      </c>
      <c r="K43" s="58">
        <v>1</v>
      </c>
      <c r="L43" s="58">
        <v>0</v>
      </c>
      <c r="M43" s="58">
        <v>0</v>
      </c>
      <c r="N43" s="58">
        <v>1</v>
      </c>
      <c r="O43" s="58">
        <v>0</v>
      </c>
      <c r="P43" s="58">
        <v>0</v>
      </c>
      <c r="Q43" s="59">
        <f t="shared" si="11"/>
        <v>6</v>
      </c>
      <c r="R43" s="59">
        <f t="shared" si="9"/>
        <v>5</v>
      </c>
      <c r="S43" s="59">
        <f t="shared" si="10"/>
        <v>1</v>
      </c>
      <c r="T43" s="237" t="s">
        <v>484</v>
      </c>
    </row>
    <row r="44" spans="1:20" ht="55" customHeight="1" x14ac:dyDescent="0.35">
      <c r="A44" s="102" t="s">
        <v>326</v>
      </c>
      <c r="B44" s="47">
        <v>0</v>
      </c>
      <c r="C44" s="47">
        <v>0</v>
      </c>
      <c r="D44" s="47">
        <v>1</v>
      </c>
      <c r="E44" s="47">
        <v>0</v>
      </c>
      <c r="F44" s="47">
        <v>1</v>
      </c>
      <c r="G44" s="47">
        <v>0</v>
      </c>
      <c r="H44" s="47">
        <v>0</v>
      </c>
      <c r="I44" s="47">
        <v>0</v>
      </c>
      <c r="J44" s="47">
        <v>0</v>
      </c>
      <c r="K44" s="47">
        <v>0</v>
      </c>
      <c r="L44" s="47">
        <v>0</v>
      </c>
      <c r="M44" s="47">
        <v>0</v>
      </c>
      <c r="N44" s="47">
        <v>0</v>
      </c>
      <c r="O44" s="47">
        <v>0</v>
      </c>
      <c r="P44" s="47">
        <v>0</v>
      </c>
      <c r="Q44" s="92">
        <f t="shared" si="11"/>
        <v>2</v>
      </c>
      <c r="R44" s="92">
        <f t="shared" si="9"/>
        <v>2</v>
      </c>
      <c r="S44" s="92">
        <f t="shared" si="10"/>
        <v>0</v>
      </c>
      <c r="T44" s="237"/>
    </row>
    <row r="45" spans="1:20" ht="55" customHeight="1" thickBot="1" x14ac:dyDescent="0.4">
      <c r="A45" s="103" t="s">
        <v>327</v>
      </c>
      <c r="B45" s="47">
        <v>0</v>
      </c>
      <c r="C45" s="47">
        <v>0</v>
      </c>
      <c r="D45" s="47">
        <v>1</v>
      </c>
      <c r="E45" s="47">
        <v>0</v>
      </c>
      <c r="F45" s="47">
        <v>0</v>
      </c>
      <c r="G45" s="47">
        <v>0</v>
      </c>
      <c r="H45" s="47">
        <v>0</v>
      </c>
      <c r="I45" s="47">
        <v>0</v>
      </c>
      <c r="J45" s="47">
        <v>0</v>
      </c>
      <c r="K45" s="47">
        <v>0</v>
      </c>
      <c r="L45" s="47">
        <v>0</v>
      </c>
      <c r="M45" s="47">
        <v>0</v>
      </c>
      <c r="N45" s="47">
        <v>0</v>
      </c>
      <c r="O45" s="47">
        <v>0</v>
      </c>
      <c r="P45" s="47">
        <v>0</v>
      </c>
      <c r="Q45" s="92">
        <f t="shared" si="11"/>
        <v>1</v>
      </c>
      <c r="R45" s="92">
        <f t="shared" si="9"/>
        <v>1</v>
      </c>
      <c r="S45" s="92">
        <f t="shared" si="10"/>
        <v>0</v>
      </c>
      <c r="T45" s="238"/>
    </row>
    <row r="46" spans="1:20" s="1" customFormat="1" ht="15" thickBot="1" x14ac:dyDescent="0.4">
      <c r="A46" s="110" t="s">
        <v>328</v>
      </c>
      <c r="B46" s="99"/>
      <c r="C46" s="99"/>
      <c r="D46" s="129"/>
      <c r="E46" s="129"/>
      <c r="F46" s="129"/>
      <c r="G46" s="129"/>
      <c r="H46" s="129"/>
      <c r="I46" s="129"/>
      <c r="J46" s="129"/>
      <c r="K46" s="129"/>
      <c r="L46" s="129"/>
      <c r="M46" s="129"/>
      <c r="N46" s="129"/>
      <c r="O46" s="129"/>
      <c r="P46" s="129"/>
      <c r="Q46" s="129"/>
      <c r="R46" s="129"/>
      <c r="S46" s="129"/>
      <c r="T46" s="98"/>
    </row>
    <row r="47" spans="1:20" s="1" customFormat="1" ht="20" customHeight="1" x14ac:dyDescent="0.35">
      <c r="A47" s="108" t="s">
        <v>329</v>
      </c>
      <c r="B47" s="50">
        <v>1</v>
      </c>
      <c r="C47" s="50">
        <v>0</v>
      </c>
      <c r="D47" s="53">
        <v>1</v>
      </c>
      <c r="E47" s="53">
        <v>1</v>
      </c>
      <c r="F47" s="53">
        <v>1</v>
      </c>
      <c r="G47" s="53">
        <v>1</v>
      </c>
      <c r="H47" s="53">
        <v>1</v>
      </c>
      <c r="I47" s="53">
        <v>1</v>
      </c>
      <c r="J47" s="53">
        <v>1</v>
      </c>
      <c r="K47" s="53">
        <v>1</v>
      </c>
      <c r="L47" s="53">
        <v>1</v>
      </c>
      <c r="M47" s="53">
        <v>0</v>
      </c>
      <c r="N47" s="53">
        <v>0</v>
      </c>
      <c r="O47" s="53">
        <v>1</v>
      </c>
      <c r="P47" s="53">
        <v>0</v>
      </c>
      <c r="Q47" s="95">
        <f>SUM(B47:P47)</f>
        <v>11</v>
      </c>
      <c r="R47" s="95">
        <f t="shared" ref="R47:R53" si="12">SUM(B47:K47)</f>
        <v>9</v>
      </c>
      <c r="S47" s="95">
        <f t="shared" ref="S47:S53" si="13">SUM(L47:P47)</f>
        <v>2</v>
      </c>
      <c r="T47" s="233" t="s">
        <v>465</v>
      </c>
    </row>
    <row r="48" spans="1:20" ht="20" customHeight="1" x14ac:dyDescent="0.35">
      <c r="A48" s="104" t="s">
        <v>330</v>
      </c>
      <c r="B48" s="53">
        <v>0</v>
      </c>
      <c r="C48" s="53">
        <v>0</v>
      </c>
      <c r="D48" s="53">
        <v>0</v>
      </c>
      <c r="E48" s="53">
        <v>0</v>
      </c>
      <c r="F48" s="53">
        <v>0</v>
      </c>
      <c r="G48" s="53">
        <v>0</v>
      </c>
      <c r="H48" s="53">
        <v>0</v>
      </c>
      <c r="I48" s="53">
        <v>0</v>
      </c>
      <c r="J48" s="53">
        <v>1</v>
      </c>
      <c r="K48" s="53">
        <v>1</v>
      </c>
      <c r="L48" s="53">
        <v>1</v>
      </c>
      <c r="M48" s="53">
        <v>1</v>
      </c>
      <c r="N48" s="53">
        <v>1</v>
      </c>
      <c r="O48" s="53">
        <v>0</v>
      </c>
      <c r="P48" s="53">
        <v>0</v>
      </c>
      <c r="Q48" s="95">
        <f>SUM(B48:P48)</f>
        <v>5</v>
      </c>
      <c r="R48" s="95">
        <f t="shared" si="12"/>
        <v>2</v>
      </c>
      <c r="S48" s="95">
        <f t="shared" si="13"/>
        <v>3</v>
      </c>
      <c r="T48" s="226"/>
    </row>
    <row r="49" spans="1:20" ht="20" customHeight="1" x14ac:dyDescent="0.35">
      <c r="A49" s="112" t="s">
        <v>331</v>
      </c>
      <c r="B49" s="52">
        <v>0</v>
      </c>
      <c r="C49" s="52">
        <v>0</v>
      </c>
      <c r="D49" s="53">
        <v>0</v>
      </c>
      <c r="E49" s="53">
        <v>0</v>
      </c>
      <c r="F49" s="53">
        <v>0</v>
      </c>
      <c r="G49" s="53">
        <v>0</v>
      </c>
      <c r="H49" s="53">
        <v>0</v>
      </c>
      <c r="I49" s="53">
        <v>0</v>
      </c>
      <c r="J49" s="53">
        <v>0</v>
      </c>
      <c r="K49" s="53">
        <v>0</v>
      </c>
      <c r="L49" s="53">
        <v>1</v>
      </c>
      <c r="M49" s="53">
        <v>1</v>
      </c>
      <c r="N49" s="53">
        <v>1</v>
      </c>
      <c r="O49" s="53">
        <v>0</v>
      </c>
      <c r="P49" s="53">
        <v>1</v>
      </c>
      <c r="Q49" s="95">
        <f t="shared" ref="Q49" si="14">SUM(B49:P49)</f>
        <v>4</v>
      </c>
      <c r="R49" s="95">
        <f t="shared" si="12"/>
        <v>0</v>
      </c>
      <c r="S49" s="95">
        <f t="shared" si="13"/>
        <v>4</v>
      </c>
      <c r="T49" s="226"/>
    </row>
    <row r="50" spans="1:20" ht="20" customHeight="1" x14ac:dyDescent="0.35">
      <c r="A50" s="104" t="s">
        <v>332</v>
      </c>
      <c r="B50" s="53">
        <v>1</v>
      </c>
      <c r="C50" s="53">
        <v>0</v>
      </c>
      <c r="D50" s="53">
        <v>0</v>
      </c>
      <c r="E50" s="53">
        <v>0</v>
      </c>
      <c r="F50" s="53">
        <v>0</v>
      </c>
      <c r="G50" s="53">
        <v>0</v>
      </c>
      <c r="H50" s="53">
        <v>0</v>
      </c>
      <c r="I50" s="53">
        <v>0</v>
      </c>
      <c r="J50" s="53">
        <v>0</v>
      </c>
      <c r="K50" s="53">
        <v>0</v>
      </c>
      <c r="L50" s="53">
        <v>0</v>
      </c>
      <c r="M50" s="53">
        <v>0</v>
      </c>
      <c r="N50" s="53">
        <v>0</v>
      </c>
      <c r="O50" s="53">
        <v>0</v>
      </c>
      <c r="P50" s="53">
        <v>0</v>
      </c>
      <c r="Q50" s="95">
        <f t="shared" ref="Q50:Q53" si="15">SUM(B50:P50)</f>
        <v>1</v>
      </c>
      <c r="R50" s="95">
        <f t="shared" si="12"/>
        <v>1</v>
      </c>
      <c r="S50" s="95">
        <f t="shared" si="13"/>
        <v>0</v>
      </c>
      <c r="T50" s="226"/>
    </row>
    <row r="51" spans="1:20" ht="20" customHeight="1" thickBot="1" x14ac:dyDescent="0.4">
      <c r="A51" s="109" t="s">
        <v>333</v>
      </c>
      <c r="B51" s="54">
        <v>0</v>
      </c>
      <c r="C51" s="54">
        <v>1</v>
      </c>
      <c r="D51" s="53">
        <v>0</v>
      </c>
      <c r="E51" s="53">
        <v>0</v>
      </c>
      <c r="F51" s="53">
        <v>0</v>
      </c>
      <c r="G51" s="53">
        <v>0</v>
      </c>
      <c r="H51" s="53">
        <v>0</v>
      </c>
      <c r="I51" s="53">
        <v>0</v>
      </c>
      <c r="J51" s="53">
        <v>0</v>
      </c>
      <c r="K51" s="53">
        <v>0</v>
      </c>
      <c r="L51" s="53">
        <v>0</v>
      </c>
      <c r="M51" s="53">
        <v>0</v>
      </c>
      <c r="N51" s="53">
        <v>0</v>
      </c>
      <c r="O51" s="53">
        <v>0</v>
      </c>
      <c r="P51" s="53">
        <v>0</v>
      </c>
      <c r="Q51" s="95">
        <f t="shared" si="15"/>
        <v>1</v>
      </c>
      <c r="R51" s="95">
        <f t="shared" si="12"/>
        <v>1</v>
      </c>
      <c r="S51" s="95">
        <f t="shared" si="13"/>
        <v>0</v>
      </c>
      <c r="T51" s="240"/>
    </row>
    <row r="52" spans="1:20" ht="35" customHeight="1" x14ac:dyDescent="0.35">
      <c r="A52" s="101" t="s">
        <v>334</v>
      </c>
      <c r="B52" s="46">
        <v>1</v>
      </c>
      <c r="C52" s="46">
        <v>1</v>
      </c>
      <c r="D52" s="58">
        <v>1</v>
      </c>
      <c r="E52" s="58">
        <v>1</v>
      </c>
      <c r="F52" s="58">
        <v>1</v>
      </c>
      <c r="G52" s="58">
        <v>1</v>
      </c>
      <c r="H52" s="58">
        <v>1</v>
      </c>
      <c r="I52" s="58">
        <v>1</v>
      </c>
      <c r="J52" s="58">
        <v>1</v>
      </c>
      <c r="K52" s="58">
        <v>1</v>
      </c>
      <c r="L52" s="58">
        <v>1</v>
      </c>
      <c r="M52" s="58">
        <v>0</v>
      </c>
      <c r="N52" s="58">
        <v>0</v>
      </c>
      <c r="O52" s="58">
        <v>1</v>
      </c>
      <c r="P52" s="58">
        <v>0</v>
      </c>
      <c r="Q52" s="59">
        <f>SUM(B52:P52)</f>
        <v>12</v>
      </c>
      <c r="R52" s="59">
        <f t="shared" si="12"/>
        <v>10</v>
      </c>
      <c r="S52" s="59">
        <f t="shared" si="13"/>
        <v>2</v>
      </c>
      <c r="T52" s="219" t="s">
        <v>470</v>
      </c>
    </row>
    <row r="53" spans="1:20" ht="35" customHeight="1" thickBot="1" x14ac:dyDescent="0.4">
      <c r="A53" s="107" t="s">
        <v>335</v>
      </c>
      <c r="B53" s="48">
        <v>1</v>
      </c>
      <c r="C53" s="48">
        <v>0</v>
      </c>
      <c r="D53" s="48">
        <v>0</v>
      </c>
      <c r="E53" s="47">
        <v>0</v>
      </c>
      <c r="F53" s="47">
        <v>0</v>
      </c>
      <c r="G53" s="47">
        <v>0</v>
      </c>
      <c r="H53" s="47">
        <v>0</v>
      </c>
      <c r="I53" s="47">
        <v>0</v>
      </c>
      <c r="J53" s="47">
        <v>0</v>
      </c>
      <c r="K53" s="47">
        <v>0</v>
      </c>
      <c r="L53" s="47">
        <v>0</v>
      </c>
      <c r="M53" s="47">
        <v>0</v>
      </c>
      <c r="N53" s="47">
        <v>0</v>
      </c>
      <c r="O53" s="47">
        <v>0</v>
      </c>
      <c r="P53" s="47">
        <v>1</v>
      </c>
      <c r="Q53" s="92">
        <f t="shared" si="15"/>
        <v>2</v>
      </c>
      <c r="R53" s="92">
        <f t="shared" si="12"/>
        <v>1</v>
      </c>
      <c r="S53" s="92">
        <f t="shared" si="13"/>
        <v>1</v>
      </c>
      <c r="T53" s="239"/>
    </row>
    <row r="54" spans="1:20" s="1" customFormat="1" ht="15" thickBot="1" x14ac:dyDescent="0.4">
      <c r="A54" s="110" t="s">
        <v>336</v>
      </c>
      <c r="B54" s="126"/>
      <c r="C54" s="126"/>
      <c r="D54" s="126"/>
      <c r="E54" s="129"/>
      <c r="F54" s="129"/>
      <c r="G54" s="129"/>
      <c r="H54" s="129"/>
      <c r="I54" s="129"/>
      <c r="J54" s="129"/>
      <c r="K54" s="129"/>
      <c r="L54" s="129"/>
      <c r="M54" s="129"/>
      <c r="N54" s="129"/>
      <c r="O54" s="129"/>
      <c r="P54" s="129"/>
      <c r="Q54" s="129"/>
      <c r="R54" s="129"/>
      <c r="S54" s="129"/>
      <c r="T54" s="98"/>
    </row>
    <row r="55" spans="1:20" ht="40" customHeight="1" x14ac:dyDescent="0.35">
      <c r="A55" s="108" t="s">
        <v>467</v>
      </c>
      <c r="B55" s="53">
        <v>1</v>
      </c>
      <c r="C55" s="53">
        <v>0</v>
      </c>
      <c r="D55" s="53">
        <v>0</v>
      </c>
      <c r="E55" s="53">
        <v>1</v>
      </c>
      <c r="F55" s="53">
        <v>1</v>
      </c>
      <c r="G55" s="53">
        <v>1</v>
      </c>
      <c r="H55" s="53">
        <v>1</v>
      </c>
      <c r="I55" s="53">
        <v>1</v>
      </c>
      <c r="J55" s="53">
        <v>1</v>
      </c>
      <c r="K55" s="53">
        <v>1</v>
      </c>
      <c r="L55" s="53">
        <v>1</v>
      </c>
      <c r="M55" s="53">
        <v>0</v>
      </c>
      <c r="N55" s="53">
        <v>0</v>
      </c>
      <c r="O55" s="53">
        <v>1</v>
      </c>
      <c r="P55" s="53">
        <v>0</v>
      </c>
      <c r="Q55" s="95">
        <f t="shared" ref="Q55:Q60" si="16">SUM(B55:P55)</f>
        <v>10</v>
      </c>
      <c r="R55" s="95">
        <f t="shared" ref="R55:R60" si="17">SUM(B55:K55)</f>
        <v>8</v>
      </c>
      <c r="S55" s="95">
        <f t="shared" ref="S55:S60" si="18">SUM(L55:P55)</f>
        <v>2</v>
      </c>
      <c r="T55" s="230" t="s">
        <v>468</v>
      </c>
    </row>
    <row r="56" spans="1:20" ht="40" customHeight="1" x14ac:dyDescent="0.35">
      <c r="A56" s="104" t="s">
        <v>337</v>
      </c>
      <c r="B56" s="53">
        <v>0</v>
      </c>
      <c r="C56" s="53">
        <v>0</v>
      </c>
      <c r="D56" s="53">
        <v>1</v>
      </c>
      <c r="E56" s="53">
        <v>0</v>
      </c>
      <c r="F56" s="53">
        <v>0</v>
      </c>
      <c r="G56" s="53">
        <v>1</v>
      </c>
      <c r="H56" s="53">
        <v>1</v>
      </c>
      <c r="I56" s="53">
        <v>1</v>
      </c>
      <c r="J56" s="53">
        <v>1</v>
      </c>
      <c r="K56" s="53">
        <v>1</v>
      </c>
      <c r="L56" s="53">
        <v>1</v>
      </c>
      <c r="M56" s="53">
        <v>1</v>
      </c>
      <c r="N56" s="53">
        <v>1</v>
      </c>
      <c r="O56" s="53">
        <v>1</v>
      </c>
      <c r="P56" s="53">
        <v>0</v>
      </c>
      <c r="Q56" s="95">
        <f t="shared" si="16"/>
        <v>10</v>
      </c>
      <c r="R56" s="95">
        <f t="shared" si="17"/>
        <v>6</v>
      </c>
      <c r="S56" s="95">
        <f t="shared" si="18"/>
        <v>4</v>
      </c>
      <c r="T56" s="231"/>
    </row>
    <row r="57" spans="1:20" ht="40" customHeight="1" thickBot="1" x14ac:dyDescent="0.4">
      <c r="A57" s="106" t="s">
        <v>466</v>
      </c>
      <c r="B57" s="54">
        <v>0</v>
      </c>
      <c r="C57" s="54">
        <v>0</v>
      </c>
      <c r="D57" s="54">
        <v>0</v>
      </c>
      <c r="E57" s="54">
        <v>0</v>
      </c>
      <c r="F57" s="54">
        <v>0</v>
      </c>
      <c r="G57" s="54">
        <v>0</v>
      </c>
      <c r="H57" s="54">
        <v>0</v>
      </c>
      <c r="I57" s="54">
        <v>0</v>
      </c>
      <c r="J57" s="54">
        <v>0</v>
      </c>
      <c r="K57" s="54">
        <v>0</v>
      </c>
      <c r="L57" s="54">
        <v>0</v>
      </c>
      <c r="M57" s="54">
        <v>1</v>
      </c>
      <c r="N57" s="54">
        <v>1</v>
      </c>
      <c r="O57" s="54">
        <v>0</v>
      </c>
      <c r="P57" s="54">
        <v>1</v>
      </c>
      <c r="Q57" s="96">
        <f>SUM(B57:P57)</f>
        <v>3</v>
      </c>
      <c r="R57" s="96">
        <f t="shared" si="17"/>
        <v>0</v>
      </c>
      <c r="S57" s="96">
        <f t="shared" si="18"/>
        <v>3</v>
      </c>
      <c r="T57" s="232"/>
    </row>
    <row r="58" spans="1:20" ht="35" customHeight="1" x14ac:dyDescent="0.35">
      <c r="A58" s="101" t="s">
        <v>338</v>
      </c>
      <c r="B58" s="58">
        <v>0</v>
      </c>
      <c r="C58" s="58">
        <v>0</v>
      </c>
      <c r="D58" s="58">
        <v>1</v>
      </c>
      <c r="E58" s="58">
        <v>0</v>
      </c>
      <c r="F58" s="58">
        <v>0</v>
      </c>
      <c r="G58" s="58">
        <v>0</v>
      </c>
      <c r="H58" s="58">
        <v>0</v>
      </c>
      <c r="I58" s="58">
        <v>1</v>
      </c>
      <c r="J58" s="58">
        <v>1</v>
      </c>
      <c r="K58" s="58">
        <v>1</v>
      </c>
      <c r="L58" s="58">
        <v>1</v>
      </c>
      <c r="M58" s="58">
        <v>0</v>
      </c>
      <c r="N58" s="58">
        <v>0</v>
      </c>
      <c r="O58" s="58">
        <v>1</v>
      </c>
      <c r="P58" s="58">
        <v>0</v>
      </c>
      <c r="Q58" s="59">
        <f t="shared" si="16"/>
        <v>6</v>
      </c>
      <c r="R58" s="59">
        <f t="shared" si="17"/>
        <v>4</v>
      </c>
      <c r="S58" s="59">
        <f t="shared" si="18"/>
        <v>2</v>
      </c>
      <c r="T58" s="230" t="s">
        <v>485</v>
      </c>
    </row>
    <row r="59" spans="1:20" ht="35" customHeight="1" x14ac:dyDescent="0.35">
      <c r="A59" s="107" t="s">
        <v>339</v>
      </c>
      <c r="B59" s="48">
        <v>0</v>
      </c>
      <c r="C59" s="48">
        <v>0</v>
      </c>
      <c r="D59" s="48">
        <v>1</v>
      </c>
      <c r="E59" s="48">
        <v>0</v>
      </c>
      <c r="F59" s="48">
        <v>0</v>
      </c>
      <c r="G59" s="48">
        <v>0</v>
      </c>
      <c r="H59" s="48">
        <v>0</v>
      </c>
      <c r="I59" s="48">
        <v>0</v>
      </c>
      <c r="J59" s="48">
        <v>0</v>
      </c>
      <c r="K59" s="47">
        <v>0</v>
      </c>
      <c r="L59" s="47">
        <v>1</v>
      </c>
      <c r="M59" s="47">
        <v>1</v>
      </c>
      <c r="N59" s="47">
        <v>1</v>
      </c>
      <c r="O59" s="47">
        <v>0</v>
      </c>
      <c r="P59" s="47">
        <v>1</v>
      </c>
      <c r="Q59" s="92">
        <f>SUM(B59:P59)</f>
        <v>5</v>
      </c>
      <c r="R59" s="92">
        <f t="shared" si="17"/>
        <v>1</v>
      </c>
      <c r="S59" s="92">
        <f t="shared" si="18"/>
        <v>4</v>
      </c>
      <c r="T59" s="231"/>
    </row>
    <row r="60" spans="1:20" ht="35" customHeight="1" thickBot="1" x14ac:dyDescent="0.4">
      <c r="A60" s="102" t="s">
        <v>340</v>
      </c>
      <c r="B60" s="47">
        <v>0</v>
      </c>
      <c r="C60" s="47">
        <v>0</v>
      </c>
      <c r="D60" s="47">
        <v>0</v>
      </c>
      <c r="E60" s="47">
        <v>0</v>
      </c>
      <c r="F60" s="47">
        <v>0</v>
      </c>
      <c r="G60" s="47">
        <v>0</v>
      </c>
      <c r="H60" s="47">
        <v>0</v>
      </c>
      <c r="I60" s="47">
        <v>0</v>
      </c>
      <c r="J60" s="49">
        <v>1</v>
      </c>
      <c r="K60" s="49">
        <v>1</v>
      </c>
      <c r="L60" s="49">
        <v>0</v>
      </c>
      <c r="M60" s="49">
        <v>0</v>
      </c>
      <c r="N60" s="49">
        <v>0</v>
      </c>
      <c r="O60" s="49">
        <v>0</v>
      </c>
      <c r="P60" s="49">
        <v>0</v>
      </c>
      <c r="Q60" s="93">
        <f t="shared" si="16"/>
        <v>2</v>
      </c>
      <c r="R60" s="93">
        <f t="shared" si="17"/>
        <v>2</v>
      </c>
      <c r="S60" s="93">
        <f t="shared" si="18"/>
        <v>0</v>
      </c>
      <c r="T60" s="232"/>
    </row>
    <row r="61" spans="1:20" s="1" customFormat="1" ht="15" thickBot="1" x14ac:dyDescent="0.4">
      <c r="A61" s="110" t="s">
        <v>341</v>
      </c>
      <c r="B61" s="97"/>
      <c r="C61" s="97"/>
      <c r="D61" s="97"/>
      <c r="E61" s="97"/>
      <c r="F61" s="97"/>
      <c r="G61" s="97"/>
      <c r="H61" s="97"/>
      <c r="I61" s="97"/>
      <c r="J61" s="99"/>
      <c r="K61" s="99"/>
      <c r="L61" s="99"/>
      <c r="M61" s="99"/>
      <c r="N61" s="129"/>
      <c r="O61" s="129"/>
      <c r="P61" s="129"/>
      <c r="Q61" s="129"/>
      <c r="R61" s="129"/>
      <c r="S61" s="129"/>
      <c r="T61" s="98"/>
    </row>
    <row r="62" spans="1:20" ht="35" customHeight="1" x14ac:dyDescent="0.35">
      <c r="A62" s="108" t="s">
        <v>342</v>
      </c>
      <c r="B62" s="50">
        <v>1</v>
      </c>
      <c r="C62" s="50">
        <v>0</v>
      </c>
      <c r="D62" s="50">
        <v>1</v>
      </c>
      <c r="E62" s="50">
        <v>1</v>
      </c>
      <c r="F62" s="50">
        <v>1</v>
      </c>
      <c r="G62" s="50">
        <v>1</v>
      </c>
      <c r="H62" s="50">
        <v>1</v>
      </c>
      <c r="I62" s="50">
        <v>1</v>
      </c>
      <c r="J62" s="50">
        <v>0</v>
      </c>
      <c r="K62" s="50">
        <v>0</v>
      </c>
      <c r="L62" s="50">
        <v>1</v>
      </c>
      <c r="M62" s="50">
        <v>1</v>
      </c>
      <c r="N62" s="53">
        <v>1</v>
      </c>
      <c r="O62" s="53">
        <v>0</v>
      </c>
      <c r="P62" s="53">
        <v>0</v>
      </c>
      <c r="Q62" s="95">
        <f t="shared" ref="Q62:Q70" si="19">SUM(B62:P62)</f>
        <v>10</v>
      </c>
      <c r="R62" s="95">
        <f t="shared" ref="R62:R70" si="20">SUM(B62:K62)</f>
        <v>7</v>
      </c>
      <c r="S62" s="95">
        <f t="shared" ref="S62:S70" si="21">SUM(L62:P62)</f>
        <v>3</v>
      </c>
      <c r="T62" s="194" t="s">
        <v>469</v>
      </c>
    </row>
    <row r="63" spans="1:20" ht="35" customHeight="1" x14ac:dyDescent="0.35">
      <c r="A63" s="104" t="s">
        <v>343</v>
      </c>
      <c r="B63" s="53">
        <v>1</v>
      </c>
      <c r="C63" s="53">
        <v>1</v>
      </c>
      <c r="D63" s="53">
        <v>0</v>
      </c>
      <c r="E63" s="53">
        <v>0</v>
      </c>
      <c r="F63" s="53">
        <v>1</v>
      </c>
      <c r="G63" s="53">
        <v>0</v>
      </c>
      <c r="H63" s="53">
        <v>0</v>
      </c>
      <c r="I63" s="53">
        <v>0</v>
      </c>
      <c r="J63" s="53">
        <v>0</v>
      </c>
      <c r="K63" s="53">
        <v>0</v>
      </c>
      <c r="L63" s="53">
        <v>1</v>
      </c>
      <c r="M63" s="53">
        <v>0</v>
      </c>
      <c r="N63" s="53">
        <v>0</v>
      </c>
      <c r="O63" s="53">
        <v>0</v>
      </c>
      <c r="P63" s="53">
        <v>0</v>
      </c>
      <c r="Q63" s="95">
        <f t="shared" si="19"/>
        <v>4</v>
      </c>
      <c r="R63" s="95">
        <f t="shared" si="20"/>
        <v>3</v>
      </c>
      <c r="S63" s="95">
        <f t="shared" si="21"/>
        <v>1</v>
      </c>
      <c r="T63" s="196"/>
    </row>
    <row r="64" spans="1:20" ht="35" customHeight="1" x14ac:dyDescent="0.35">
      <c r="A64" s="104" t="s">
        <v>344</v>
      </c>
      <c r="B64" s="53">
        <v>0</v>
      </c>
      <c r="C64" s="53">
        <v>0</v>
      </c>
      <c r="D64" s="53">
        <v>0</v>
      </c>
      <c r="E64" s="53">
        <v>0</v>
      </c>
      <c r="F64" s="53">
        <v>0</v>
      </c>
      <c r="G64" s="53">
        <v>0</v>
      </c>
      <c r="H64" s="53">
        <v>0</v>
      </c>
      <c r="I64" s="53">
        <v>0</v>
      </c>
      <c r="J64" s="53">
        <v>0</v>
      </c>
      <c r="K64" s="53">
        <v>1</v>
      </c>
      <c r="L64" s="53">
        <v>0</v>
      </c>
      <c r="M64" s="53">
        <v>1</v>
      </c>
      <c r="N64" s="53">
        <v>0</v>
      </c>
      <c r="O64" s="53">
        <v>1</v>
      </c>
      <c r="P64" s="53">
        <v>1</v>
      </c>
      <c r="Q64" s="95">
        <f t="shared" si="19"/>
        <v>4</v>
      </c>
      <c r="R64" s="95">
        <f t="shared" si="20"/>
        <v>1</v>
      </c>
      <c r="S64" s="95">
        <f t="shared" si="21"/>
        <v>3</v>
      </c>
      <c r="T64" s="196"/>
    </row>
    <row r="65" spans="1:20" ht="35" customHeight="1" thickBot="1" x14ac:dyDescent="0.4">
      <c r="A65" s="106" t="s">
        <v>345</v>
      </c>
      <c r="B65" s="56">
        <v>0</v>
      </c>
      <c r="C65" s="56">
        <v>0</v>
      </c>
      <c r="D65" s="56">
        <v>0</v>
      </c>
      <c r="E65" s="56">
        <v>0</v>
      </c>
      <c r="F65" s="56">
        <v>0</v>
      </c>
      <c r="G65" s="56">
        <v>0</v>
      </c>
      <c r="H65" s="56">
        <v>0</v>
      </c>
      <c r="I65" s="56">
        <v>0</v>
      </c>
      <c r="J65" s="54">
        <v>1</v>
      </c>
      <c r="K65" s="54">
        <v>0</v>
      </c>
      <c r="L65" s="54">
        <v>0</v>
      </c>
      <c r="M65" s="54">
        <v>0</v>
      </c>
      <c r="N65" s="54">
        <v>0</v>
      </c>
      <c r="O65" s="54">
        <v>0</v>
      </c>
      <c r="P65" s="54">
        <v>0</v>
      </c>
      <c r="Q65" s="96">
        <f t="shared" si="19"/>
        <v>1</v>
      </c>
      <c r="R65" s="96">
        <f t="shared" si="20"/>
        <v>1</v>
      </c>
      <c r="S65" s="96">
        <f t="shared" si="21"/>
        <v>0</v>
      </c>
      <c r="T65" s="198"/>
    </row>
    <row r="66" spans="1:20" ht="40" customHeight="1" x14ac:dyDescent="0.35">
      <c r="A66" s="101" t="s">
        <v>346</v>
      </c>
      <c r="B66" s="46">
        <v>1</v>
      </c>
      <c r="C66" s="46">
        <v>0</v>
      </c>
      <c r="D66" s="46">
        <v>1</v>
      </c>
      <c r="E66" s="46">
        <v>1</v>
      </c>
      <c r="F66" s="46">
        <v>1</v>
      </c>
      <c r="G66" s="46">
        <v>1</v>
      </c>
      <c r="H66" s="46">
        <v>1</v>
      </c>
      <c r="I66" s="46">
        <v>0</v>
      </c>
      <c r="J66" s="58">
        <v>0</v>
      </c>
      <c r="K66" s="58">
        <v>0</v>
      </c>
      <c r="L66" s="58">
        <v>1</v>
      </c>
      <c r="M66" s="58">
        <v>1</v>
      </c>
      <c r="N66" s="58">
        <v>1</v>
      </c>
      <c r="O66" s="58">
        <v>0</v>
      </c>
      <c r="P66" s="58">
        <v>0</v>
      </c>
      <c r="Q66" s="59">
        <f t="shared" si="19"/>
        <v>9</v>
      </c>
      <c r="R66" s="59">
        <f t="shared" si="20"/>
        <v>6</v>
      </c>
      <c r="S66" s="59">
        <f t="shared" si="21"/>
        <v>3</v>
      </c>
      <c r="T66" s="194" t="s">
        <v>486</v>
      </c>
    </row>
    <row r="67" spans="1:20" ht="40" customHeight="1" x14ac:dyDescent="0.35">
      <c r="A67" s="102" t="s">
        <v>487</v>
      </c>
      <c r="B67" s="47">
        <v>0</v>
      </c>
      <c r="C67" s="47">
        <v>0</v>
      </c>
      <c r="D67" s="47">
        <v>1</v>
      </c>
      <c r="E67" s="47">
        <v>0</v>
      </c>
      <c r="F67" s="47">
        <v>0</v>
      </c>
      <c r="G67" s="47">
        <v>0</v>
      </c>
      <c r="H67" s="47">
        <v>1</v>
      </c>
      <c r="I67" s="47">
        <v>1</v>
      </c>
      <c r="J67" s="47">
        <v>0</v>
      </c>
      <c r="K67" s="47">
        <v>0</v>
      </c>
      <c r="L67" s="47">
        <v>1</v>
      </c>
      <c r="M67" s="47">
        <v>1</v>
      </c>
      <c r="N67" s="47">
        <v>0</v>
      </c>
      <c r="O67" s="47">
        <v>0</v>
      </c>
      <c r="P67" s="47">
        <v>0</v>
      </c>
      <c r="Q67" s="92">
        <f t="shared" si="19"/>
        <v>5</v>
      </c>
      <c r="R67" s="92">
        <f t="shared" si="20"/>
        <v>3</v>
      </c>
      <c r="S67" s="92">
        <f t="shared" si="21"/>
        <v>2</v>
      </c>
      <c r="T67" s="196"/>
    </row>
    <row r="68" spans="1:20" ht="40" customHeight="1" x14ac:dyDescent="0.35">
      <c r="A68" s="102" t="s">
        <v>347</v>
      </c>
      <c r="B68" s="47">
        <v>0</v>
      </c>
      <c r="C68" s="47">
        <v>0</v>
      </c>
      <c r="D68" s="47">
        <v>0</v>
      </c>
      <c r="E68" s="47">
        <v>1</v>
      </c>
      <c r="F68" s="47">
        <v>0</v>
      </c>
      <c r="G68" s="47">
        <v>0</v>
      </c>
      <c r="H68" s="47">
        <v>1</v>
      </c>
      <c r="I68" s="47">
        <v>0</v>
      </c>
      <c r="J68" s="47">
        <v>0</v>
      </c>
      <c r="K68" s="47">
        <v>0</v>
      </c>
      <c r="L68" s="47">
        <v>1</v>
      </c>
      <c r="M68" s="47">
        <v>0</v>
      </c>
      <c r="N68" s="47">
        <v>0</v>
      </c>
      <c r="O68" s="47">
        <v>0</v>
      </c>
      <c r="P68" s="47">
        <v>0</v>
      </c>
      <c r="Q68" s="92">
        <f t="shared" si="19"/>
        <v>3</v>
      </c>
      <c r="R68" s="92">
        <f t="shared" si="20"/>
        <v>2</v>
      </c>
      <c r="S68" s="92">
        <f t="shared" si="21"/>
        <v>1</v>
      </c>
      <c r="T68" s="196"/>
    </row>
    <row r="69" spans="1:20" ht="40" customHeight="1" x14ac:dyDescent="0.35">
      <c r="A69" s="102" t="s">
        <v>348</v>
      </c>
      <c r="B69" s="47">
        <v>0</v>
      </c>
      <c r="C69" s="47">
        <v>0</v>
      </c>
      <c r="D69" s="47">
        <v>1</v>
      </c>
      <c r="E69" s="47">
        <v>0</v>
      </c>
      <c r="F69" s="47">
        <v>0</v>
      </c>
      <c r="G69" s="47">
        <v>0</v>
      </c>
      <c r="H69" s="47">
        <v>0</v>
      </c>
      <c r="I69" s="47">
        <v>1</v>
      </c>
      <c r="J69" s="47">
        <v>0</v>
      </c>
      <c r="K69" s="47">
        <v>0</v>
      </c>
      <c r="L69" s="47">
        <v>0</v>
      </c>
      <c r="M69" s="47">
        <v>0</v>
      </c>
      <c r="N69" s="47">
        <v>0</v>
      </c>
      <c r="O69" s="47">
        <v>0</v>
      </c>
      <c r="P69" s="47">
        <v>0</v>
      </c>
      <c r="Q69" s="92">
        <f t="shared" si="19"/>
        <v>2</v>
      </c>
      <c r="R69" s="92">
        <f t="shared" si="20"/>
        <v>2</v>
      </c>
      <c r="S69" s="92">
        <f t="shared" si="21"/>
        <v>0</v>
      </c>
      <c r="T69" s="196"/>
    </row>
    <row r="70" spans="1:20" ht="40" customHeight="1" thickBot="1" x14ac:dyDescent="0.4">
      <c r="A70" s="103" t="s">
        <v>349</v>
      </c>
      <c r="B70" s="49">
        <v>0</v>
      </c>
      <c r="C70" s="49">
        <v>0</v>
      </c>
      <c r="D70" s="49">
        <v>0</v>
      </c>
      <c r="E70" s="49">
        <v>1</v>
      </c>
      <c r="F70" s="49">
        <v>0</v>
      </c>
      <c r="G70" s="49">
        <v>0</v>
      </c>
      <c r="H70" s="49">
        <v>0</v>
      </c>
      <c r="I70" s="49">
        <v>0</v>
      </c>
      <c r="J70" s="49">
        <v>0</v>
      </c>
      <c r="K70" s="49">
        <v>0</v>
      </c>
      <c r="L70" s="49">
        <v>0</v>
      </c>
      <c r="M70" s="49">
        <v>0</v>
      </c>
      <c r="N70" s="49">
        <v>0</v>
      </c>
      <c r="O70" s="49">
        <v>0</v>
      </c>
      <c r="P70" s="49">
        <v>0</v>
      </c>
      <c r="Q70" s="93">
        <f t="shared" si="19"/>
        <v>1</v>
      </c>
      <c r="R70" s="93">
        <f t="shared" si="20"/>
        <v>1</v>
      </c>
      <c r="S70" s="93">
        <f t="shared" si="21"/>
        <v>0</v>
      </c>
      <c r="T70" s="198"/>
    </row>
    <row r="71" spans="1:20" s="1" customFormat="1" ht="15" thickBot="1" x14ac:dyDescent="0.4">
      <c r="A71" s="125" t="s">
        <v>350</v>
      </c>
      <c r="B71" s="129"/>
      <c r="C71" s="129"/>
      <c r="D71" s="129"/>
      <c r="E71" s="129"/>
      <c r="F71" s="129"/>
      <c r="G71" s="129"/>
      <c r="H71" s="129"/>
      <c r="I71" s="129"/>
      <c r="J71" s="129"/>
      <c r="K71" s="129"/>
      <c r="L71" s="129"/>
      <c r="M71" s="129"/>
      <c r="N71" s="129"/>
      <c r="O71" s="129"/>
      <c r="P71" s="129"/>
      <c r="Q71" s="129"/>
      <c r="R71" s="129"/>
      <c r="S71" s="129"/>
      <c r="T71" s="127"/>
    </row>
    <row r="72" spans="1:20" ht="20" customHeight="1" x14ac:dyDescent="0.35">
      <c r="A72" s="108" t="s">
        <v>351</v>
      </c>
      <c r="B72" s="50">
        <v>0</v>
      </c>
      <c r="C72" s="50">
        <v>1</v>
      </c>
      <c r="D72" s="50">
        <v>0</v>
      </c>
      <c r="E72" s="50">
        <v>0</v>
      </c>
      <c r="F72" s="50">
        <v>0</v>
      </c>
      <c r="G72" s="50">
        <v>0</v>
      </c>
      <c r="H72" s="50">
        <v>1</v>
      </c>
      <c r="I72" s="50">
        <v>0</v>
      </c>
      <c r="J72" s="50">
        <v>0</v>
      </c>
      <c r="K72" s="50">
        <v>1</v>
      </c>
      <c r="L72" s="50">
        <v>1</v>
      </c>
      <c r="M72" s="50">
        <v>1</v>
      </c>
      <c r="N72" s="50">
        <v>1</v>
      </c>
      <c r="O72" s="50">
        <v>1</v>
      </c>
      <c r="P72" s="50">
        <v>1</v>
      </c>
      <c r="Q72" s="51">
        <f>SUM(B72:P72)</f>
        <v>8</v>
      </c>
      <c r="R72" s="159">
        <f t="shared" ref="R72:R77" si="22">SUM(B72:K72)</f>
        <v>3</v>
      </c>
      <c r="S72" s="159">
        <f t="shared" ref="S72:S77" si="23">SUM(L72:P72)</f>
        <v>5</v>
      </c>
      <c r="T72" s="227" t="s">
        <v>488</v>
      </c>
    </row>
    <row r="73" spans="1:20" ht="20" customHeight="1" x14ac:dyDescent="0.35">
      <c r="A73" s="104" t="s">
        <v>489</v>
      </c>
      <c r="B73" s="53">
        <v>1</v>
      </c>
      <c r="C73" s="53">
        <v>0</v>
      </c>
      <c r="D73" s="53">
        <v>1</v>
      </c>
      <c r="E73" s="53">
        <v>1</v>
      </c>
      <c r="F73" s="53">
        <v>1</v>
      </c>
      <c r="G73" s="53">
        <v>1</v>
      </c>
      <c r="H73" s="53">
        <v>0</v>
      </c>
      <c r="I73" s="53">
        <v>0</v>
      </c>
      <c r="J73" s="53">
        <v>0</v>
      </c>
      <c r="K73" s="53">
        <v>0</v>
      </c>
      <c r="L73" s="53">
        <v>0</v>
      </c>
      <c r="M73" s="53">
        <v>0</v>
      </c>
      <c r="N73" s="53">
        <v>0</v>
      </c>
      <c r="O73" s="53">
        <v>0</v>
      </c>
      <c r="P73" s="53">
        <v>0</v>
      </c>
      <c r="Q73" s="95">
        <f t="shared" ref="Q73:Q77" si="24">SUM(B73:P73)</f>
        <v>5</v>
      </c>
      <c r="R73" s="162">
        <f t="shared" si="22"/>
        <v>5</v>
      </c>
      <c r="S73" s="162">
        <f t="shared" si="23"/>
        <v>0</v>
      </c>
      <c r="T73" s="228"/>
    </row>
    <row r="74" spans="1:20" ht="20" customHeight="1" x14ac:dyDescent="0.35">
      <c r="A74" s="104" t="s">
        <v>490</v>
      </c>
      <c r="B74" s="53">
        <v>0</v>
      </c>
      <c r="C74" s="53">
        <v>0</v>
      </c>
      <c r="D74" s="53">
        <v>0</v>
      </c>
      <c r="E74" s="53">
        <v>0</v>
      </c>
      <c r="F74" s="53">
        <v>0</v>
      </c>
      <c r="G74" s="53">
        <v>1</v>
      </c>
      <c r="H74" s="53">
        <v>0</v>
      </c>
      <c r="I74" s="53">
        <v>1</v>
      </c>
      <c r="J74" s="53">
        <v>1</v>
      </c>
      <c r="K74" s="53">
        <v>0</v>
      </c>
      <c r="L74" s="53">
        <v>0</v>
      </c>
      <c r="M74" s="53">
        <v>0</v>
      </c>
      <c r="N74" s="53">
        <v>0</v>
      </c>
      <c r="O74" s="53">
        <v>0</v>
      </c>
      <c r="P74" s="53">
        <v>0</v>
      </c>
      <c r="Q74" s="95">
        <f t="shared" si="24"/>
        <v>3</v>
      </c>
      <c r="R74" s="162">
        <f t="shared" si="22"/>
        <v>3</v>
      </c>
      <c r="S74" s="162">
        <f t="shared" si="23"/>
        <v>0</v>
      </c>
      <c r="T74" s="228"/>
    </row>
    <row r="75" spans="1:20" ht="20" customHeight="1" thickBot="1" x14ac:dyDescent="0.4">
      <c r="A75" s="109" t="s">
        <v>491</v>
      </c>
      <c r="B75" s="54">
        <v>0</v>
      </c>
      <c r="C75" s="54">
        <v>1</v>
      </c>
      <c r="D75" s="54">
        <v>0</v>
      </c>
      <c r="E75" s="54">
        <v>0</v>
      </c>
      <c r="F75" s="54">
        <v>0</v>
      </c>
      <c r="G75" s="54">
        <v>0</v>
      </c>
      <c r="H75" s="54">
        <v>0</v>
      </c>
      <c r="I75" s="54">
        <v>0</v>
      </c>
      <c r="J75" s="54">
        <v>1</v>
      </c>
      <c r="K75" s="54">
        <v>0</v>
      </c>
      <c r="L75" s="54">
        <v>0</v>
      </c>
      <c r="M75" s="54">
        <v>0</v>
      </c>
      <c r="N75" s="54">
        <v>0</v>
      </c>
      <c r="O75" s="54">
        <v>0</v>
      </c>
      <c r="P75" s="54">
        <v>0</v>
      </c>
      <c r="Q75" s="96">
        <f t="shared" si="24"/>
        <v>2</v>
      </c>
      <c r="R75" s="160">
        <f t="shared" si="22"/>
        <v>2</v>
      </c>
      <c r="S75" s="96">
        <f t="shared" si="23"/>
        <v>0</v>
      </c>
      <c r="T75" s="229"/>
    </row>
    <row r="76" spans="1:20" ht="90" customHeight="1" x14ac:dyDescent="0.35">
      <c r="A76" s="111" t="s">
        <v>492</v>
      </c>
      <c r="B76" s="58">
        <v>0</v>
      </c>
      <c r="C76" s="58">
        <v>0</v>
      </c>
      <c r="D76" s="58">
        <v>1</v>
      </c>
      <c r="E76" s="58">
        <v>0</v>
      </c>
      <c r="F76" s="58">
        <v>1</v>
      </c>
      <c r="G76" s="58">
        <v>0</v>
      </c>
      <c r="H76" s="58">
        <v>1</v>
      </c>
      <c r="I76" s="58">
        <v>1</v>
      </c>
      <c r="J76" s="58">
        <v>0</v>
      </c>
      <c r="K76" s="58">
        <v>1</v>
      </c>
      <c r="L76" s="58">
        <v>1</v>
      </c>
      <c r="M76" s="58">
        <v>1</v>
      </c>
      <c r="N76" s="58">
        <v>1</v>
      </c>
      <c r="O76" s="58">
        <v>1</v>
      </c>
      <c r="P76" s="58">
        <v>1</v>
      </c>
      <c r="Q76" s="59">
        <f t="shared" si="24"/>
        <v>10</v>
      </c>
      <c r="R76" s="59">
        <f t="shared" si="22"/>
        <v>5</v>
      </c>
      <c r="S76" s="59">
        <f t="shared" si="23"/>
        <v>5</v>
      </c>
      <c r="T76" s="215" t="s">
        <v>493</v>
      </c>
    </row>
    <row r="77" spans="1:20" ht="90" customHeight="1" thickBot="1" x14ac:dyDescent="0.4">
      <c r="A77" s="107" t="s">
        <v>494</v>
      </c>
      <c r="B77" s="49">
        <v>1</v>
      </c>
      <c r="C77" s="49">
        <v>1</v>
      </c>
      <c r="D77" s="49">
        <v>0</v>
      </c>
      <c r="E77" s="49">
        <v>1</v>
      </c>
      <c r="F77" s="49">
        <v>0</v>
      </c>
      <c r="G77" s="49">
        <v>1</v>
      </c>
      <c r="H77" s="49">
        <v>0</v>
      </c>
      <c r="I77" s="49">
        <v>0</v>
      </c>
      <c r="J77" s="49">
        <v>0</v>
      </c>
      <c r="K77" s="49">
        <v>0</v>
      </c>
      <c r="L77" s="49">
        <v>0</v>
      </c>
      <c r="M77" s="49">
        <v>0</v>
      </c>
      <c r="N77" s="49">
        <v>0</v>
      </c>
      <c r="O77" s="49">
        <v>0</v>
      </c>
      <c r="P77" s="49">
        <v>0</v>
      </c>
      <c r="Q77" s="93">
        <f t="shared" si="24"/>
        <v>4</v>
      </c>
      <c r="R77" s="93">
        <f t="shared" si="22"/>
        <v>4</v>
      </c>
      <c r="S77" s="93">
        <f t="shared" si="23"/>
        <v>0</v>
      </c>
      <c r="T77" s="239"/>
    </row>
    <row r="78" spans="1:20" s="1" customFormat="1" ht="15" thickBot="1" x14ac:dyDescent="0.4">
      <c r="A78" s="125" t="s">
        <v>352</v>
      </c>
      <c r="B78" s="129"/>
      <c r="C78" s="129"/>
      <c r="D78" s="129"/>
      <c r="E78" s="129"/>
      <c r="F78" s="129"/>
      <c r="G78" s="129"/>
      <c r="H78" s="129"/>
      <c r="I78" s="129"/>
      <c r="J78" s="129"/>
      <c r="K78" s="129"/>
      <c r="L78" s="129"/>
      <c r="M78" s="129"/>
      <c r="N78" s="129"/>
      <c r="O78" s="129"/>
      <c r="P78" s="129"/>
      <c r="Q78" s="129"/>
      <c r="R78" s="129"/>
      <c r="S78" s="129"/>
      <c r="T78" s="127"/>
    </row>
    <row r="79" spans="1:20" x14ac:dyDescent="0.35">
      <c r="A79" s="108" t="s">
        <v>353</v>
      </c>
      <c r="B79" s="50">
        <v>1</v>
      </c>
      <c r="C79" s="50">
        <v>0</v>
      </c>
      <c r="D79" s="50">
        <v>1</v>
      </c>
      <c r="E79" s="50">
        <v>0</v>
      </c>
      <c r="F79" s="50">
        <v>1</v>
      </c>
      <c r="G79" s="50">
        <v>0</v>
      </c>
      <c r="H79" s="50">
        <v>0</v>
      </c>
      <c r="I79" s="50">
        <v>0</v>
      </c>
      <c r="J79" s="50">
        <v>1</v>
      </c>
      <c r="K79" s="50">
        <v>0</v>
      </c>
      <c r="L79" s="50">
        <v>0</v>
      </c>
      <c r="M79" s="50">
        <v>1</v>
      </c>
      <c r="N79" s="50">
        <v>1</v>
      </c>
      <c r="O79" s="50">
        <v>1</v>
      </c>
      <c r="P79" s="50">
        <v>1</v>
      </c>
      <c r="Q79" s="51">
        <f>SUM(B79:P79)</f>
        <v>8</v>
      </c>
      <c r="R79" s="159">
        <f t="shared" ref="R79:R85" si="25">SUM(B79:K79)</f>
        <v>4</v>
      </c>
      <c r="S79" s="159">
        <f t="shared" ref="S79:S85" si="26">SUM(L79:P79)</f>
        <v>4</v>
      </c>
      <c r="T79" s="220" t="s">
        <v>472</v>
      </c>
    </row>
    <row r="80" spans="1:20" x14ac:dyDescent="0.35">
      <c r="A80" s="104" t="s">
        <v>354</v>
      </c>
      <c r="B80" s="53">
        <v>1</v>
      </c>
      <c r="C80" s="53">
        <v>0</v>
      </c>
      <c r="D80" s="53">
        <v>0</v>
      </c>
      <c r="E80" s="53">
        <v>0</v>
      </c>
      <c r="F80" s="53">
        <v>0</v>
      </c>
      <c r="G80" s="53">
        <v>1</v>
      </c>
      <c r="H80" s="53">
        <v>1</v>
      </c>
      <c r="I80" s="53">
        <v>0</v>
      </c>
      <c r="J80" s="53">
        <v>0</v>
      </c>
      <c r="K80" s="53">
        <v>1</v>
      </c>
      <c r="L80" s="53">
        <v>1</v>
      </c>
      <c r="M80" s="53">
        <v>0</v>
      </c>
      <c r="N80" s="53">
        <v>0</v>
      </c>
      <c r="O80" s="53">
        <v>0</v>
      </c>
      <c r="P80" s="53">
        <v>1</v>
      </c>
      <c r="Q80" s="95">
        <f t="shared" ref="Q80:Q84" si="27">SUM(B80:P80)</f>
        <v>6</v>
      </c>
      <c r="R80" s="162">
        <f t="shared" si="25"/>
        <v>4</v>
      </c>
      <c r="S80" s="162">
        <f t="shared" si="26"/>
        <v>2</v>
      </c>
      <c r="T80" s="241"/>
    </row>
    <row r="81" spans="1:20" x14ac:dyDescent="0.35">
      <c r="A81" s="104" t="s">
        <v>355</v>
      </c>
      <c r="B81" s="53">
        <v>0</v>
      </c>
      <c r="C81" s="53">
        <v>0</v>
      </c>
      <c r="D81" s="53">
        <v>1</v>
      </c>
      <c r="E81" s="53">
        <v>1</v>
      </c>
      <c r="F81" s="53">
        <v>0</v>
      </c>
      <c r="G81" s="53">
        <v>0</v>
      </c>
      <c r="H81" s="53">
        <v>0</v>
      </c>
      <c r="I81" s="53">
        <v>0</v>
      </c>
      <c r="J81" s="53">
        <v>0</v>
      </c>
      <c r="K81" s="53">
        <v>1</v>
      </c>
      <c r="L81" s="53">
        <v>0</v>
      </c>
      <c r="M81" s="53">
        <v>1</v>
      </c>
      <c r="N81" s="53">
        <v>1</v>
      </c>
      <c r="O81" s="53">
        <v>0</v>
      </c>
      <c r="P81" s="53">
        <v>0</v>
      </c>
      <c r="Q81" s="95">
        <f t="shared" si="27"/>
        <v>5</v>
      </c>
      <c r="R81" s="162">
        <f t="shared" si="25"/>
        <v>3</v>
      </c>
      <c r="S81" s="162">
        <f t="shared" si="26"/>
        <v>2</v>
      </c>
      <c r="T81" s="241"/>
    </row>
    <row r="82" spans="1:20" x14ac:dyDescent="0.35">
      <c r="A82" s="104" t="s">
        <v>471</v>
      </c>
      <c r="B82" s="47">
        <v>0</v>
      </c>
      <c r="C82" s="47">
        <v>1</v>
      </c>
      <c r="D82" s="47">
        <v>1</v>
      </c>
      <c r="E82" s="47">
        <v>0</v>
      </c>
      <c r="F82" s="47">
        <v>0</v>
      </c>
      <c r="G82" s="47">
        <v>0</v>
      </c>
      <c r="H82" s="47">
        <v>0</v>
      </c>
      <c r="I82" s="47">
        <v>0</v>
      </c>
      <c r="J82" s="47">
        <v>0</v>
      </c>
      <c r="K82" s="47">
        <v>0</v>
      </c>
      <c r="L82" s="47">
        <v>1</v>
      </c>
      <c r="M82" s="47">
        <v>0</v>
      </c>
      <c r="N82" s="47">
        <v>0</v>
      </c>
      <c r="O82" s="47">
        <v>1</v>
      </c>
      <c r="P82" s="47">
        <v>0</v>
      </c>
      <c r="Q82" s="95">
        <f t="shared" si="27"/>
        <v>4</v>
      </c>
      <c r="R82" s="162">
        <f t="shared" si="25"/>
        <v>2</v>
      </c>
      <c r="S82" s="162">
        <f t="shared" si="26"/>
        <v>2</v>
      </c>
      <c r="T82" s="241"/>
    </row>
    <row r="83" spans="1:20" x14ac:dyDescent="0.35">
      <c r="A83" s="104" t="s">
        <v>451</v>
      </c>
      <c r="B83" s="47">
        <v>0</v>
      </c>
      <c r="C83" s="47">
        <v>0</v>
      </c>
      <c r="D83" s="47">
        <v>0</v>
      </c>
      <c r="E83" s="47">
        <v>0</v>
      </c>
      <c r="F83" s="47">
        <v>0</v>
      </c>
      <c r="G83" s="47">
        <v>0</v>
      </c>
      <c r="H83" s="47">
        <v>0</v>
      </c>
      <c r="I83" s="47">
        <v>0</v>
      </c>
      <c r="J83" s="47">
        <v>0</v>
      </c>
      <c r="K83" s="47">
        <v>0</v>
      </c>
      <c r="L83" s="47">
        <v>1</v>
      </c>
      <c r="M83" s="47">
        <v>0</v>
      </c>
      <c r="N83" s="47">
        <v>0</v>
      </c>
      <c r="O83" s="47">
        <v>0</v>
      </c>
      <c r="P83" s="47">
        <v>0</v>
      </c>
      <c r="Q83" s="95">
        <f t="shared" si="27"/>
        <v>1</v>
      </c>
      <c r="R83" s="162">
        <f t="shared" si="25"/>
        <v>0</v>
      </c>
      <c r="S83" s="162">
        <f t="shared" si="26"/>
        <v>1</v>
      </c>
      <c r="T83" s="241"/>
    </row>
    <row r="84" spans="1:20" x14ac:dyDescent="0.35">
      <c r="A84" s="104" t="s">
        <v>356</v>
      </c>
      <c r="B84" s="53">
        <v>0</v>
      </c>
      <c r="C84" s="53">
        <v>0</v>
      </c>
      <c r="D84" s="53">
        <v>0</v>
      </c>
      <c r="E84" s="53">
        <v>1</v>
      </c>
      <c r="F84" s="53">
        <v>0</v>
      </c>
      <c r="G84" s="53">
        <v>0</v>
      </c>
      <c r="H84" s="53">
        <v>0</v>
      </c>
      <c r="I84" s="53">
        <v>0</v>
      </c>
      <c r="J84" s="53">
        <v>0</v>
      </c>
      <c r="K84" s="53">
        <v>0</v>
      </c>
      <c r="L84" s="53">
        <v>0</v>
      </c>
      <c r="M84" s="53">
        <v>1</v>
      </c>
      <c r="N84" s="53">
        <v>0</v>
      </c>
      <c r="O84" s="53">
        <v>0</v>
      </c>
      <c r="P84" s="53">
        <v>0</v>
      </c>
      <c r="Q84" s="95">
        <f t="shared" si="27"/>
        <v>2</v>
      </c>
      <c r="R84" s="162">
        <f t="shared" si="25"/>
        <v>1</v>
      </c>
      <c r="S84" s="162">
        <f t="shared" si="26"/>
        <v>1</v>
      </c>
      <c r="T84" s="241"/>
    </row>
    <row r="85" spans="1:20" ht="15" thickBot="1" x14ac:dyDescent="0.4">
      <c r="A85" s="109" t="s">
        <v>357</v>
      </c>
      <c r="B85" s="54">
        <v>0</v>
      </c>
      <c r="C85" s="54">
        <v>0</v>
      </c>
      <c r="D85" s="54">
        <v>0</v>
      </c>
      <c r="E85" s="54">
        <v>0</v>
      </c>
      <c r="F85" s="54">
        <v>1</v>
      </c>
      <c r="G85" s="54">
        <v>0</v>
      </c>
      <c r="H85" s="54">
        <v>0</v>
      </c>
      <c r="I85" s="54">
        <v>0</v>
      </c>
      <c r="J85" s="54">
        <v>0</v>
      </c>
      <c r="K85" s="54">
        <v>0</v>
      </c>
      <c r="L85" s="54">
        <v>0</v>
      </c>
      <c r="M85" s="54">
        <v>0</v>
      </c>
      <c r="N85" s="54">
        <v>0</v>
      </c>
      <c r="O85" s="54">
        <v>0</v>
      </c>
      <c r="P85" s="54">
        <v>0</v>
      </c>
      <c r="Q85" s="96">
        <f>SUM(B85:P85)</f>
        <v>1</v>
      </c>
      <c r="R85" s="160">
        <f t="shared" si="25"/>
        <v>1</v>
      </c>
      <c r="S85" s="160">
        <f t="shared" si="26"/>
        <v>0</v>
      </c>
      <c r="T85" s="221"/>
    </row>
    <row r="86" spans="1:20" s="1" customFormat="1" ht="15" thickBot="1" x14ac:dyDescent="0.4">
      <c r="A86" s="130" t="s">
        <v>358</v>
      </c>
      <c r="B86" s="129"/>
      <c r="C86" s="129"/>
      <c r="D86" s="129"/>
      <c r="E86" s="129"/>
      <c r="F86" s="129"/>
      <c r="G86" s="129"/>
      <c r="H86" s="129"/>
      <c r="I86" s="129"/>
      <c r="J86" s="129"/>
      <c r="K86" s="129"/>
      <c r="L86" s="129"/>
      <c r="M86" s="129"/>
      <c r="N86" s="129"/>
      <c r="O86" s="129"/>
      <c r="P86" s="129"/>
      <c r="Q86" s="129"/>
      <c r="R86" s="129"/>
      <c r="S86" s="129"/>
      <c r="T86" s="131"/>
    </row>
    <row r="87" spans="1:20" ht="22" customHeight="1" x14ac:dyDescent="0.35">
      <c r="A87" s="132" t="s">
        <v>359</v>
      </c>
      <c r="B87" s="46">
        <v>1</v>
      </c>
      <c r="C87" s="46">
        <v>1</v>
      </c>
      <c r="D87" s="46">
        <v>1</v>
      </c>
      <c r="E87" s="46">
        <v>1</v>
      </c>
      <c r="F87" s="46">
        <v>1</v>
      </c>
      <c r="G87" s="46">
        <v>1</v>
      </c>
      <c r="H87" s="46">
        <v>1</v>
      </c>
      <c r="I87" s="46">
        <v>0</v>
      </c>
      <c r="J87" s="46">
        <v>0</v>
      </c>
      <c r="K87" s="46">
        <v>0</v>
      </c>
      <c r="L87" s="46">
        <v>1</v>
      </c>
      <c r="M87" s="46">
        <v>1</v>
      </c>
      <c r="N87" s="46">
        <v>1</v>
      </c>
      <c r="O87" s="46">
        <v>1</v>
      </c>
      <c r="P87" s="46">
        <v>1</v>
      </c>
      <c r="Q87" s="91">
        <f t="shared" ref="Q87:Q96" si="28">SUM(B87:P87)</f>
        <v>12</v>
      </c>
      <c r="R87" s="154">
        <f t="shared" ref="R87:R96" si="29">SUM(B87:K87)</f>
        <v>7</v>
      </c>
      <c r="S87" s="154">
        <f t="shared" ref="S87:S96" si="30">SUM(L87:P87)</f>
        <v>5</v>
      </c>
      <c r="T87" s="220" t="s">
        <v>495</v>
      </c>
    </row>
    <row r="88" spans="1:20" ht="22" customHeight="1" x14ac:dyDescent="0.35">
      <c r="A88" s="113" t="s">
        <v>360</v>
      </c>
      <c r="B88" s="47">
        <v>1</v>
      </c>
      <c r="C88" s="47">
        <v>1</v>
      </c>
      <c r="D88" s="47">
        <v>1</v>
      </c>
      <c r="E88" s="47">
        <v>1</v>
      </c>
      <c r="F88" s="47">
        <v>1</v>
      </c>
      <c r="G88" s="47">
        <v>1</v>
      </c>
      <c r="H88" s="47">
        <v>1</v>
      </c>
      <c r="I88" s="47">
        <v>0</v>
      </c>
      <c r="J88" s="47">
        <v>0</v>
      </c>
      <c r="K88" s="47">
        <v>0</v>
      </c>
      <c r="L88" s="47">
        <v>1</v>
      </c>
      <c r="M88" s="47">
        <v>1</v>
      </c>
      <c r="N88" s="47">
        <v>1</v>
      </c>
      <c r="O88" s="47">
        <v>1</v>
      </c>
      <c r="P88" s="47">
        <v>1</v>
      </c>
      <c r="Q88" s="92">
        <f t="shared" si="28"/>
        <v>12</v>
      </c>
      <c r="R88" s="155">
        <f t="shared" si="29"/>
        <v>7</v>
      </c>
      <c r="S88" s="155">
        <f t="shared" si="30"/>
        <v>5</v>
      </c>
      <c r="T88" s="241"/>
    </row>
    <row r="89" spans="1:20" ht="22" customHeight="1" x14ac:dyDescent="0.35">
      <c r="A89" s="113" t="s">
        <v>361</v>
      </c>
      <c r="B89" s="47">
        <v>0</v>
      </c>
      <c r="C89" s="47">
        <v>1</v>
      </c>
      <c r="D89" s="47">
        <v>0</v>
      </c>
      <c r="E89" s="47">
        <v>1</v>
      </c>
      <c r="F89" s="47">
        <v>1</v>
      </c>
      <c r="G89" s="47">
        <v>1</v>
      </c>
      <c r="H89" s="47">
        <v>0</v>
      </c>
      <c r="I89" s="47">
        <v>1</v>
      </c>
      <c r="J89" s="47">
        <v>1</v>
      </c>
      <c r="K89" s="47">
        <v>1</v>
      </c>
      <c r="L89" s="47">
        <v>0</v>
      </c>
      <c r="M89" s="47">
        <v>1</v>
      </c>
      <c r="N89" s="47">
        <v>1</v>
      </c>
      <c r="O89" s="47">
        <v>1</v>
      </c>
      <c r="P89" s="47">
        <v>0</v>
      </c>
      <c r="Q89" s="92">
        <f>SUM(B89:P89)</f>
        <v>10</v>
      </c>
      <c r="R89" s="155">
        <f t="shared" si="29"/>
        <v>7</v>
      </c>
      <c r="S89" s="155">
        <f t="shared" si="30"/>
        <v>3</v>
      </c>
      <c r="T89" s="241"/>
    </row>
    <row r="90" spans="1:20" ht="22" customHeight="1" x14ac:dyDescent="0.35">
      <c r="A90" s="113" t="s">
        <v>362</v>
      </c>
      <c r="B90" s="47">
        <v>0</v>
      </c>
      <c r="C90" s="47">
        <v>0</v>
      </c>
      <c r="D90" s="47">
        <v>1</v>
      </c>
      <c r="E90" s="47">
        <v>0</v>
      </c>
      <c r="F90" s="47">
        <v>1</v>
      </c>
      <c r="G90" s="47">
        <v>1</v>
      </c>
      <c r="H90" s="47">
        <v>0</v>
      </c>
      <c r="I90" s="47">
        <v>1</v>
      </c>
      <c r="J90" s="47">
        <v>1</v>
      </c>
      <c r="K90" s="47">
        <v>0</v>
      </c>
      <c r="L90" s="47">
        <v>1</v>
      </c>
      <c r="M90" s="47">
        <v>1</v>
      </c>
      <c r="N90" s="47">
        <v>0</v>
      </c>
      <c r="O90" s="47">
        <v>1</v>
      </c>
      <c r="P90" s="47">
        <v>1</v>
      </c>
      <c r="Q90" s="92">
        <f t="shared" si="28"/>
        <v>9</v>
      </c>
      <c r="R90" s="155">
        <f t="shared" si="29"/>
        <v>5</v>
      </c>
      <c r="S90" s="155">
        <f t="shared" si="30"/>
        <v>4</v>
      </c>
      <c r="T90" s="241"/>
    </row>
    <row r="91" spans="1:20" ht="22" customHeight="1" x14ac:dyDescent="0.35">
      <c r="A91" s="113" t="s">
        <v>363</v>
      </c>
      <c r="B91" s="47">
        <v>1</v>
      </c>
      <c r="C91" s="47">
        <v>0</v>
      </c>
      <c r="D91" s="47">
        <v>1</v>
      </c>
      <c r="E91" s="47">
        <v>1</v>
      </c>
      <c r="F91" s="47">
        <v>0</v>
      </c>
      <c r="G91" s="47">
        <v>0</v>
      </c>
      <c r="H91" s="47">
        <v>0</v>
      </c>
      <c r="I91" s="47">
        <v>0</v>
      </c>
      <c r="J91" s="47">
        <v>0</v>
      </c>
      <c r="K91" s="47">
        <v>0</v>
      </c>
      <c r="L91" s="47">
        <v>1</v>
      </c>
      <c r="M91" s="47">
        <v>1</v>
      </c>
      <c r="N91" s="47">
        <v>1</v>
      </c>
      <c r="O91" s="47">
        <v>0</v>
      </c>
      <c r="P91" s="47">
        <v>0</v>
      </c>
      <c r="Q91" s="92">
        <f>SUM(B91:P91)</f>
        <v>6</v>
      </c>
      <c r="R91" s="155">
        <f t="shared" si="29"/>
        <v>3</v>
      </c>
      <c r="S91" s="155">
        <f t="shared" si="30"/>
        <v>3</v>
      </c>
      <c r="T91" s="241"/>
    </row>
    <row r="92" spans="1:20" ht="22" customHeight="1" x14ac:dyDescent="0.35">
      <c r="A92" s="113" t="s">
        <v>496</v>
      </c>
      <c r="B92" s="47">
        <v>0</v>
      </c>
      <c r="C92" s="47">
        <v>0</v>
      </c>
      <c r="D92" s="47">
        <v>1</v>
      </c>
      <c r="E92" s="47">
        <v>1</v>
      </c>
      <c r="F92" s="47">
        <v>1</v>
      </c>
      <c r="G92" s="47">
        <v>0</v>
      </c>
      <c r="H92" s="47">
        <v>0</v>
      </c>
      <c r="I92" s="47">
        <v>0</v>
      </c>
      <c r="J92" s="47">
        <v>1</v>
      </c>
      <c r="K92" s="47">
        <v>0</v>
      </c>
      <c r="L92" s="47">
        <v>0</v>
      </c>
      <c r="M92" s="47">
        <v>0</v>
      </c>
      <c r="N92" s="47">
        <v>0</v>
      </c>
      <c r="O92" s="47">
        <v>0</v>
      </c>
      <c r="P92" s="47">
        <v>0</v>
      </c>
      <c r="Q92" s="92">
        <f t="shared" si="28"/>
        <v>4</v>
      </c>
      <c r="R92" s="155">
        <f t="shared" si="29"/>
        <v>4</v>
      </c>
      <c r="S92" s="155">
        <f t="shared" si="30"/>
        <v>0</v>
      </c>
      <c r="T92" s="241"/>
    </row>
    <row r="93" spans="1:20" ht="22" customHeight="1" x14ac:dyDescent="0.35">
      <c r="A93" s="113" t="s">
        <v>497</v>
      </c>
      <c r="B93" s="47">
        <v>0</v>
      </c>
      <c r="C93" s="47">
        <v>0</v>
      </c>
      <c r="D93" s="47">
        <v>0</v>
      </c>
      <c r="E93" s="47">
        <v>1</v>
      </c>
      <c r="F93" s="47">
        <v>1</v>
      </c>
      <c r="G93" s="47">
        <v>0</v>
      </c>
      <c r="H93" s="47">
        <v>1</v>
      </c>
      <c r="I93" s="47">
        <v>0</v>
      </c>
      <c r="J93" s="47">
        <v>0</v>
      </c>
      <c r="K93" s="47">
        <v>1</v>
      </c>
      <c r="L93" s="47">
        <v>0</v>
      </c>
      <c r="M93" s="47">
        <v>0</v>
      </c>
      <c r="N93" s="47">
        <v>0</v>
      </c>
      <c r="O93" s="47">
        <v>0</v>
      </c>
      <c r="P93" s="47">
        <v>0</v>
      </c>
      <c r="Q93" s="92">
        <f t="shared" si="28"/>
        <v>4</v>
      </c>
      <c r="R93" s="155">
        <f t="shared" si="29"/>
        <v>4</v>
      </c>
      <c r="S93" s="155">
        <f t="shared" si="30"/>
        <v>0</v>
      </c>
      <c r="T93" s="241"/>
    </row>
    <row r="94" spans="1:20" ht="22" customHeight="1" x14ac:dyDescent="0.35">
      <c r="A94" s="113" t="s">
        <v>364</v>
      </c>
      <c r="B94" s="47">
        <v>0</v>
      </c>
      <c r="C94" s="47">
        <v>0</v>
      </c>
      <c r="D94" s="47">
        <v>0</v>
      </c>
      <c r="E94" s="47">
        <v>0</v>
      </c>
      <c r="F94" s="47">
        <v>0</v>
      </c>
      <c r="G94" s="47">
        <v>0</v>
      </c>
      <c r="H94" s="47">
        <v>0</v>
      </c>
      <c r="I94" s="47">
        <v>1</v>
      </c>
      <c r="J94" s="47">
        <v>1</v>
      </c>
      <c r="K94" s="47">
        <v>1</v>
      </c>
      <c r="L94" s="47">
        <v>0</v>
      </c>
      <c r="M94" s="47">
        <v>0</v>
      </c>
      <c r="N94" s="47">
        <v>0</v>
      </c>
      <c r="O94" s="47">
        <v>0</v>
      </c>
      <c r="P94" s="47">
        <v>0</v>
      </c>
      <c r="Q94" s="92">
        <f t="shared" si="28"/>
        <v>3</v>
      </c>
      <c r="R94" s="155">
        <f t="shared" si="29"/>
        <v>3</v>
      </c>
      <c r="S94" s="155">
        <f t="shared" si="30"/>
        <v>0</v>
      </c>
      <c r="T94" s="241"/>
    </row>
    <row r="95" spans="1:20" ht="22" customHeight="1" x14ac:dyDescent="0.35">
      <c r="A95" s="113" t="s">
        <v>365</v>
      </c>
      <c r="B95" s="47">
        <v>1</v>
      </c>
      <c r="C95" s="47">
        <v>0</v>
      </c>
      <c r="D95" s="47">
        <v>0</v>
      </c>
      <c r="E95" s="47">
        <v>1</v>
      </c>
      <c r="F95" s="47">
        <v>0</v>
      </c>
      <c r="G95" s="47">
        <v>0</v>
      </c>
      <c r="H95" s="47">
        <v>0</v>
      </c>
      <c r="I95" s="47">
        <v>0</v>
      </c>
      <c r="J95" s="47">
        <v>0</v>
      </c>
      <c r="K95" s="47">
        <v>0</v>
      </c>
      <c r="L95" s="47">
        <v>0</v>
      </c>
      <c r="M95" s="47">
        <v>1</v>
      </c>
      <c r="N95" s="47">
        <v>0</v>
      </c>
      <c r="O95" s="47">
        <v>0</v>
      </c>
      <c r="P95" s="47">
        <v>0</v>
      </c>
      <c r="Q95" s="92">
        <f t="shared" si="28"/>
        <v>3</v>
      </c>
      <c r="R95" s="155">
        <f t="shared" si="29"/>
        <v>2</v>
      </c>
      <c r="S95" s="155">
        <f t="shared" si="30"/>
        <v>1</v>
      </c>
      <c r="T95" s="241"/>
    </row>
    <row r="96" spans="1:20" ht="22" customHeight="1" thickBot="1" x14ac:dyDescent="0.4">
      <c r="A96" s="113" t="s">
        <v>366</v>
      </c>
      <c r="B96" s="49">
        <v>1</v>
      </c>
      <c r="C96" s="49">
        <v>0</v>
      </c>
      <c r="D96" s="49">
        <v>0</v>
      </c>
      <c r="E96" s="49">
        <v>0</v>
      </c>
      <c r="F96" s="49">
        <v>0</v>
      </c>
      <c r="G96" s="49">
        <v>0</v>
      </c>
      <c r="H96" s="49">
        <v>0</v>
      </c>
      <c r="I96" s="49">
        <v>0</v>
      </c>
      <c r="J96" s="49">
        <v>0</v>
      </c>
      <c r="K96" s="49">
        <v>0</v>
      </c>
      <c r="L96" s="49">
        <v>0</v>
      </c>
      <c r="M96" s="49">
        <v>0</v>
      </c>
      <c r="N96" s="49">
        <v>0</v>
      </c>
      <c r="O96" s="49">
        <v>0</v>
      </c>
      <c r="P96" s="49">
        <v>0</v>
      </c>
      <c r="Q96" s="93">
        <f t="shared" si="28"/>
        <v>1</v>
      </c>
      <c r="R96" s="156">
        <f t="shared" si="29"/>
        <v>1</v>
      </c>
      <c r="S96" s="156">
        <f t="shared" si="30"/>
        <v>0</v>
      </c>
      <c r="T96" s="221"/>
    </row>
    <row r="97" spans="1:20" s="1" customFormat="1" ht="15" thickBot="1" x14ac:dyDescent="0.4">
      <c r="A97" s="100" t="s">
        <v>367</v>
      </c>
      <c r="B97" s="99"/>
      <c r="C97" s="99"/>
      <c r="D97" s="99"/>
      <c r="E97" s="99"/>
      <c r="F97" s="99"/>
      <c r="G97" s="99"/>
      <c r="H97" s="129"/>
      <c r="I97" s="129"/>
      <c r="J97" s="129"/>
      <c r="K97" s="129"/>
      <c r="L97" s="129"/>
      <c r="M97" s="129"/>
      <c r="N97" s="129"/>
      <c r="O97" s="129"/>
      <c r="P97" s="129"/>
      <c r="Q97" s="129"/>
      <c r="R97" s="129"/>
      <c r="S97" s="129"/>
      <c r="T97" s="128"/>
    </row>
    <row r="98" spans="1:20" ht="40" customHeight="1" x14ac:dyDescent="0.35">
      <c r="A98" s="108" t="s">
        <v>368</v>
      </c>
      <c r="B98" s="50">
        <v>1</v>
      </c>
      <c r="C98" s="50">
        <v>1</v>
      </c>
      <c r="D98" s="50">
        <v>1</v>
      </c>
      <c r="E98" s="50">
        <v>1</v>
      </c>
      <c r="F98" s="50">
        <v>1</v>
      </c>
      <c r="G98" s="50">
        <v>1</v>
      </c>
      <c r="H98" s="53">
        <v>1</v>
      </c>
      <c r="I98" s="53">
        <v>1</v>
      </c>
      <c r="J98" s="53">
        <v>1</v>
      </c>
      <c r="K98" s="53">
        <v>1</v>
      </c>
      <c r="L98" s="53">
        <v>1</v>
      </c>
      <c r="M98" s="53">
        <v>1</v>
      </c>
      <c r="N98" s="53">
        <v>1</v>
      </c>
      <c r="O98" s="53">
        <v>1</v>
      </c>
      <c r="P98" s="53">
        <v>1</v>
      </c>
      <c r="Q98" s="95">
        <f t="shared" ref="Q98:Q105" si="31">SUM(B98:P98)</f>
        <v>15</v>
      </c>
      <c r="R98" s="95">
        <f t="shared" ref="R98:R105" si="32">SUM(B98:K98)</f>
        <v>10</v>
      </c>
      <c r="S98" s="95">
        <f t="shared" ref="S98:S105" si="33">SUM(L98:P98)</f>
        <v>5</v>
      </c>
      <c r="T98" s="219" t="s">
        <v>498</v>
      </c>
    </row>
    <row r="99" spans="1:20" ht="40" customHeight="1" x14ac:dyDescent="0.35">
      <c r="A99" s="104" t="s">
        <v>369</v>
      </c>
      <c r="B99" s="53">
        <v>0</v>
      </c>
      <c r="C99" s="53">
        <v>0</v>
      </c>
      <c r="D99" s="53">
        <v>0</v>
      </c>
      <c r="E99" s="53">
        <v>0</v>
      </c>
      <c r="F99" s="53">
        <v>1</v>
      </c>
      <c r="G99" s="53">
        <v>0</v>
      </c>
      <c r="H99" s="53">
        <v>0</v>
      </c>
      <c r="I99" s="53">
        <v>0</v>
      </c>
      <c r="J99" s="53">
        <v>1</v>
      </c>
      <c r="K99" s="53">
        <v>1</v>
      </c>
      <c r="L99" s="53">
        <v>0</v>
      </c>
      <c r="M99" s="53">
        <v>1</v>
      </c>
      <c r="N99" s="53">
        <v>0</v>
      </c>
      <c r="O99" s="53">
        <v>0</v>
      </c>
      <c r="P99" s="53">
        <v>0</v>
      </c>
      <c r="Q99" s="95">
        <f>SUM(B99:P99)</f>
        <v>4</v>
      </c>
      <c r="R99" s="95">
        <f t="shared" si="32"/>
        <v>3</v>
      </c>
      <c r="S99" s="95">
        <f t="shared" si="33"/>
        <v>1</v>
      </c>
      <c r="T99" s="215"/>
    </row>
    <row r="100" spans="1:20" ht="40" customHeight="1" x14ac:dyDescent="0.35">
      <c r="A100" s="104" t="s">
        <v>499</v>
      </c>
      <c r="B100" s="53">
        <v>0</v>
      </c>
      <c r="C100" s="53">
        <v>0</v>
      </c>
      <c r="D100" s="53">
        <v>1</v>
      </c>
      <c r="E100" s="53">
        <v>0</v>
      </c>
      <c r="F100" s="53">
        <v>1</v>
      </c>
      <c r="G100" s="53">
        <v>0</v>
      </c>
      <c r="H100" s="53">
        <v>1</v>
      </c>
      <c r="I100" s="53">
        <v>0</v>
      </c>
      <c r="J100" s="53">
        <v>0</v>
      </c>
      <c r="K100" s="53">
        <v>0</v>
      </c>
      <c r="L100" s="53">
        <v>0</v>
      </c>
      <c r="M100" s="53">
        <v>0</v>
      </c>
      <c r="N100" s="53">
        <v>0</v>
      </c>
      <c r="O100" s="53">
        <v>0</v>
      </c>
      <c r="P100" s="53">
        <v>0</v>
      </c>
      <c r="Q100" s="95">
        <f>SUM(B100:P100)</f>
        <v>3</v>
      </c>
      <c r="R100" s="95">
        <f t="shared" si="32"/>
        <v>3</v>
      </c>
      <c r="S100" s="95">
        <f t="shared" si="33"/>
        <v>0</v>
      </c>
      <c r="T100" s="215"/>
    </row>
    <row r="101" spans="1:20" ht="40" customHeight="1" x14ac:dyDescent="0.35">
      <c r="A101" s="104" t="s">
        <v>500</v>
      </c>
      <c r="B101" s="53">
        <v>0</v>
      </c>
      <c r="C101" s="53">
        <v>0</v>
      </c>
      <c r="D101" s="53">
        <v>1</v>
      </c>
      <c r="E101" s="53">
        <v>0</v>
      </c>
      <c r="F101" s="53">
        <v>0</v>
      </c>
      <c r="G101" s="53">
        <v>0</v>
      </c>
      <c r="H101" s="53">
        <v>0</v>
      </c>
      <c r="I101" s="53">
        <v>0</v>
      </c>
      <c r="J101" s="53">
        <v>0</v>
      </c>
      <c r="K101" s="53">
        <v>0</v>
      </c>
      <c r="L101" s="53">
        <v>1</v>
      </c>
      <c r="M101" s="53">
        <v>0</v>
      </c>
      <c r="N101" s="53">
        <v>1</v>
      </c>
      <c r="O101" s="53">
        <v>0</v>
      </c>
      <c r="P101" s="53">
        <v>0</v>
      </c>
      <c r="Q101" s="95">
        <f>SUM(B101:P101)</f>
        <v>3</v>
      </c>
      <c r="R101" s="95">
        <f t="shared" si="32"/>
        <v>1</v>
      </c>
      <c r="S101" s="95">
        <f t="shared" si="33"/>
        <v>2</v>
      </c>
      <c r="T101" s="215"/>
    </row>
    <row r="102" spans="1:20" ht="40" customHeight="1" x14ac:dyDescent="0.35">
      <c r="A102" s="104" t="s">
        <v>370</v>
      </c>
      <c r="B102" s="56">
        <v>1</v>
      </c>
      <c r="C102" s="56">
        <v>0</v>
      </c>
      <c r="D102" s="56">
        <v>0</v>
      </c>
      <c r="E102" s="56">
        <v>0</v>
      </c>
      <c r="F102" s="56">
        <v>0</v>
      </c>
      <c r="G102" s="56">
        <v>0</v>
      </c>
      <c r="H102" s="53">
        <v>0</v>
      </c>
      <c r="I102" s="53">
        <v>0</v>
      </c>
      <c r="J102" s="53">
        <v>0</v>
      </c>
      <c r="K102" s="53">
        <v>0</v>
      </c>
      <c r="L102" s="53">
        <v>0</v>
      </c>
      <c r="M102" s="53">
        <v>0</v>
      </c>
      <c r="N102" s="53">
        <v>0</v>
      </c>
      <c r="O102" s="53">
        <v>1</v>
      </c>
      <c r="P102" s="53">
        <v>0</v>
      </c>
      <c r="Q102" s="95">
        <f>SUM(B102:P102)</f>
        <v>2</v>
      </c>
      <c r="R102" s="95">
        <f t="shared" si="32"/>
        <v>1</v>
      </c>
      <c r="S102" s="95">
        <f t="shared" si="33"/>
        <v>1</v>
      </c>
      <c r="T102" s="215"/>
    </row>
    <row r="103" spans="1:20" ht="40" customHeight="1" x14ac:dyDescent="0.35">
      <c r="A103" s="104" t="s">
        <v>501</v>
      </c>
      <c r="B103" s="53">
        <v>0</v>
      </c>
      <c r="C103" s="53">
        <v>0</v>
      </c>
      <c r="D103" s="53">
        <v>0</v>
      </c>
      <c r="E103" s="53">
        <v>0</v>
      </c>
      <c r="F103" s="53">
        <v>0</v>
      </c>
      <c r="G103" s="53">
        <v>1</v>
      </c>
      <c r="H103" s="53">
        <v>0</v>
      </c>
      <c r="I103" s="53">
        <v>0</v>
      </c>
      <c r="J103" s="53">
        <v>0</v>
      </c>
      <c r="K103" s="53">
        <v>0</v>
      </c>
      <c r="L103" s="53">
        <v>0</v>
      </c>
      <c r="M103" s="53">
        <v>0</v>
      </c>
      <c r="N103" s="53">
        <v>0</v>
      </c>
      <c r="O103" s="53">
        <v>0</v>
      </c>
      <c r="P103" s="53">
        <v>0</v>
      </c>
      <c r="Q103" s="95">
        <f t="shared" si="31"/>
        <v>1</v>
      </c>
      <c r="R103" s="95">
        <f t="shared" si="32"/>
        <v>1</v>
      </c>
      <c r="S103" s="95">
        <f t="shared" si="33"/>
        <v>0</v>
      </c>
      <c r="T103" s="215"/>
    </row>
    <row r="104" spans="1:20" ht="40" customHeight="1" x14ac:dyDescent="0.35">
      <c r="A104" s="104" t="s">
        <v>502</v>
      </c>
      <c r="B104" s="53">
        <v>0</v>
      </c>
      <c r="C104" s="53">
        <v>0</v>
      </c>
      <c r="D104" s="53">
        <v>1</v>
      </c>
      <c r="E104" s="53">
        <v>0</v>
      </c>
      <c r="F104" s="53">
        <v>0</v>
      </c>
      <c r="G104" s="53">
        <v>0</v>
      </c>
      <c r="H104" s="53">
        <v>0</v>
      </c>
      <c r="I104" s="53">
        <v>0</v>
      </c>
      <c r="J104" s="53">
        <v>0</v>
      </c>
      <c r="K104" s="53">
        <v>0</v>
      </c>
      <c r="L104" s="53">
        <v>0</v>
      </c>
      <c r="M104" s="53">
        <v>0</v>
      </c>
      <c r="N104" s="53">
        <v>0</v>
      </c>
      <c r="O104" s="53">
        <v>0</v>
      </c>
      <c r="P104" s="53">
        <v>0</v>
      </c>
      <c r="Q104" s="95">
        <f t="shared" si="31"/>
        <v>1</v>
      </c>
      <c r="R104" s="95">
        <f t="shared" si="32"/>
        <v>1</v>
      </c>
      <c r="S104" s="95">
        <f t="shared" si="33"/>
        <v>0</v>
      </c>
      <c r="T104" s="215"/>
    </row>
    <row r="105" spans="1:20" ht="40" customHeight="1" thickBot="1" x14ac:dyDescent="0.4">
      <c r="A105" s="104" t="s">
        <v>371</v>
      </c>
      <c r="B105" s="54">
        <v>0</v>
      </c>
      <c r="C105" s="54">
        <v>0</v>
      </c>
      <c r="D105" s="54">
        <v>0</v>
      </c>
      <c r="E105" s="54">
        <v>0</v>
      </c>
      <c r="F105" s="54">
        <v>0</v>
      </c>
      <c r="G105" s="54">
        <v>0</v>
      </c>
      <c r="H105" s="54">
        <v>0</v>
      </c>
      <c r="I105" s="54">
        <v>0</v>
      </c>
      <c r="J105" s="54">
        <v>0</v>
      </c>
      <c r="K105" s="54">
        <v>0</v>
      </c>
      <c r="L105" s="54">
        <v>0</v>
      </c>
      <c r="M105" s="54">
        <v>0</v>
      </c>
      <c r="N105" s="54">
        <v>1</v>
      </c>
      <c r="O105" s="54">
        <v>0</v>
      </c>
      <c r="P105" s="54">
        <v>0</v>
      </c>
      <c r="Q105" s="96">
        <f t="shared" si="31"/>
        <v>1</v>
      </c>
      <c r="R105" s="96">
        <f t="shared" si="32"/>
        <v>0</v>
      </c>
      <c r="S105" s="96">
        <f t="shared" si="33"/>
        <v>1</v>
      </c>
      <c r="T105" s="239"/>
    </row>
    <row r="106" spans="1:20" s="1" customFormat="1" ht="15" thickBot="1" x14ac:dyDescent="0.4">
      <c r="A106" s="110" t="s">
        <v>372</v>
      </c>
      <c r="B106" s="99"/>
      <c r="C106" s="99"/>
      <c r="D106" s="99"/>
      <c r="E106" s="99"/>
      <c r="F106" s="99"/>
      <c r="G106" s="129"/>
      <c r="H106" s="129"/>
      <c r="I106" s="129"/>
      <c r="J106" s="129"/>
      <c r="K106" s="129"/>
      <c r="L106" s="129"/>
      <c r="M106" s="129"/>
      <c r="N106" s="129"/>
      <c r="O106" s="129"/>
      <c r="P106" s="129"/>
      <c r="Q106" s="129"/>
      <c r="R106" s="129"/>
      <c r="S106" s="129"/>
      <c r="T106" s="98"/>
    </row>
    <row r="107" spans="1:20" ht="20" customHeight="1" x14ac:dyDescent="0.35">
      <c r="A107" s="101" t="s">
        <v>373</v>
      </c>
      <c r="B107" s="46">
        <v>1</v>
      </c>
      <c r="C107" s="46">
        <v>1</v>
      </c>
      <c r="D107" s="46">
        <v>1</v>
      </c>
      <c r="E107" s="46">
        <v>0</v>
      </c>
      <c r="F107" s="46">
        <v>1</v>
      </c>
      <c r="G107" s="47">
        <v>0</v>
      </c>
      <c r="H107" s="47">
        <v>0</v>
      </c>
      <c r="I107" s="47">
        <v>1</v>
      </c>
      <c r="J107" s="47">
        <v>0</v>
      </c>
      <c r="K107" s="47">
        <v>1</v>
      </c>
      <c r="L107" s="47">
        <v>1</v>
      </c>
      <c r="M107" s="47">
        <v>1</v>
      </c>
      <c r="N107" s="47">
        <v>1</v>
      </c>
      <c r="O107" s="47">
        <v>0</v>
      </c>
      <c r="P107" s="47">
        <v>1</v>
      </c>
      <c r="Q107" s="92">
        <f t="shared" ref="Q107:Q121" si="34">SUM(B107:P107)</f>
        <v>10</v>
      </c>
      <c r="R107" s="92">
        <f t="shared" ref="R107:R121" si="35">SUM(B107:K107)</f>
        <v>6</v>
      </c>
      <c r="S107" s="92">
        <f t="shared" ref="S107:S121" si="36">SUM(L107:P107)</f>
        <v>4</v>
      </c>
      <c r="T107" s="194" t="s">
        <v>503</v>
      </c>
    </row>
    <row r="108" spans="1:20" ht="20" customHeight="1" x14ac:dyDescent="0.35">
      <c r="A108" s="102" t="s">
        <v>374</v>
      </c>
      <c r="B108" s="47">
        <v>1</v>
      </c>
      <c r="C108" s="47">
        <v>1</v>
      </c>
      <c r="D108" s="47">
        <v>1</v>
      </c>
      <c r="E108" s="47">
        <v>0</v>
      </c>
      <c r="F108" s="47">
        <v>0</v>
      </c>
      <c r="G108" s="47">
        <v>0</v>
      </c>
      <c r="H108" s="47">
        <v>1</v>
      </c>
      <c r="I108" s="47">
        <v>0</v>
      </c>
      <c r="J108" s="47">
        <v>0</v>
      </c>
      <c r="K108" s="47">
        <v>1</v>
      </c>
      <c r="L108" s="47">
        <v>0</v>
      </c>
      <c r="M108" s="47">
        <v>1</v>
      </c>
      <c r="N108" s="47">
        <v>1</v>
      </c>
      <c r="O108" s="47">
        <v>0</v>
      </c>
      <c r="P108" s="47">
        <v>1</v>
      </c>
      <c r="Q108" s="92">
        <f t="shared" si="34"/>
        <v>8</v>
      </c>
      <c r="R108" s="92">
        <f t="shared" si="35"/>
        <v>5</v>
      </c>
      <c r="S108" s="92">
        <f t="shared" si="36"/>
        <v>3</v>
      </c>
      <c r="T108" s="196"/>
    </row>
    <row r="109" spans="1:20" ht="20" customHeight="1" x14ac:dyDescent="0.35">
      <c r="A109" s="102" t="s">
        <v>375</v>
      </c>
      <c r="B109" s="47">
        <v>0</v>
      </c>
      <c r="C109" s="47">
        <v>0</v>
      </c>
      <c r="D109" s="47">
        <v>0</v>
      </c>
      <c r="E109" s="47">
        <v>0</v>
      </c>
      <c r="F109" s="47">
        <v>0</v>
      </c>
      <c r="G109" s="47">
        <v>1</v>
      </c>
      <c r="H109" s="47">
        <v>1</v>
      </c>
      <c r="I109" s="47">
        <v>0</v>
      </c>
      <c r="J109" s="47">
        <v>1</v>
      </c>
      <c r="K109" s="47">
        <v>1</v>
      </c>
      <c r="L109" s="47">
        <v>0</v>
      </c>
      <c r="M109" s="47">
        <v>0</v>
      </c>
      <c r="N109" s="47">
        <v>0</v>
      </c>
      <c r="O109" s="47">
        <v>1</v>
      </c>
      <c r="P109" s="47">
        <v>0</v>
      </c>
      <c r="Q109" s="92">
        <f t="shared" si="34"/>
        <v>5</v>
      </c>
      <c r="R109" s="92">
        <f t="shared" si="35"/>
        <v>4</v>
      </c>
      <c r="S109" s="92">
        <f t="shared" si="36"/>
        <v>1</v>
      </c>
      <c r="T109" s="196"/>
    </row>
    <row r="110" spans="1:20" ht="20" customHeight="1" x14ac:dyDescent="0.35">
      <c r="A110" s="102" t="s">
        <v>376</v>
      </c>
      <c r="B110" s="47">
        <v>0</v>
      </c>
      <c r="C110" s="47">
        <v>0</v>
      </c>
      <c r="D110" s="47">
        <v>0</v>
      </c>
      <c r="E110" s="47">
        <v>0</v>
      </c>
      <c r="F110" s="47">
        <v>0</v>
      </c>
      <c r="G110" s="47">
        <v>1</v>
      </c>
      <c r="H110" s="47">
        <v>1</v>
      </c>
      <c r="I110" s="47">
        <v>0</v>
      </c>
      <c r="J110" s="47">
        <v>0</v>
      </c>
      <c r="K110" s="47">
        <v>1</v>
      </c>
      <c r="L110" s="47">
        <v>1</v>
      </c>
      <c r="M110" s="47">
        <v>0</v>
      </c>
      <c r="N110" s="47">
        <v>0</v>
      </c>
      <c r="O110" s="47">
        <v>0</v>
      </c>
      <c r="P110" s="47">
        <v>0</v>
      </c>
      <c r="Q110" s="92">
        <f t="shared" si="34"/>
        <v>4</v>
      </c>
      <c r="R110" s="92">
        <f t="shared" si="35"/>
        <v>3</v>
      </c>
      <c r="S110" s="92">
        <f t="shared" si="36"/>
        <v>1</v>
      </c>
      <c r="T110" s="196"/>
    </row>
    <row r="111" spans="1:20" ht="20" customHeight="1" thickBot="1" x14ac:dyDescent="0.4">
      <c r="A111" s="103" t="s">
        <v>377</v>
      </c>
      <c r="B111" s="49">
        <v>0</v>
      </c>
      <c r="C111" s="49">
        <v>0</v>
      </c>
      <c r="D111" s="49">
        <v>1</v>
      </c>
      <c r="E111" s="49">
        <v>1</v>
      </c>
      <c r="F111" s="49">
        <v>0</v>
      </c>
      <c r="G111" s="49">
        <v>0</v>
      </c>
      <c r="H111" s="49">
        <v>0</v>
      </c>
      <c r="I111" s="49">
        <v>1</v>
      </c>
      <c r="J111" s="49">
        <v>0</v>
      </c>
      <c r="K111" s="49">
        <v>0</v>
      </c>
      <c r="L111" s="49">
        <v>0</v>
      </c>
      <c r="M111" s="49">
        <v>0</v>
      </c>
      <c r="N111" s="49">
        <v>0</v>
      </c>
      <c r="O111" s="49">
        <v>0</v>
      </c>
      <c r="P111" s="49">
        <v>0</v>
      </c>
      <c r="Q111" s="93">
        <f t="shared" si="34"/>
        <v>3</v>
      </c>
      <c r="R111" s="93">
        <f t="shared" si="35"/>
        <v>3</v>
      </c>
      <c r="S111" s="93">
        <f t="shared" si="36"/>
        <v>0</v>
      </c>
      <c r="T111" s="198"/>
    </row>
    <row r="112" spans="1:20" ht="28" customHeight="1" x14ac:dyDescent="0.35">
      <c r="A112" s="112" t="s">
        <v>378</v>
      </c>
      <c r="B112" s="52">
        <v>1</v>
      </c>
      <c r="C112" s="52">
        <v>1</v>
      </c>
      <c r="D112" s="52">
        <v>1</v>
      </c>
      <c r="E112" s="52">
        <v>0</v>
      </c>
      <c r="F112" s="52">
        <v>0</v>
      </c>
      <c r="G112" s="52">
        <v>0</v>
      </c>
      <c r="H112" s="52">
        <v>1</v>
      </c>
      <c r="I112" s="52">
        <v>1</v>
      </c>
      <c r="J112" s="52">
        <v>0</v>
      </c>
      <c r="K112" s="52">
        <v>1</v>
      </c>
      <c r="L112" s="52">
        <v>1</v>
      </c>
      <c r="M112" s="52">
        <v>1</v>
      </c>
      <c r="N112" s="52">
        <v>1</v>
      </c>
      <c r="O112" s="52">
        <v>1</v>
      </c>
      <c r="P112" s="52">
        <v>1</v>
      </c>
      <c r="Q112" s="94">
        <f t="shared" si="34"/>
        <v>11</v>
      </c>
      <c r="R112" s="157">
        <f t="shared" si="35"/>
        <v>6</v>
      </c>
      <c r="S112" s="157">
        <f t="shared" si="36"/>
        <v>5</v>
      </c>
      <c r="T112" s="233" t="s">
        <v>504</v>
      </c>
    </row>
    <row r="113" spans="1:20" ht="28" customHeight="1" x14ac:dyDescent="0.35">
      <c r="A113" s="104" t="s">
        <v>379</v>
      </c>
      <c r="B113" s="52">
        <v>0</v>
      </c>
      <c r="C113" s="52">
        <v>0</v>
      </c>
      <c r="D113" s="52">
        <v>0</v>
      </c>
      <c r="E113" s="52">
        <v>0</v>
      </c>
      <c r="F113" s="52">
        <v>0</v>
      </c>
      <c r="G113" s="52">
        <v>1</v>
      </c>
      <c r="H113" s="52">
        <v>1</v>
      </c>
      <c r="I113" s="52">
        <v>1</v>
      </c>
      <c r="J113" s="52">
        <v>1</v>
      </c>
      <c r="K113" s="52">
        <v>1</v>
      </c>
      <c r="L113" s="52">
        <v>0</v>
      </c>
      <c r="M113" s="52">
        <v>0</v>
      </c>
      <c r="N113" s="52">
        <v>1</v>
      </c>
      <c r="O113" s="52">
        <v>0</v>
      </c>
      <c r="P113" s="52">
        <v>0</v>
      </c>
      <c r="Q113" s="94">
        <f t="shared" si="34"/>
        <v>6</v>
      </c>
      <c r="R113" s="157">
        <f t="shared" si="35"/>
        <v>5</v>
      </c>
      <c r="S113" s="157">
        <f t="shared" si="36"/>
        <v>1</v>
      </c>
      <c r="T113" s="215"/>
    </row>
    <row r="114" spans="1:20" ht="28" customHeight="1" x14ac:dyDescent="0.35">
      <c r="A114" s="104" t="s">
        <v>380</v>
      </c>
      <c r="B114" s="52">
        <v>0</v>
      </c>
      <c r="C114" s="52">
        <v>0</v>
      </c>
      <c r="D114" s="52">
        <v>0</v>
      </c>
      <c r="E114" s="52">
        <v>0</v>
      </c>
      <c r="F114" s="52">
        <v>0</v>
      </c>
      <c r="G114" s="52">
        <v>1</v>
      </c>
      <c r="H114" s="52">
        <v>1</v>
      </c>
      <c r="I114" s="52">
        <v>1</v>
      </c>
      <c r="J114" s="52">
        <v>1</v>
      </c>
      <c r="K114" s="52">
        <v>0</v>
      </c>
      <c r="L114" s="55">
        <v>1</v>
      </c>
      <c r="M114" s="55">
        <v>0</v>
      </c>
      <c r="N114" s="55">
        <v>0</v>
      </c>
      <c r="O114" s="55">
        <v>0</v>
      </c>
      <c r="P114" s="55">
        <v>0</v>
      </c>
      <c r="Q114" s="94">
        <f t="shared" si="34"/>
        <v>5</v>
      </c>
      <c r="R114" s="157">
        <f t="shared" si="35"/>
        <v>4</v>
      </c>
      <c r="S114" s="157">
        <f t="shared" si="36"/>
        <v>1</v>
      </c>
      <c r="T114" s="215"/>
    </row>
    <row r="115" spans="1:20" ht="28" customHeight="1" x14ac:dyDescent="0.35">
      <c r="A115" s="104" t="s">
        <v>381</v>
      </c>
      <c r="B115" s="53">
        <v>0</v>
      </c>
      <c r="C115" s="53">
        <v>1</v>
      </c>
      <c r="D115" s="53">
        <v>1</v>
      </c>
      <c r="E115" s="53">
        <v>0</v>
      </c>
      <c r="F115" s="53">
        <v>0</v>
      </c>
      <c r="G115" s="53">
        <v>0</v>
      </c>
      <c r="H115" s="53">
        <v>0</v>
      </c>
      <c r="I115" s="53">
        <v>0</v>
      </c>
      <c r="J115" s="53">
        <v>0</v>
      </c>
      <c r="K115" s="53">
        <v>0</v>
      </c>
      <c r="L115" s="53">
        <v>0</v>
      </c>
      <c r="M115" s="53">
        <v>0</v>
      </c>
      <c r="N115" s="53">
        <v>0</v>
      </c>
      <c r="O115" s="53">
        <v>0</v>
      </c>
      <c r="P115" s="53">
        <v>0</v>
      </c>
      <c r="Q115" s="95">
        <f t="shared" si="34"/>
        <v>2</v>
      </c>
      <c r="R115" s="157">
        <f t="shared" si="35"/>
        <v>2</v>
      </c>
      <c r="S115" s="157">
        <f t="shared" si="36"/>
        <v>0</v>
      </c>
      <c r="T115" s="215"/>
    </row>
    <row r="116" spans="1:20" ht="28" customHeight="1" thickBot="1" x14ac:dyDescent="0.4">
      <c r="A116" s="104" t="s">
        <v>382</v>
      </c>
      <c r="B116" s="53">
        <v>0</v>
      </c>
      <c r="C116" s="53">
        <v>0</v>
      </c>
      <c r="D116" s="53">
        <v>1</v>
      </c>
      <c r="E116" s="53">
        <v>0</v>
      </c>
      <c r="F116" s="53">
        <v>0</v>
      </c>
      <c r="G116" s="53">
        <v>0</v>
      </c>
      <c r="H116" s="53">
        <v>0</v>
      </c>
      <c r="I116" s="53">
        <v>0</v>
      </c>
      <c r="J116" s="53">
        <v>0</v>
      </c>
      <c r="K116" s="53">
        <v>0</v>
      </c>
      <c r="L116" s="53">
        <v>0</v>
      </c>
      <c r="M116" s="53">
        <v>0</v>
      </c>
      <c r="N116" s="53">
        <v>0</v>
      </c>
      <c r="O116" s="53">
        <v>0</v>
      </c>
      <c r="P116" s="53">
        <v>0</v>
      </c>
      <c r="Q116" s="95">
        <f t="shared" si="34"/>
        <v>1</v>
      </c>
      <c r="R116" s="157">
        <f t="shared" si="35"/>
        <v>1</v>
      </c>
      <c r="S116" s="157">
        <f t="shared" si="36"/>
        <v>0</v>
      </c>
      <c r="T116" s="215"/>
    </row>
    <row r="117" spans="1:20" ht="20" customHeight="1" x14ac:dyDescent="0.35">
      <c r="A117" s="101" t="s">
        <v>383</v>
      </c>
      <c r="B117" s="140">
        <v>0</v>
      </c>
      <c r="C117" s="140">
        <v>1</v>
      </c>
      <c r="D117" s="140">
        <v>0</v>
      </c>
      <c r="E117" s="140">
        <v>0</v>
      </c>
      <c r="F117" s="140">
        <v>1</v>
      </c>
      <c r="G117" s="140">
        <v>0</v>
      </c>
      <c r="H117" s="140">
        <v>0</v>
      </c>
      <c r="I117" s="140">
        <v>1</v>
      </c>
      <c r="J117" s="140">
        <v>1</v>
      </c>
      <c r="K117" s="140">
        <v>0</v>
      </c>
      <c r="L117" s="140">
        <v>1</v>
      </c>
      <c r="M117" s="140">
        <v>0</v>
      </c>
      <c r="N117" s="140">
        <v>0</v>
      </c>
      <c r="O117" s="140">
        <v>1</v>
      </c>
      <c r="P117" s="140">
        <v>1</v>
      </c>
      <c r="Q117" s="91">
        <f>SUM(B117:P117)</f>
        <v>7</v>
      </c>
      <c r="R117" s="161">
        <f t="shared" si="35"/>
        <v>4</v>
      </c>
      <c r="S117" s="161">
        <f t="shared" si="36"/>
        <v>3</v>
      </c>
      <c r="T117" s="219" t="s">
        <v>505</v>
      </c>
    </row>
    <row r="118" spans="1:20" ht="20" customHeight="1" x14ac:dyDescent="0.35">
      <c r="A118" s="139" t="s">
        <v>384</v>
      </c>
      <c r="B118" s="47">
        <v>0</v>
      </c>
      <c r="C118" s="47">
        <v>0</v>
      </c>
      <c r="D118" s="47">
        <v>0</v>
      </c>
      <c r="E118" s="47">
        <v>0</v>
      </c>
      <c r="F118" s="47">
        <v>0</v>
      </c>
      <c r="G118" s="47">
        <v>0</v>
      </c>
      <c r="H118" s="47">
        <v>0</v>
      </c>
      <c r="I118" s="47">
        <v>0</v>
      </c>
      <c r="J118" s="47">
        <v>0</v>
      </c>
      <c r="K118" s="47">
        <v>0</v>
      </c>
      <c r="L118" s="47">
        <v>1</v>
      </c>
      <c r="M118" s="47">
        <v>1</v>
      </c>
      <c r="N118" s="47">
        <v>0</v>
      </c>
      <c r="O118" s="47">
        <v>0</v>
      </c>
      <c r="P118" s="47">
        <v>0</v>
      </c>
      <c r="Q118" s="92">
        <f>SUM(B118:P118)</f>
        <v>2</v>
      </c>
      <c r="R118" s="158">
        <f t="shared" si="35"/>
        <v>0</v>
      </c>
      <c r="S118" s="158">
        <f t="shared" si="36"/>
        <v>2</v>
      </c>
      <c r="T118" s="215"/>
    </row>
    <row r="119" spans="1:20" ht="20" customHeight="1" x14ac:dyDescent="0.35">
      <c r="A119" s="139" t="s">
        <v>385</v>
      </c>
      <c r="B119" s="47">
        <v>0</v>
      </c>
      <c r="C119" s="47">
        <v>0</v>
      </c>
      <c r="D119" s="47">
        <v>0</v>
      </c>
      <c r="E119" s="47">
        <v>0</v>
      </c>
      <c r="F119" s="47">
        <v>0</v>
      </c>
      <c r="G119" s="47">
        <v>0</v>
      </c>
      <c r="H119" s="47">
        <v>1</v>
      </c>
      <c r="I119" s="47">
        <v>0</v>
      </c>
      <c r="J119" s="47">
        <v>0</v>
      </c>
      <c r="K119" s="47">
        <v>0</v>
      </c>
      <c r="L119" s="47">
        <v>0</v>
      </c>
      <c r="M119" s="47">
        <v>0</v>
      </c>
      <c r="N119" s="47">
        <v>0</v>
      </c>
      <c r="O119" s="47">
        <v>0</v>
      </c>
      <c r="P119" s="47">
        <v>0</v>
      </c>
      <c r="Q119" s="92">
        <f t="shared" si="34"/>
        <v>1</v>
      </c>
      <c r="R119" s="158">
        <f t="shared" si="35"/>
        <v>1</v>
      </c>
      <c r="S119" s="158">
        <f t="shared" si="36"/>
        <v>0</v>
      </c>
      <c r="T119" s="215"/>
    </row>
    <row r="120" spans="1:20" ht="20" customHeight="1" x14ac:dyDescent="0.35">
      <c r="A120" s="102" t="s">
        <v>506</v>
      </c>
      <c r="B120" s="58">
        <v>0</v>
      </c>
      <c r="C120" s="58">
        <v>0</v>
      </c>
      <c r="D120" s="58">
        <v>0</v>
      </c>
      <c r="E120" s="58">
        <v>0</v>
      </c>
      <c r="F120" s="58">
        <v>0</v>
      </c>
      <c r="G120" s="58">
        <v>0</v>
      </c>
      <c r="H120" s="58">
        <v>1</v>
      </c>
      <c r="I120" s="58">
        <v>0</v>
      </c>
      <c r="J120" s="58">
        <v>0</v>
      </c>
      <c r="K120" s="58">
        <v>0</v>
      </c>
      <c r="L120" s="58">
        <v>0</v>
      </c>
      <c r="M120" s="58">
        <v>0</v>
      </c>
      <c r="N120" s="58">
        <v>0</v>
      </c>
      <c r="O120" s="58">
        <v>0</v>
      </c>
      <c r="P120" s="58">
        <v>0</v>
      </c>
      <c r="Q120" s="59">
        <f t="shared" si="34"/>
        <v>1</v>
      </c>
      <c r="R120" s="158">
        <f t="shared" si="35"/>
        <v>1</v>
      </c>
      <c r="S120" s="158">
        <f t="shared" si="36"/>
        <v>0</v>
      </c>
      <c r="T120" s="215"/>
    </row>
    <row r="121" spans="1:20" ht="20" customHeight="1" thickBot="1" x14ac:dyDescent="0.4">
      <c r="A121" s="102" t="s">
        <v>386</v>
      </c>
      <c r="B121" s="47">
        <v>0</v>
      </c>
      <c r="C121" s="47">
        <v>0</v>
      </c>
      <c r="D121" s="47">
        <v>0</v>
      </c>
      <c r="E121" s="47">
        <v>0</v>
      </c>
      <c r="F121" s="47">
        <v>0</v>
      </c>
      <c r="G121" s="47">
        <v>0</v>
      </c>
      <c r="H121" s="47">
        <v>0</v>
      </c>
      <c r="I121" s="47">
        <v>0</v>
      </c>
      <c r="J121" s="47">
        <v>0</v>
      </c>
      <c r="K121" s="47">
        <v>0</v>
      </c>
      <c r="L121" s="47">
        <v>0</v>
      </c>
      <c r="M121" s="47">
        <v>1</v>
      </c>
      <c r="N121" s="47">
        <v>0</v>
      </c>
      <c r="O121" s="47">
        <v>0</v>
      </c>
      <c r="P121" s="47">
        <v>0</v>
      </c>
      <c r="Q121" s="92">
        <f t="shared" si="34"/>
        <v>1</v>
      </c>
      <c r="R121" s="158">
        <f t="shared" si="35"/>
        <v>0</v>
      </c>
      <c r="S121" s="158">
        <f t="shared" si="36"/>
        <v>1</v>
      </c>
      <c r="T121" s="239"/>
    </row>
    <row r="122" spans="1:20" s="1" customFormat="1" ht="15" thickBot="1" x14ac:dyDescent="0.4">
      <c r="A122" s="110" t="s">
        <v>387</v>
      </c>
      <c r="B122" s="97"/>
      <c r="C122" s="97"/>
      <c r="D122" s="97"/>
      <c r="E122" s="97"/>
      <c r="F122" s="97"/>
      <c r="G122" s="97"/>
      <c r="H122" s="97"/>
      <c r="I122" s="97"/>
      <c r="J122" s="126"/>
      <c r="K122" s="126"/>
      <c r="L122" s="126"/>
      <c r="M122" s="126"/>
      <c r="N122" s="126"/>
      <c r="O122" s="126"/>
      <c r="P122" s="126"/>
      <c r="Q122" s="126"/>
      <c r="R122" s="126"/>
      <c r="S122" s="126"/>
      <c r="T122" s="98"/>
    </row>
    <row r="123" spans="1:20" x14ac:dyDescent="0.35">
      <c r="A123" s="108" t="s">
        <v>388</v>
      </c>
      <c r="B123" s="50">
        <v>1</v>
      </c>
      <c r="C123" s="50">
        <v>1</v>
      </c>
      <c r="D123" s="50">
        <v>1</v>
      </c>
      <c r="E123" s="50">
        <v>1</v>
      </c>
      <c r="F123" s="50">
        <v>1</v>
      </c>
      <c r="G123" s="50">
        <v>1</v>
      </c>
      <c r="H123" s="50">
        <v>1</v>
      </c>
      <c r="I123" s="50">
        <v>0</v>
      </c>
      <c r="J123" s="53">
        <v>0</v>
      </c>
      <c r="K123" s="53">
        <v>1</v>
      </c>
      <c r="L123" s="53">
        <v>1</v>
      </c>
      <c r="M123" s="53">
        <v>1</v>
      </c>
      <c r="N123" s="53">
        <v>0</v>
      </c>
      <c r="O123" s="53">
        <v>0</v>
      </c>
      <c r="P123" s="53">
        <v>0</v>
      </c>
      <c r="Q123" s="95">
        <f t="shared" ref="Q123:Q131" si="37">SUM(B123:P123)</f>
        <v>10</v>
      </c>
      <c r="R123" s="95">
        <f t="shared" ref="R123:R131" si="38">SUM(B123:K123)</f>
        <v>8</v>
      </c>
      <c r="S123" s="95">
        <f t="shared" ref="S123:S131" si="39">SUM(L123:P123)</f>
        <v>2</v>
      </c>
      <c r="T123" s="194" t="s">
        <v>507</v>
      </c>
    </row>
    <row r="124" spans="1:20" x14ac:dyDescent="0.35">
      <c r="A124" s="104" t="s">
        <v>389</v>
      </c>
      <c r="B124" s="53">
        <v>1</v>
      </c>
      <c r="C124" s="53">
        <v>0</v>
      </c>
      <c r="D124" s="53">
        <v>1</v>
      </c>
      <c r="E124" s="53">
        <v>0</v>
      </c>
      <c r="F124" s="53">
        <v>1</v>
      </c>
      <c r="G124" s="53">
        <v>1</v>
      </c>
      <c r="H124" s="53">
        <v>1</v>
      </c>
      <c r="I124" s="53">
        <v>1</v>
      </c>
      <c r="J124" s="53">
        <v>0</v>
      </c>
      <c r="K124" s="53">
        <v>1</v>
      </c>
      <c r="L124" s="53">
        <v>1</v>
      </c>
      <c r="M124" s="53">
        <v>1</v>
      </c>
      <c r="N124" s="53">
        <v>1</v>
      </c>
      <c r="O124" s="53">
        <v>0</v>
      </c>
      <c r="P124" s="53">
        <v>1</v>
      </c>
      <c r="Q124" s="95">
        <f t="shared" si="37"/>
        <v>11</v>
      </c>
      <c r="R124" s="95">
        <f t="shared" si="38"/>
        <v>7</v>
      </c>
      <c r="S124" s="95">
        <f t="shared" si="39"/>
        <v>4</v>
      </c>
      <c r="T124" s="196"/>
    </row>
    <row r="125" spans="1:20" x14ac:dyDescent="0.35">
      <c r="A125" s="104" t="s">
        <v>390</v>
      </c>
      <c r="B125" s="53">
        <v>1</v>
      </c>
      <c r="C125" s="53">
        <v>0</v>
      </c>
      <c r="D125" s="53">
        <v>1</v>
      </c>
      <c r="E125" s="53">
        <v>1</v>
      </c>
      <c r="F125" s="53">
        <v>1</v>
      </c>
      <c r="G125" s="53">
        <v>1</v>
      </c>
      <c r="H125" s="53">
        <v>1</v>
      </c>
      <c r="I125" s="53">
        <v>0</v>
      </c>
      <c r="J125" s="53">
        <v>0</v>
      </c>
      <c r="K125" s="53">
        <v>1</v>
      </c>
      <c r="L125" s="53">
        <v>1</v>
      </c>
      <c r="M125" s="53">
        <v>1</v>
      </c>
      <c r="N125" s="53">
        <v>0</v>
      </c>
      <c r="O125" s="53">
        <v>0</v>
      </c>
      <c r="P125" s="53">
        <v>1</v>
      </c>
      <c r="Q125" s="95">
        <f t="shared" si="37"/>
        <v>10</v>
      </c>
      <c r="R125" s="95">
        <f t="shared" si="38"/>
        <v>7</v>
      </c>
      <c r="S125" s="95">
        <f t="shared" si="39"/>
        <v>3</v>
      </c>
      <c r="T125" s="196"/>
    </row>
    <row r="126" spans="1:20" x14ac:dyDescent="0.35">
      <c r="A126" s="104" t="s">
        <v>391</v>
      </c>
      <c r="B126" s="53">
        <v>0</v>
      </c>
      <c r="C126" s="53">
        <v>0</v>
      </c>
      <c r="D126" s="53">
        <v>1</v>
      </c>
      <c r="E126" s="53">
        <v>0</v>
      </c>
      <c r="F126" s="53">
        <v>0</v>
      </c>
      <c r="G126" s="53">
        <v>0</v>
      </c>
      <c r="H126" s="53">
        <v>1</v>
      </c>
      <c r="I126" s="53">
        <v>0</v>
      </c>
      <c r="J126" s="53">
        <v>0</v>
      </c>
      <c r="K126" s="53">
        <v>0</v>
      </c>
      <c r="L126" s="53">
        <v>0</v>
      </c>
      <c r="M126" s="53">
        <v>0</v>
      </c>
      <c r="N126" s="53">
        <v>0</v>
      </c>
      <c r="O126" s="53">
        <v>0</v>
      </c>
      <c r="P126" s="53">
        <v>0</v>
      </c>
      <c r="Q126" s="95">
        <f t="shared" si="37"/>
        <v>2</v>
      </c>
      <c r="R126" s="95">
        <f t="shared" si="38"/>
        <v>2</v>
      </c>
      <c r="S126" s="95">
        <f t="shared" si="39"/>
        <v>0</v>
      </c>
      <c r="T126" s="196"/>
    </row>
    <row r="127" spans="1:20" x14ac:dyDescent="0.35">
      <c r="A127" s="104" t="s">
        <v>392</v>
      </c>
      <c r="B127" s="53">
        <v>0</v>
      </c>
      <c r="C127" s="53">
        <v>0</v>
      </c>
      <c r="D127" s="53">
        <v>0</v>
      </c>
      <c r="E127" s="53">
        <v>0</v>
      </c>
      <c r="F127" s="53">
        <v>0</v>
      </c>
      <c r="G127" s="53">
        <v>0</v>
      </c>
      <c r="H127" s="53">
        <v>1</v>
      </c>
      <c r="I127" s="53">
        <v>0</v>
      </c>
      <c r="J127" s="53">
        <v>1</v>
      </c>
      <c r="K127" s="53">
        <v>0</v>
      </c>
      <c r="L127" s="53">
        <v>0</v>
      </c>
      <c r="M127" s="53">
        <v>0</v>
      </c>
      <c r="N127" s="53">
        <v>0</v>
      </c>
      <c r="O127" s="53">
        <v>0</v>
      </c>
      <c r="P127" s="53">
        <v>0</v>
      </c>
      <c r="Q127" s="95">
        <f t="shared" si="37"/>
        <v>2</v>
      </c>
      <c r="R127" s="95">
        <f t="shared" si="38"/>
        <v>2</v>
      </c>
      <c r="S127" s="95">
        <f t="shared" si="39"/>
        <v>0</v>
      </c>
      <c r="T127" s="196"/>
    </row>
    <row r="128" spans="1:20" x14ac:dyDescent="0.35">
      <c r="A128" s="104" t="s">
        <v>393</v>
      </c>
      <c r="B128" s="53">
        <v>0</v>
      </c>
      <c r="C128" s="53">
        <v>0</v>
      </c>
      <c r="D128" s="53">
        <v>0</v>
      </c>
      <c r="E128" s="53">
        <v>0</v>
      </c>
      <c r="F128" s="53">
        <v>0</v>
      </c>
      <c r="G128" s="53">
        <v>0</v>
      </c>
      <c r="H128" s="53">
        <v>0</v>
      </c>
      <c r="I128" s="53">
        <v>1</v>
      </c>
      <c r="J128" s="53">
        <v>0</v>
      </c>
      <c r="K128" s="53">
        <v>0</v>
      </c>
      <c r="L128" s="53">
        <v>1</v>
      </c>
      <c r="M128" s="53">
        <v>0</v>
      </c>
      <c r="N128" s="53">
        <v>0</v>
      </c>
      <c r="O128" s="53">
        <v>0</v>
      </c>
      <c r="P128" s="53">
        <v>0</v>
      </c>
      <c r="Q128" s="95">
        <f t="shared" si="37"/>
        <v>2</v>
      </c>
      <c r="R128" s="95">
        <f t="shared" si="38"/>
        <v>1</v>
      </c>
      <c r="S128" s="95">
        <f t="shared" si="39"/>
        <v>1</v>
      </c>
      <c r="T128" s="196"/>
    </row>
    <row r="129" spans="1:20" x14ac:dyDescent="0.35">
      <c r="A129" s="104" t="s">
        <v>394</v>
      </c>
      <c r="B129" s="53">
        <v>0</v>
      </c>
      <c r="C129" s="53">
        <v>0</v>
      </c>
      <c r="D129" s="53">
        <v>0</v>
      </c>
      <c r="E129" s="53">
        <v>0</v>
      </c>
      <c r="F129" s="53">
        <v>0</v>
      </c>
      <c r="G129" s="53">
        <v>0</v>
      </c>
      <c r="H129" s="53">
        <v>1</v>
      </c>
      <c r="I129" s="53">
        <v>0</v>
      </c>
      <c r="J129" s="53">
        <v>0</v>
      </c>
      <c r="K129" s="53">
        <v>0</v>
      </c>
      <c r="L129" s="53">
        <v>0</v>
      </c>
      <c r="M129" s="53">
        <v>0</v>
      </c>
      <c r="N129" s="53">
        <v>1</v>
      </c>
      <c r="O129" s="53">
        <v>0</v>
      </c>
      <c r="P129" s="53">
        <v>0</v>
      </c>
      <c r="Q129" s="95">
        <f t="shared" si="37"/>
        <v>2</v>
      </c>
      <c r="R129" s="95">
        <f t="shared" si="38"/>
        <v>1</v>
      </c>
      <c r="S129" s="95">
        <f t="shared" si="39"/>
        <v>1</v>
      </c>
      <c r="T129" s="196"/>
    </row>
    <row r="130" spans="1:20" x14ac:dyDescent="0.35">
      <c r="A130" s="104" t="s">
        <v>395</v>
      </c>
      <c r="B130" s="53">
        <v>0</v>
      </c>
      <c r="C130" s="53">
        <v>0</v>
      </c>
      <c r="D130" s="53">
        <v>1</v>
      </c>
      <c r="E130" s="53">
        <v>0</v>
      </c>
      <c r="F130" s="53">
        <v>0</v>
      </c>
      <c r="G130" s="53">
        <v>0</v>
      </c>
      <c r="H130" s="53">
        <v>0</v>
      </c>
      <c r="I130" s="53">
        <v>0</v>
      </c>
      <c r="J130" s="53">
        <v>0</v>
      </c>
      <c r="K130" s="53">
        <v>0</v>
      </c>
      <c r="L130" s="53">
        <v>0</v>
      </c>
      <c r="M130" s="53">
        <v>0</v>
      </c>
      <c r="N130" s="53">
        <v>0</v>
      </c>
      <c r="O130" s="53">
        <v>0</v>
      </c>
      <c r="P130" s="53">
        <v>0</v>
      </c>
      <c r="Q130" s="95">
        <f t="shared" si="37"/>
        <v>1</v>
      </c>
      <c r="R130" s="95">
        <f t="shared" si="38"/>
        <v>1</v>
      </c>
      <c r="S130" s="95">
        <f t="shared" si="39"/>
        <v>0</v>
      </c>
      <c r="T130" s="196"/>
    </row>
    <row r="131" spans="1:20" ht="15" thickBot="1" x14ac:dyDescent="0.4">
      <c r="A131" s="109" t="s">
        <v>396</v>
      </c>
      <c r="B131" s="54">
        <v>1</v>
      </c>
      <c r="C131" s="54">
        <v>0</v>
      </c>
      <c r="D131" s="54">
        <v>0</v>
      </c>
      <c r="E131" s="54">
        <v>0</v>
      </c>
      <c r="F131" s="54">
        <v>0</v>
      </c>
      <c r="G131" s="54">
        <v>0</v>
      </c>
      <c r="H131" s="54">
        <v>0</v>
      </c>
      <c r="I131" s="54">
        <v>0</v>
      </c>
      <c r="J131" s="54">
        <v>0</v>
      </c>
      <c r="K131" s="54">
        <v>0</v>
      </c>
      <c r="L131" s="54">
        <v>0</v>
      </c>
      <c r="M131" s="54">
        <v>0</v>
      </c>
      <c r="N131" s="54">
        <v>0</v>
      </c>
      <c r="O131" s="54">
        <v>0</v>
      </c>
      <c r="P131" s="54">
        <v>0</v>
      </c>
      <c r="Q131" s="96">
        <f t="shared" si="37"/>
        <v>1</v>
      </c>
      <c r="R131" s="96">
        <f t="shared" si="38"/>
        <v>1</v>
      </c>
      <c r="S131" s="96">
        <f t="shared" si="39"/>
        <v>0</v>
      </c>
      <c r="T131" s="198"/>
    </row>
    <row r="132" spans="1:20" s="1" customFormat="1" ht="15" thickBot="1" x14ac:dyDescent="0.4">
      <c r="A132" s="110" t="s">
        <v>397</v>
      </c>
      <c r="B132" s="176"/>
      <c r="C132" s="176"/>
      <c r="D132" s="176"/>
      <c r="E132" s="176"/>
      <c r="F132" s="176"/>
      <c r="G132" s="176"/>
      <c r="H132" s="176"/>
      <c r="I132" s="176"/>
      <c r="J132" s="176"/>
      <c r="K132" s="176"/>
      <c r="L132" s="176"/>
      <c r="M132" s="176"/>
      <c r="N132" s="176"/>
      <c r="O132" s="176"/>
      <c r="P132" s="176"/>
      <c r="Q132" s="176"/>
      <c r="R132" s="176"/>
      <c r="S132" s="176"/>
      <c r="T132" s="174"/>
    </row>
    <row r="133" spans="1:20" ht="60" customHeight="1" x14ac:dyDescent="0.35">
      <c r="A133" s="102" t="s">
        <v>508</v>
      </c>
      <c r="B133" s="47">
        <v>1</v>
      </c>
      <c r="C133" s="47">
        <v>0</v>
      </c>
      <c r="D133" s="47">
        <v>0</v>
      </c>
      <c r="E133" s="47">
        <v>1</v>
      </c>
      <c r="F133" s="47">
        <v>1</v>
      </c>
      <c r="G133" s="47">
        <v>1</v>
      </c>
      <c r="H133" s="47">
        <v>1</v>
      </c>
      <c r="I133" s="47">
        <v>0</v>
      </c>
      <c r="J133" s="47">
        <v>0</v>
      </c>
      <c r="K133" s="47">
        <v>1</v>
      </c>
      <c r="L133" s="47">
        <v>1</v>
      </c>
      <c r="M133" s="47">
        <v>0</v>
      </c>
      <c r="N133" s="47">
        <v>0</v>
      </c>
      <c r="O133" s="47">
        <v>1</v>
      </c>
      <c r="P133" s="47">
        <v>1</v>
      </c>
      <c r="Q133" s="92">
        <f>SUM(B133:P133)</f>
        <v>9</v>
      </c>
      <c r="R133" s="92">
        <f t="shared" ref="R133:R139" si="40">SUM(B133:K133)</f>
        <v>6</v>
      </c>
      <c r="S133" s="92">
        <f t="shared" ref="S133:S139" si="41">SUM(L133:P133)</f>
        <v>3</v>
      </c>
      <c r="T133" s="219" t="s">
        <v>509</v>
      </c>
    </row>
    <row r="134" spans="1:20" ht="60" customHeight="1" x14ac:dyDescent="0.35">
      <c r="A134" s="111" t="s">
        <v>510</v>
      </c>
      <c r="B134" s="47">
        <v>0</v>
      </c>
      <c r="C134" s="47">
        <v>0</v>
      </c>
      <c r="D134" s="47">
        <v>1</v>
      </c>
      <c r="E134" s="47">
        <v>0</v>
      </c>
      <c r="F134" s="47">
        <v>0</v>
      </c>
      <c r="G134" s="47">
        <v>0</v>
      </c>
      <c r="H134" s="47">
        <v>0</v>
      </c>
      <c r="I134" s="47">
        <v>0</v>
      </c>
      <c r="J134" s="47">
        <v>1</v>
      </c>
      <c r="K134" s="47">
        <v>0</v>
      </c>
      <c r="L134" s="47">
        <v>0</v>
      </c>
      <c r="M134" s="47">
        <v>0</v>
      </c>
      <c r="N134" s="47">
        <v>1</v>
      </c>
      <c r="O134" s="47">
        <v>1</v>
      </c>
      <c r="P134" s="47">
        <v>0</v>
      </c>
      <c r="Q134" s="92">
        <f>SUM(B134:P134)</f>
        <v>4</v>
      </c>
      <c r="R134" s="92">
        <f t="shared" si="40"/>
        <v>2</v>
      </c>
      <c r="S134" s="92">
        <f t="shared" si="41"/>
        <v>2</v>
      </c>
      <c r="T134" s="215"/>
    </row>
    <row r="135" spans="1:20" ht="60" customHeight="1" thickBot="1" x14ac:dyDescent="0.4">
      <c r="A135" s="102" t="s">
        <v>511</v>
      </c>
      <c r="B135" s="49">
        <v>1</v>
      </c>
      <c r="C135" s="49">
        <v>1</v>
      </c>
      <c r="D135" s="49">
        <v>0</v>
      </c>
      <c r="E135" s="49">
        <v>0</v>
      </c>
      <c r="F135" s="49">
        <v>0</v>
      </c>
      <c r="G135" s="49">
        <v>0</v>
      </c>
      <c r="H135" s="49">
        <v>0</v>
      </c>
      <c r="I135" s="49">
        <v>0</v>
      </c>
      <c r="J135" s="49">
        <v>0</v>
      </c>
      <c r="K135" s="49">
        <v>0</v>
      </c>
      <c r="L135" s="49">
        <v>0</v>
      </c>
      <c r="M135" s="49">
        <v>0</v>
      </c>
      <c r="N135" s="49">
        <v>0</v>
      </c>
      <c r="O135" s="49">
        <v>0</v>
      </c>
      <c r="P135" s="49">
        <v>0</v>
      </c>
      <c r="Q135" s="93">
        <f t="shared" ref="Q135:Q139" si="42">SUM(B135:P135)</f>
        <v>2</v>
      </c>
      <c r="R135" s="93">
        <f t="shared" si="40"/>
        <v>2</v>
      </c>
      <c r="S135" s="93">
        <f t="shared" si="41"/>
        <v>0</v>
      </c>
      <c r="T135" s="215"/>
    </row>
    <row r="136" spans="1:20" ht="25" customHeight="1" x14ac:dyDescent="0.35">
      <c r="A136" s="108" t="s">
        <v>398</v>
      </c>
      <c r="B136" s="52">
        <v>1</v>
      </c>
      <c r="C136" s="52">
        <v>0</v>
      </c>
      <c r="D136" s="52">
        <v>0</v>
      </c>
      <c r="E136" s="52">
        <v>1</v>
      </c>
      <c r="F136" s="52">
        <v>1</v>
      </c>
      <c r="G136" s="52">
        <v>0</v>
      </c>
      <c r="H136" s="52">
        <v>0</v>
      </c>
      <c r="I136" s="52">
        <v>0</v>
      </c>
      <c r="J136" s="52">
        <v>0</v>
      </c>
      <c r="K136" s="52">
        <v>0</v>
      </c>
      <c r="L136" s="52">
        <v>0</v>
      </c>
      <c r="M136" s="52">
        <v>0</v>
      </c>
      <c r="N136" s="52">
        <v>0</v>
      </c>
      <c r="O136" s="52">
        <v>0</v>
      </c>
      <c r="P136" s="52">
        <v>0</v>
      </c>
      <c r="Q136" s="94">
        <f>SUM(B136:P136)</f>
        <v>3</v>
      </c>
      <c r="R136" s="175">
        <f t="shared" si="40"/>
        <v>3</v>
      </c>
      <c r="S136" s="175">
        <f t="shared" si="41"/>
        <v>0</v>
      </c>
      <c r="T136" s="227" t="s">
        <v>512</v>
      </c>
    </row>
    <row r="137" spans="1:20" ht="25" customHeight="1" x14ac:dyDescent="0.35">
      <c r="A137" s="104" t="s">
        <v>399</v>
      </c>
      <c r="B137" s="53">
        <v>0</v>
      </c>
      <c r="C137" s="53">
        <v>0</v>
      </c>
      <c r="D137" s="53">
        <v>0</v>
      </c>
      <c r="E137" s="53">
        <v>0</v>
      </c>
      <c r="F137" s="53">
        <v>0</v>
      </c>
      <c r="G137" s="53">
        <v>0</v>
      </c>
      <c r="H137" s="53">
        <v>0</v>
      </c>
      <c r="I137" s="53">
        <v>0</v>
      </c>
      <c r="J137" s="53">
        <v>0</v>
      </c>
      <c r="K137" s="53">
        <v>0</v>
      </c>
      <c r="L137" s="53">
        <v>1</v>
      </c>
      <c r="M137" s="53">
        <v>0</v>
      </c>
      <c r="N137" s="53">
        <v>0</v>
      </c>
      <c r="O137" s="53">
        <v>0</v>
      </c>
      <c r="P137" s="53">
        <v>1</v>
      </c>
      <c r="Q137" s="92">
        <f t="shared" si="42"/>
        <v>2</v>
      </c>
      <c r="R137" s="155">
        <f t="shared" si="40"/>
        <v>0</v>
      </c>
      <c r="S137" s="155">
        <f t="shared" si="41"/>
        <v>2</v>
      </c>
      <c r="T137" s="228"/>
    </row>
    <row r="138" spans="1:20" ht="25" customHeight="1" x14ac:dyDescent="0.35">
      <c r="A138" s="104" t="s">
        <v>400</v>
      </c>
      <c r="B138" s="53">
        <v>0</v>
      </c>
      <c r="C138" s="53">
        <v>0</v>
      </c>
      <c r="D138" s="53">
        <v>0</v>
      </c>
      <c r="E138" s="53">
        <v>0</v>
      </c>
      <c r="F138" s="53">
        <v>0</v>
      </c>
      <c r="G138" s="53">
        <v>0</v>
      </c>
      <c r="H138" s="53">
        <v>0</v>
      </c>
      <c r="I138" s="53">
        <v>0</v>
      </c>
      <c r="J138" s="53">
        <v>0</v>
      </c>
      <c r="K138" s="53">
        <v>0</v>
      </c>
      <c r="L138" s="53">
        <v>0</v>
      </c>
      <c r="M138" s="53">
        <v>0</v>
      </c>
      <c r="N138" s="53">
        <v>0</v>
      </c>
      <c r="O138" s="53">
        <v>1</v>
      </c>
      <c r="P138" s="53">
        <v>0</v>
      </c>
      <c r="Q138" s="92">
        <f t="shared" si="42"/>
        <v>1</v>
      </c>
      <c r="R138" s="155">
        <f t="shared" si="40"/>
        <v>0</v>
      </c>
      <c r="S138" s="155">
        <f t="shared" si="41"/>
        <v>1</v>
      </c>
      <c r="T138" s="228"/>
    </row>
    <row r="139" spans="1:20" ht="25" customHeight="1" thickBot="1" x14ac:dyDescent="0.4">
      <c r="A139" s="106" t="s">
        <v>401</v>
      </c>
      <c r="B139" s="56">
        <v>0</v>
      </c>
      <c r="C139" s="56">
        <v>0</v>
      </c>
      <c r="D139" s="56">
        <v>0</v>
      </c>
      <c r="E139" s="56">
        <v>0</v>
      </c>
      <c r="F139" s="56">
        <v>0</v>
      </c>
      <c r="G139" s="56">
        <v>0</v>
      </c>
      <c r="H139" s="56">
        <v>1</v>
      </c>
      <c r="I139" s="56">
        <v>0</v>
      </c>
      <c r="J139" s="56">
        <v>0</v>
      </c>
      <c r="K139" s="56">
        <v>0</v>
      </c>
      <c r="L139" s="56">
        <v>0</v>
      </c>
      <c r="M139" s="56">
        <v>0</v>
      </c>
      <c r="N139" s="56">
        <v>0</v>
      </c>
      <c r="O139" s="56">
        <v>0</v>
      </c>
      <c r="P139" s="56">
        <v>0</v>
      </c>
      <c r="Q139" s="57">
        <f t="shared" si="42"/>
        <v>1</v>
      </c>
      <c r="R139" s="163">
        <f t="shared" si="40"/>
        <v>1</v>
      </c>
      <c r="S139" s="163">
        <f t="shared" si="41"/>
        <v>0</v>
      </c>
      <c r="T139" s="229"/>
    </row>
    <row r="140" spans="1:20" s="1" customFormat="1" ht="15" thickBot="1" x14ac:dyDescent="0.4">
      <c r="A140" s="110" t="s">
        <v>402</v>
      </c>
      <c r="B140" s="97"/>
      <c r="C140" s="97"/>
      <c r="D140" s="126"/>
      <c r="E140" s="126"/>
      <c r="F140" s="126"/>
      <c r="G140" s="126"/>
      <c r="H140" s="126"/>
      <c r="I140" s="126"/>
      <c r="J140" s="126"/>
      <c r="K140" s="126"/>
      <c r="L140" s="126"/>
      <c r="M140" s="126"/>
      <c r="N140" s="126"/>
      <c r="O140" s="126"/>
      <c r="P140" s="126"/>
      <c r="Q140" s="126"/>
      <c r="R140" s="126"/>
      <c r="S140" s="126"/>
      <c r="T140" s="98"/>
    </row>
    <row r="141" spans="1:20" ht="15" customHeight="1" x14ac:dyDescent="0.35">
      <c r="A141" s="101" t="s">
        <v>403</v>
      </c>
      <c r="B141" s="46">
        <v>1</v>
      </c>
      <c r="C141" s="46">
        <v>0</v>
      </c>
      <c r="D141" s="47">
        <v>1</v>
      </c>
      <c r="E141" s="47">
        <v>1</v>
      </c>
      <c r="F141" s="47">
        <v>1</v>
      </c>
      <c r="G141" s="47">
        <v>1</v>
      </c>
      <c r="H141" s="47">
        <v>1</v>
      </c>
      <c r="I141" s="47">
        <v>1</v>
      </c>
      <c r="J141" s="47">
        <v>1</v>
      </c>
      <c r="K141" s="47">
        <v>1</v>
      </c>
      <c r="L141" s="47">
        <v>1</v>
      </c>
      <c r="M141" s="47">
        <v>1</v>
      </c>
      <c r="N141" s="47">
        <v>1</v>
      </c>
      <c r="O141" s="47">
        <v>1</v>
      </c>
      <c r="P141" s="47">
        <v>1</v>
      </c>
      <c r="Q141" s="92">
        <f t="shared" ref="Q141:Q149" si="43">SUM(B141:P141)</f>
        <v>14</v>
      </c>
      <c r="R141" s="92">
        <f t="shared" ref="R141:R149" si="44">SUM(B141:K141)</f>
        <v>9</v>
      </c>
      <c r="S141" s="92">
        <f t="shared" ref="S141:S149" si="45">SUM(L141:P141)</f>
        <v>5</v>
      </c>
      <c r="T141" s="230" t="s">
        <v>513</v>
      </c>
    </row>
    <row r="142" spans="1:20" ht="15" customHeight="1" x14ac:dyDescent="0.35">
      <c r="A142" s="102" t="s">
        <v>404</v>
      </c>
      <c r="B142" s="47">
        <v>1</v>
      </c>
      <c r="C142" s="47">
        <v>0</v>
      </c>
      <c r="D142" s="47">
        <v>1</v>
      </c>
      <c r="E142" s="47">
        <v>1</v>
      </c>
      <c r="F142" s="47">
        <v>1</v>
      </c>
      <c r="G142" s="47">
        <v>1</v>
      </c>
      <c r="H142" s="47">
        <v>1</v>
      </c>
      <c r="I142" s="47">
        <v>1</v>
      </c>
      <c r="J142" s="47">
        <v>1</v>
      </c>
      <c r="K142" s="47">
        <v>1</v>
      </c>
      <c r="L142" s="47">
        <v>1</v>
      </c>
      <c r="M142" s="47">
        <v>1</v>
      </c>
      <c r="N142" s="47">
        <v>1</v>
      </c>
      <c r="O142" s="47">
        <v>1</v>
      </c>
      <c r="P142" s="47">
        <v>1</v>
      </c>
      <c r="Q142" s="92">
        <f t="shared" si="43"/>
        <v>14</v>
      </c>
      <c r="R142" s="92">
        <f t="shared" si="44"/>
        <v>9</v>
      </c>
      <c r="S142" s="92">
        <f t="shared" si="45"/>
        <v>5</v>
      </c>
      <c r="T142" s="237"/>
    </row>
    <row r="143" spans="1:20" ht="15" customHeight="1" x14ac:dyDescent="0.35">
      <c r="A143" s="102" t="s">
        <v>405</v>
      </c>
      <c r="B143" s="47">
        <v>1</v>
      </c>
      <c r="C143" s="47">
        <v>1</v>
      </c>
      <c r="D143" s="47">
        <v>1</v>
      </c>
      <c r="E143" s="47">
        <v>1</v>
      </c>
      <c r="F143" s="47">
        <v>1</v>
      </c>
      <c r="G143" s="47">
        <v>0</v>
      </c>
      <c r="H143" s="47">
        <v>1</v>
      </c>
      <c r="I143" s="47">
        <v>1</v>
      </c>
      <c r="J143" s="47">
        <v>1</v>
      </c>
      <c r="K143" s="47">
        <v>0</v>
      </c>
      <c r="L143" s="47">
        <v>0</v>
      </c>
      <c r="M143" s="47">
        <v>0</v>
      </c>
      <c r="N143" s="47">
        <v>1</v>
      </c>
      <c r="O143" s="47">
        <v>1</v>
      </c>
      <c r="P143" s="47">
        <v>1</v>
      </c>
      <c r="Q143" s="92">
        <f t="shared" si="43"/>
        <v>11</v>
      </c>
      <c r="R143" s="92">
        <f t="shared" si="44"/>
        <v>8</v>
      </c>
      <c r="S143" s="92">
        <f t="shared" si="45"/>
        <v>3</v>
      </c>
      <c r="T143" s="237"/>
    </row>
    <row r="144" spans="1:20" ht="15" customHeight="1" thickBot="1" x14ac:dyDescent="0.4">
      <c r="A144" s="102" t="s">
        <v>406</v>
      </c>
      <c r="B144" s="49">
        <v>0</v>
      </c>
      <c r="C144" s="49">
        <v>1</v>
      </c>
      <c r="D144" s="49">
        <v>0</v>
      </c>
      <c r="E144" s="49">
        <v>0</v>
      </c>
      <c r="F144" s="49">
        <v>0</v>
      </c>
      <c r="G144" s="49">
        <v>0</v>
      </c>
      <c r="H144" s="49">
        <v>0</v>
      </c>
      <c r="I144" s="49">
        <v>0</v>
      </c>
      <c r="J144" s="49">
        <v>0</v>
      </c>
      <c r="K144" s="49">
        <v>0</v>
      </c>
      <c r="L144" s="49">
        <v>1</v>
      </c>
      <c r="M144" s="49">
        <v>1</v>
      </c>
      <c r="N144" s="49">
        <v>1</v>
      </c>
      <c r="O144" s="49">
        <v>0</v>
      </c>
      <c r="P144" s="49">
        <v>1</v>
      </c>
      <c r="Q144" s="93">
        <f t="shared" si="43"/>
        <v>5</v>
      </c>
      <c r="R144" s="93">
        <f t="shared" si="44"/>
        <v>1</v>
      </c>
      <c r="S144" s="93">
        <f t="shared" si="45"/>
        <v>4</v>
      </c>
      <c r="T144" s="237"/>
    </row>
    <row r="145" spans="1:20" ht="15" customHeight="1" x14ac:dyDescent="0.35">
      <c r="A145" s="108" t="s">
        <v>407</v>
      </c>
      <c r="B145" s="52">
        <v>1</v>
      </c>
      <c r="C145" s="52">
        <v>0</v>
      </c>
      <c r="D145" s="52">
        <v>1</v>
      </c>
      <c r="E145" s="52">
        <v>1</v>
      </c>
      <c r="F145" s="52">
        <v>0</v>
      </c>
      <c r="G145" s="52">
        <v>1</v>
      </c>
      <c r="H145" s="52">
        <v>1</v>
      </c>
      <c r="I145" s="52">
        <v>0</v>
      </c>
      <c r="J145" s="52">
        <v>0</v>
      </c>
      <c r="K145" s="52">
        <v>1</v>
      </c>
      <c r="L145" s="52">
        <v>0</v>
      </c>
      <c r="M145" s="52">
        <v>0</v>
      </c>
      <c r="N145" s="52">
        <v>1</v>
      </c>
      <c r="O145" s="52">
        <v>1</v>
      </c>
      <c r="P145" s="52">
        <v>0</v>
      </c>
      <c r="Q145" s="94">
        <f t="shared" si="43"/>
        <v>8</v>
      </c>
      <c r="R145" s="94">
        <f t="shared" si="44"/>
        <v>6</v>
      </c>
      <c r="S145" s="94">
        <f t="shared" si="45"/>
        <v>2</v>
      </c>
      <c r="T145" s="230" t="s">
        <v>474</v>
      </c>
    </row>
    <row r="146" spans="1:20" ht="15" customHeight="1" x14ac:dyDescent="0.35">
      <c r="A146" s="104" t="s">
        <v>408</v>
      </c>
      <c r="B146" s="53">
        <v>1</v>
      </c>
      <c r="C146" s="53">
        <v>0</v>
      </c>
      <c r="D146" s="53">
        <v>1</v>
      </c>
      <c r="E146" s="53">
        <v>1</v>
      </c>
      <c r="F146" s="53">
        <v>0</v>
      </c>
      <c r="G146" s="53">
        <v>1</v>
      </c>
      <c r="H146" s="53">
        <v>1</v>
      </c>
      <c r="I146" s="53">
        <v>0</v>
      </c>
      <c r="J146" s="53">
        <v>0</v>
      </c>
      <c r="K146" s="53">
        <v>1</v>
      </c>
      <c r="L146" s="53">
        <v>0</v>
      </c>
      <c r="M146" s="53">
        <v>0</v>
      </c>
      <c r="N146" s="53">
        <v>1</v>
      </c>
      <c r="O146" s="53">
        <v>1</v>
      </c>
      <c r="P146" s="53">
        <v>0</v>
      </c>
      <c r="Q146" s="95">
        <f t="shared" si="43"/>
        <v>8</v>
      </c>
      <c r="R146" s="95">
        <f t="shared" si="44"/>
        <v>6</v>
      </c>
      <c r="S146" s="95">
        <f t="shared" si="45"/>
        <v>2</v>
      </c>
      <c r="T146" s="237"/>
    </row>
    <row r="147" spans="1:20" ht="15" customHeight="1" x14ac:dyDescent="0.35">
      <c r="A147" s="104" t="s">
        <v>409</v>
      </c>
      <c r="B147" s="53">
        <v>0</v>
      </c>
      <c r="C147" s="53">
        <v>0</v>
      </c>
      <c r="D147" s="53">
        <v>1</v>
      </c>
      <c r="E147" s="53">
        <v>1</v>
      </c>
      <c r="F147" s="53">
        <v>0</v>
      </c>
      <c r="G147" s="53">
        <v>1</v>
      </c>
      <c r="H147" s="53">
        <v>1</v>
      </c>
      <c r="I147" s="53">
        <v>0</v>
      </c>
      <c r="J147" s="53">
        <v>0</v>
      </c>
      <c r="K147" s="53">
        <v>1</v>
      </c>
      <c r="L147" s="53">
        <v>0</v>
      </c>
      <c r="M147" s="53">
        <v>0</v>
      </c>
      <c r="N147" s="53">
        <v>1</v>
      </c>
      <c r="O147" s="53">
        <v>1</v>
      </c>
      <c r="P147" s="53">
        <v>0</v>
      </c>
      <c r="Q147" s="95">
        <f t="shared" si="43"/>
        <v>7</v>
      </c>
      <c r="R147" s="95">
        <f t="shared" si="44"/>
        <v>5</v>
      </c>
      <c r="S147" s="95">
        <f t="shared" si="45"/>
        <v>2</v>
      </c>
      <c r="T147" s="237"/>
    </row>
    <row r="148" spans="1:20" ht="15" customHeight="1" x14ac:dyDescent="0.35">
      <c r="A148" s="104" t="s">
        <v>410</v>
      </c>
      <c r="B148" s="53">
        <v>0</v>
      </c>
      <c r="C148" s="53">
        <v>0</v>
      </c>
      <c r="D148" s="53">
        <v>1</v>
      </c>
      <c r="E148" s="53">
        <v>0</v>
      </c>
      <c r="F148" s="53">
        <v>0</v>
      </c>
      <c r="G148" s="53">
        <v>1</v>
      </c>
      <c r="H148" s="53">
        <v>1</v>
      </c>
      <c r="I148" s="53">
        <v>0</v>
      </c>
      <c r="J148" s="53">
        <v>0</v>
      </c>
      <c r="K148" s="53">
        <v>1</v>
      </c>
      <c r="L148" s="53">
        <v>0</v>
      </c>
      <c r="M148" s="53">
        <v>0</v>
      </c>
      <c r="N148" s="53">
        <v>0</v>
      </c>
      <c r="O148" s="53">
        <v>0</v>
      </c>
      <c r="P148" s="53">
        <v>0</v>
      </c>
      <c r="Q148" s="95">
        <f t="shared" si="43"/>
        <v>4</v>
      </c>
      <c r="R148" s="95">
        <f t="shared" si="44"/>
        <v>4</v>
      </c>
      <c r="S148" s="95">
        <f t="shared" si="45"/>
        <v>0</v>
      </c>
      <c r="T148" s="237"/>
    </row>
    <row r="149" spans="1:20" ht="15" customHeight="1" thickBot="1" x14ac:dyDescent="0.4">
      <c r="A149" s="106" t="s">
        <v>411</v>
      </c>
      <c r="B149" s="54">
        <v>1</v>
      </c>
      <c r="C149" s="54">
        <v>0</v>
      </c>
      <c r="D149" s="54">
        <v>0</v>
      </c>
      <c r="E149" s="54">
        <v>0</v>
      </c>
      <c r="F149" s="54">
        <v>0</v>
      </c>
      <c r="G149" s="54">
        <v>0</v>
      </c>
      <c r="H149" s="54">
        <v>1</v>
      </c>
      <c r="I149" s="54">
        <v>0</v>
      </c>
      <c r="J149" s="54">
        <v>0</v>
      </c>
      <c r="K149" s="54">
        <v>0</v>
      </c>
      <c r="L149" s="54">
        <v>0</v>
      </c>
      <c r="M149" s="54">
        <v>0</v>
      </c>
      <c r="N149" s="54">
        <v>0</v>
      </c>
      <c r="O149" s="54">
        <v>0</v>
      </c>
      <c r="P149" s="54">
        <v>0</v>
      </c>
      <c r="Q149" s="96">
        <f t="shared" si="43"/>
        <v>2</v>
      </c>
      <c r="R149" s="96">
        <f t="shared" si="44"/>
        <v>2</v>
      </c>
      <c r="S149" s="96">
        <f t="shared" si="45"/>
        <v>0</v>
      </c>
      <c r="T149" s="238"/>
    </row>
    <row r="150" spans="1:20" s="1" customFormat="1" ht="15" thickBot="1" x14ac:dyDescent="0.4">
      <c r="A150" s="110" t="s">
        <v>412</v>
      </c>
      <c r="B150" s="129"/>
      <c r="C150" s="129"/>
      <c r="D150" s="129"/>
      <c r="E150" s="129"/>
      <c r="F150" s="129"/>
      <c r="G150" s="129"/>
      <c r="H150" s="129"/>
      <c r="I150" s="129"/>
      <c r="J150" s="129"/>
      <c r="K150" s="129"/>
      <c r="L150" s="129"/>
      <c r="M150" s="129"/>
      <c r="N150" s="129"/>
      <c r="O150" s="129"/>
      <c r="P150" s="129"/>
      <c r="Q150" s="129"/>
      <c r="R150" s="129"/>
      <c r="S150" s="129"/>
      <c r="T150" s="98"/>
    </row>
    <row r="151" spans="1:20" ht="30" customHeight="1" x14ac:dyDescent="0.35">
      <c r="A151" s="101" t="s">
        <v>413</v>
      </c>
      <c r="B151" s="47">
        <v>0</v>
      </c>
      <c r="C151" s="47">
        <v>0</v>
      </c>
      <c r="D151" s="47">
        <v>1</v>
      </c>
      <c r="E151" s="47">
        <v>1</v>
      </c>
      <c r="F151" s="47">
        <v>1</v>
      </c>
      <c r="G151" s="47">
        <v>0</v>
      </c>
      <c r="H151" s="47">
        <v>0</v>
      </c>
      <c r="I151" s="47">
        <v>0</v>
      </c>
      <c r="J151" s="47">
        <v>1</v>
      </c>
      <c r="K151" s="47">
        <v>0</v>
      </c>
      <c r="L151" s="47">
        <v>1</v>
      </c>
      <c r="M151" s="47">
        <v>0</v>
      </c>
      <c r="N151" s="47">
        <v>0</v>
      </c>
      <c r="O151" s="47">
        <v>1</v>
      </c>
      <c r="P151" s="47">
        <v>0</v>
      </c>
      <c r="Q151" s="92">
        <f t="shared" ref="Q151:Q156" si="46">SUM(B151:P151)</f>
        <v>6</v>
      </c>
      <c r="R151" s="92">
        <f t="shared" ref="R151:R156" si="47">SUM(B151:K151)</f>
        <v>4</v>
      </c>
      <c r="S151" s="92">
        <f t="shared" ref="S151:S156" si="48">SUM(L151:P151)</f>
        <v>2</v>
      </c>
      <c r="T151" s="194" t="s">
        <v>514</v>
      </c>
    </row>
    <row r="152" spans="1:20" ht="30" customHeight="1" x14ac:dyDescent="0.35">
      <c r="A152" s="102" t="s">
        <v>414</v>
      </c>
      <c r="B152" s="47">
        <v>0</v>
      </c>
      <c r="C152" s="47">
        <v>0</v>
      </c>
      <c r="D152" s="47">
        <v>0</v>
      </c>
      <c r="E152" s="47">
        <v>0</v>
      </c>
      <c r="F152" s="47">
        <v>1</v>
      </c>
      <c r="G152" s="47">
        <v>1</v>
      </c>
      <c r="H152" s="47">
        <v>1</v>
      </c>
      <c r="I152" s="47">
        <v>0</v>
      </c>
      <c r="J152" s="47">
        <v>1</v>
      </c>
      <c r="K152" s="47">
        <v>0</v>
      </c>
      <c r="L152" s="47">
        <v>0</v>
      </c>
      <c r="M152" s="47">
        <v>0</v>
      </c>
      <c r="N152" s="47">
        <v>0</v>
      </c>
      <c r="O152" s="47">
        <v>0</v>
      </c>
      <c r="P152" s="47">
        <v>0</v>
      </c>
      <c r="Q152" s="92">
        <f t="shared" si="46"/>
        <v>4</v>
      </c>
      <c r="R152" s="92">
        <f t="shared" si="47"/>
        <v>4</v>
      </c>
      <c r="S152" s="92">
        <f t="shared" si="48"/>
        <v>0</v>
      </c>
      <c r="T152" s="196"/>
    </row>
    <row r="153" spans="1:20" ht="30" customHeight="1" x14ac:dyDescent="0.35">
      <c r="A153" s="102" t="s">
        <v>415</v>
      </c>
      <c r="B153" s="47">
        <v>0</v>
      </c>
      <c r="C153" s="47">
        <v>0</v>
      </c>
      <c r="D153" s="47">
        <v>1</v>
      </c>
      <c r="E153" s="47">
        <v>1</v>
      </c>
      <c r="F153" s="47">
        <v>0</v>
      </c>
      <c r="G153" s="47">
        <v>0</v>
      </c>
      <c r="H153" s="47">
        <v>0</v>
      </c>
      <c r="I153" s="47">
        <v>0</v>
      </c>
      <c r="J153" s="47">
        <v>0</v>
      </c>
      <c r="K153" s="47">
        <v>1</v>
      </c>
      <c r="L153" s="47">
        <v>1</v>
      </c>
      <c r="M153" s="47">
        <v>0</v>
      </c>
      <c r="N153" s="47">
        <v>0</v>
      </c>
      <c r="O153" s="47">
        <v>0</v>
      </c>
      <c r="P153" s="47">
        <v>0</v>
      </c>
      <c r="Q153" s="92">
        <f t="shared" si="46"/>
        <v>4</v>
      </c>
      <c r="R153" s="92">
        <f t="shared" si="47"/>
        <v>3</v>
      </c>
      <c r="S153" s="92">
        <f t="shared" si="48"/>
        <v>1</v>
      </c>
      <c r="T153" s="196"/>
    </row>
    <row r="154" spans="1:20" ht="30" customHeight="1" x14ac:dyDescent="0.35">
      <c r="A154" s="102" t="s">
        <v>416</v>
      </c>
      <c r="B154" s="47">
        <v>0</v>
      </c>
      <c r="C154" s="47">
        <v>0</v>
      </c>
      <c r="D154" s="47">
        <v>0</v>
      </c>
      <c r="E154" s="47">
        <v>0</v>
      </c>
      <c r="F154" s="47">
        <v>0</v>
      </c>
      <c r="G154" s="47">
        <v>0</v>
      </c>
      <c r="H154" s="47">
        <v>1</v>
      </c>
      <c r="I154" s="47">
        <v>0</v>
      </c>
      <c r="J154" s="47">
        <v>0</v>
      </c>
      <c r="K154" s="47">
        <v>0</v>
      </c>
      <c r="L154" s="47">
        <v>1</v>
      </c>
      <c r="M154" s="47">
        <v>0</v>
      </c>
      <c r="N154" s="47">
        <v>1</v>
      </c>
      <c r="O154" s="47">
        <v>0</v>
      </c>
      <c r="P154" s="47">
        <v>1</v>
      </c>
      <c r="Q154" s="92">
        <f>SUM(B154:P154)</f>
        <v>4</v>
      </c>
      <c r="R154" s="92">
        <f t="shared" si="47"/>
        <v>1</v>
      </c>
      <c r="S154" s="92">
        <f t="shared" si="48"/>
        <v>3</v>
      </c>
      <c r="T154" s="196"/>
    </row>
    <row r="155" spans="1:20" ht="30" customHeight="1" x14ac:dyDescent="0.35">
      <c r="A155" s="102" t="s">
        <v>417</v>
      </c>
      <c r="B155" s="47">
        <v>1</v>
      </c>
      <c r="C155" s="47">
        <v>0</v>
      </c>
      <c r="D155" s="47">
        <v>0</v>
      </c>
      <c r="E155" s="47">
        <v>0</v>
      </c>
      <c r="F155" s="47">
        <v>0</v>
      </c>
      <c r="G155" s="47">
        <v>0</v>
      </c>
      <c r="H155" s="47">
        <v>1</v>
      </c>
      <c r="I155" s="47">
        <v>0</v>
      </c>
      <c r="J155" s="47">
        <v>0</v>
      </c>
      <c r="K155" s="47">
        <v>0</v>
      </c>
      <c r="L155" s="47">
        <v>1</v>
      </c>
      <c r="M155" s="47">
        <v>0</v>
      </c>
      <c r="N155" s="47">
        <v>0</v>
      </c>
      <c r="O155" s="47">
        <v>0</v>
      </c>
      <c r="P155" s="47">
        <v>0</v>
      </c>
      <c r="Q155" s="92">
        <f t="shared" si="46"/>
        <v>3</v>
      </c>
      <c r="R155" s="92">
        <f t="shared" si="47"/>
        <v>2</v>
      </c>
      <c r="S155" s="92">
        <f t="shared" si="48"/>
        <v>1</v>
      </c>
      <c r="T155" s="196"/>
    </row>
    <row r="156" spans="1:20" ht="30" customHeight="1" thickBot="1" x14ac:dyDescent="0.4">
      <c r="A156" s="102" t="s">
        <v>515</v>
      </c>
      <c r="B156" s="49">
        <v>0</v>
      </c>
      <c r="C156" s="49">
        <v>1</v>
      </c>
      <c r="D156" s="49">
        <v>0</v>
      </c>
      <c r="E156" s="49">
        <v>0</v>
      </c>
      <c r="F156" s="49">
        <v>0</v>
      </c>
      <c r="G156" s="49">
        <v>0</v>
      </c>
      <c r="H156" s="49">
        <v>0</v>
      </c>
      <c r="I156" s="49">
        <v>0</v>
      </c>
      <c r="J156" s="49">
        <v>0</v>
      </c>
      <c r="K156" s="49">
        <v>0</v>
      </c>
      <c r="L156" s="49">
        <v>0</v>
      </c>
      <c r="M156" s="49">
        <v>0</v>
      </c>
      <c r="N156" s="49">
        <v>1</v>
      </c>
      <c r="O156" s="49">
        <v>0</v>
      </c>
      <c r="P156" s="49">
        <v>0</v>
      </c>
      <c r="Q156" s="93">
        <f t="shared" si="46"/>
        <v>2</v>
      </c>
      <c r="R156" s="93">
        <f t="shared" si="47"/>
        <v>1</v>
      </c>
      <c r="S156" s="93">
        <f t="shared" si="48"/>
        <v>1</v>
      </c>
      <c r="T156" s="196"/>
    </row>
    <row r="157" spans="1:20" s="1" customFormat="1" ht="15" thickBot="1" x14ac:dyDescent="0.4">
      <c r="A157" s="110" t="s">
        <v>418</v>
      </c>
      <c r="B157" s="99"/>
      <c r="C157" s="99"/>
      <c r="D157" s="99"/>
      <c r="E157" s="99"/>
      <c r="F157" s="129"/>
      <c r="G157" s="129"/>
      <c r="H157" s="129"/>
      <c r="I157" s="129"/>
      <c r="J157" s="129"/>
      <c r="K157" s="129"/>
      <c r="L157" s="129"/>
      <c r="M157" s="129"/>
      <c r="N157" s="129"/>
      <c r="O157" s="129"/>
      <c r="P157" s="129"/>
      <c r="Q157" s="129"/>
      <c r="R157" s="129"/>
      <c r="S157" s="129"/>
      <c r="T157" s="98"/>
    </row>
    <row r="158" spans="1:20" ht="20" customHeight="1" x14ac:dyDescent="0.35">
      <c r="A158" s="108" t="s">
        <v>419</v>
      </c>
      <c r="B158" s="50">
        <v>0</v>
      </c>
      <c r="C158" s="50">
        <v>1</v>
      </c>
      <c r="D158" s="50">
        <v>1</v>
      </c>
      <c r="E158" s="50">
        <v>1</v>
      </c>
      <c r="F158" s="53">
        <v>1</v>
      </c>
      <c r="G158" s="53">
        <v>1</v>
      </c>
      <c r="H158" s="53">
        <v>0</v>
      </c>
      <c r="I158" s="53">
        <v>1</v>
      </c>
      <c r="J158" s="53">
        <v>0</v>
      </c>
      <c r="K158" s="53">
        <v>0</v>
      </c>
      <c r="L158" s="53">
        <v>0</v>
      </c>
      <c r="M158" s="53">
        <v>0</v>
      </c>
      <c r="N158" s="53">
        <v>0</v>
      </c>
      <c r="O158" s="53">
        <v>0</v>
      </c>
      <c r="P158" s="53">
        <v>0</v>
      </c>
      <c r="Q158" s="95">
        <f t="shared" ref="Q158:Q160" si="49">SUM(B158:P158)</f>
        <v>6</v>
      </c>
      <c r="R158" s="95">
        <f t="shared" ref="R158:R160" si="50">SUM(B158:K158)</f>
        <v>6</v>
      </c>
      <c r="S158" s="95">
        <f t="shared" ref="S158:S160" si="51">SUM(L158:P158)</f>
        <v>0</v>
      </c>
      <c r="T158" s="194" t="s">
        <v>516</v>
      </c>
    </row>
    <row r="159" spans="1:20" ht="20" customHeight="1" x14ac:dyDescent="0.35">
      <c r="A159" s="104" t="s">
        <v>420</v>
      </c>
      <c r="B159" s="53">
        <v>1</v>
      </c>
      <c r="C159" s="53">
        <v>0</v>
      </c>
      <c r="D159" s="53">
        <v>0</v>
      </c>
      <c r="E159" s="53">
        <v>0</v>
      </c>
      <c r="F159" s="53">
        <v>0</v>
      </c>
      <c r="G159" s="53">
        <v>0</v>
      </c>
      <c r="H159" s="53">
        <v>0</v>
      </c>
      <c r="I159" s="53">
        <v>0</v>
      </c>
      <c r="J159" s="53">
        <v>0</v>
      </c>
      <c r="K159" s="53">
        <v>0</v>
      </c>
      <c r="L159" s="53">
        <v>0</v>
      </c>
      <c r="M159" s="53">
        <v>0</v>
      </c>
      <c r="N159" s="53">
        <v>0</v>
      </c>
      <c r="O159" s="53">
        <v>0</v>
      </c>
      <c r="P159" s="53">
        <v>0</v>
      </c>
      <c r="Q159" s="95">
        <f t="shared" si="49"/>
        <v>1</v>
      </c>
      <c r="R159" s="95">
        <f t="shared" si="50"/>
        <v>1</v>
      </c>
      <c r="S159" s="95">
        <f t="shared" si="51"/>
        <v>0</v>
      </c>
      <c r="T159" s="196"/>
    </row>
    <row r="160" spans="1:20" ht="20" customHeight="1" thickBot="1" x14ac:dyDescent="0.4">
      <c r="A160" s="109" t="s">
        <v>421</v>
      </c>
      <c r="B160" s="54">
        <v>0</v>
      </c>
      <c r="C160" s="54">
        <v>0</v>
      </c>
      <c r="D160" s="54">
        <v>0</v>
      </c>
      <c r="E160" s="54">
        <v>0</v>
      </c>
      <c r="F160" s="54">
        <v>0</v>
      </c>
      <c r="G160" s="54">
        <v>0</v>
      </c>
      <c r="H160" s="54">
        <v>0</v>
      </c>
      <c r="I160" s="54">
        <v>0</v>
      </c>
      <c r="J160" s="54">
        <v>0</v>
      </c>
      <c r="K160" s="54">
        <v>0</v>
      </c>
      <c r="L160" s="54">
        <v>0</v>
      </c>
      <c r="M160" s="54">
        <v>0</v>
      </c>
      <c r="N160" s="54">
        <v>0</v>
      </c>
      <c r="O160" s="54">
        <v>0</v>
      </c>
      <c r="P160" s="54">
        <v>0</v>
      </c>
      <c r="Q160" s="96">
        <f t="shared" si="49"/>
        <v>0</v>
      </c>
      <c r="R160" s="96">
        <f t="shared" si="50"/>
        <v>0</v>
      </c>
      <c r="S160" s="96">
        <f t="shared" si="51"/>
        <v>0</v>
      </c>
      <c r="T160" s="196"/>
    </row>
    <row r="161" spans="1:20" s="1" customFormat="1" ht="15" thickBot="1" x14ac:dyDescent="0.4">
      <c r="A161" s="110" t="s">
        <v>422</v>
      </c>
      <c r="B161" s="129"/>
      <c r="C161" s="129"/>
      <c r="D161" s="129"/>
      <c r="E161" s="129"/>
      <c r="F161" s="129"/>
      <c r="G161" s="129"/>
      <c r="H161" s="129"/>
      <c r="I161" s="129"/>
      <c r="J161" s="129"/>
      <c r="K161" s="129"/>
      <c r="L161" s="129"/>
      <c r="M161" s="129"/>
      <c r="N161" s="129"/>
      <c r="O161" s="129"/>
      <c r="P161" s="129"/>
      <c r="Q161" s="129"/>
      <c r="R161" s="129"/>
      <c r="S161" s="129"/>
      <c r="T161" s="98"/>
    </row>
    <row r="162" spans="1:20" ht="15" customHeight="1" x14ac:dyDescent="0.35">
      <c r="A162" s="102" t="s">
        <v>423</v>
      </c>
      <c r="B162" s="138">
        <v>1</v>
      </c>
      <c r="C162" s="138">
        <v>0</v>
      </c>
      <c r="D162" s="138">
        <v>1</v>
      </c>
      <c r="E162" s="138">
        <v>1</v>
      </c>
      <c r="F162" s="138">
        <v>0</v>
      </c>
      <c r="G162" s="138">
        <v>0</v>
      </c>
      <c r="H162" s="138">
        <v>0</v>
      </c>
      <c r="I162" s="138">
        <v>0</v>
      </c>
      <c r="J162" s="138">
        <v>1</v>
      </c>
      <c r="K162" s="138">
        <v>1</v>
      </c>
      <c r="L162" s="138">
        <v>0</v>
      </c>
      <c r="M162" s="138">
        <v>1</v>
      </c>
      <c r="N162" s="138">
        <v>0</v>
      </c>
      <c r="O162" s="138">
        <v>1</v>
      </c>
      <c r="P162" s="138">
        <v>1</v>
      </c>
      <c r="Q162" s="60">
        <f t="shared" ref="Q162:Q172" si="52">SUM(B162:P162)</f>
        <v>8</v>
      </c>
      <c r="R162" s="60">
        <f t="shared" ref="R162:R172" si="53">SUM(B162:K162)</f>
        <v>5</v>
      </c>
      <c r="S162" s="60">
        <f t="shared" ref="S162:S172" si="54">SUM(L162:P162)</f>
        <v>3</v>
      </c>
      <c r="T162" s="219" t="s">
        <v>517</v>
      </c>
    </row>
    <row r="163" spans="1:20" ht="15" customHeight="1" x14ac:dyDescent="0.35">
      <c r="A163" s="102" t="s">
        <v>424</v>
      </c>
      <c r="B163" s="138">
        <v>1</v>
      </c>
      <c r="C163" s="138">
        <v>0</v>
      </c>
      <c r="D163" s="138">
        <v>0</v>
      </c>
      <c r="E163" s="138">
        <v>0</v>
      </c>
      <c r="F163" s="138">
        <v>0</v>
      </c>
      <c r="G163" s="138">
        <v>1</v>
      </c>
      <c r="H163" s="138">
        <v>0</v>
      </c>
      <c r="I163" s="138">
        <v>1</v>
      </c>
      <c r="J163" s="138">
        <v>0</v>
      </c>
      <c r="K163" s="138">
        <v>0</v>
      </c>
      <c r="L163" s="138">
        <v>1</v>
      </c>
      <c r="M163" s="138">
        <v>1</v>
      </c>
      <c r="N163" s="138">
        <v>1</v>
      </c>
      <c r="O163" s="138">
        <v>1</v>
      </c>
      <c r="P163" s="138">
        <v>1</v>
      </c>
      <c r="Q163" s="60">
        <f>SUM(B163:P163)</f>
        <v>8</v>
      </c>
      <c r="R163" s="60">
        <f t="shared" si="53"/>
        <v>3</v>
      </c>
      <c r="S163" s="60">
        <f t="shared" si="54"/>
        <v>5</v>
      </c>
      <c r="T163" s="215"/>
    </row>
    <row r="164" spans="1:20" ht="15" customHeight="1" x14ac:dyDescent="0.35">
      <c r="A164" s="102" t="s">
        <v>425</v>
      </c>
      <c r="B164" s="138">
        <v>1</v>
      </c>
      <c r="C164" s="138">
        <v>0</v>
      </c>
      <c r="D164" s="138">
        <v>1</v>
      </c>
      <c r="E164" s="138">
        <v>0</v>
      </c>
      <c r="F164" s="138">
        <v>0</v>
      </c>
      <c r="G164" s="138">
        <v>1</v>
      </c>
      <c r="H164" s="138">
        <v>0</v>
      </c>
      <c r="I164" s="138">
        <v>1</v>
      </c>
      <c r="J164" s="138">
        <v>1</v>
      </c>
      <c r="K164" s="138">
        <v>0</v>
      </c>
      <c r="L164" s="138">
        <v>0</v>
      </c>
      <c r="M164" s="138">
        <v>0</v>
      </c>
      <c r="N164" s="138">
        <v>1</v>
      </c>
      <c r="O164" s="138">
        <v>0</v>
      </c>
      <c r="P164" s="138">
        <v>0</v>
      </c>
      <c r="Q164" s="60">
        <f t="shared" si="52"/>
        <v>6</v>
      </c>
      <c r="R164" s="60">
        <f t="shared" si="53"/>
        <v>5</v>
      </c>
      <c r="S164" s="60">
        <f t="shared" si="54"/>
        <v>1</v>
      </c>
      <c r="T164" s="215"/>
    </row>
    <row r="165" spans="1:20" ht="15" customHeight="1" x14ac:dyDescent="0.35">
      <c r="A165" s="102" t="s">
        <v>426</v>
      </c>
      <c r="B165" s="47">
        <v>1</v>
      </c>
      <c r="C165" s="47">
        <v>0</v>
      </c>
      <c r="D165" s="47">
        <v>0</v>
      </c>
      <c r="E165" s="47">
        <v>0</v>
      </c>
      <c r="F165" s="47">
        <v>0</v>
      </c>
      <c r="G165" s="47">
        <v>0</v>
      </c>
      <c r="H165" s="47">
        <v>0</v>
      </c>
      <c r="I165" s="47">
        <v>1</v>
      </c>
      <c r="J165" s="47">
        <v>0</v>
      </c>
      <c r="K165" s="47">
        <v>0</v>
      </c>
      <c r="L165" s="47">
        <v>0</v>
      </c>
      <c r="M165" s="47">
        <v>1</v>
      </c>
      <c r="N165" s="47">
        <v>0</v>
      </c>
      <c r="O165" s="47">
        <v>1</v>
      </c>
      <c r="P165" s="47">
        <v>0</v>
      </c>
      <c r="Q165" s="92">
        <f t="shared" si="52"/>
        <v>4</v>
      </c>
      <c r="R165" s="92">
        <f t="shared" si="53"/>
        <v>2</v>
      </c>
      <c r="S165" s="92">
        <f t="shared" si="54"/>
        <v>2</v>
      </c>
      <c r="T165" s="215"/>
    </row>
    <row r="166" spans="1:20" ht="15" customHeight="1" x14ac:dyDescent="0.35">
      <c r="A166" s="111" t="s">
        <v>518</v>
      </c>
      <c r="B166" s="47">
        <v>0</v>
      </c>
      <c r="C166" s="47">
        <v>1</v>
      </c>
      <c r="D166" s="47">
        <v>0</v>
      </c>
      <c r="E166" s="47">
        <v>0</v>
      </c>
      <c r="F166" s="47">
        <v>0</v>
      </c>
      <c r="G166" s="47">
        <v>0</v>
      </c>
      <c r="H166" s="47">
        <v>0</v>
      </c>
      <c r="I166" s="47">
        <v>0</v>
      </c>
      <c r="J166" s="47">
        <v>0</v>
      </c>
      <c r="K166" s="47">
        <v>0</v>
      </c>
      <c r="L166" s="47">
        <v>0</v>
      </c>
      <c r="M166" s="47">
        <v>1</v>
      </c>
      <c r="N166" s="47">
        <v>0</v>
      </c>
      <c r="O166" s="47">
        <v>1</v>
      </c>
      <c r="P166" s="47">
        <v>0</v>
      </c>
      <c r="Q166" s="92">
        <f t="shared" si="52"/>
        <v>3</v>
      </c>
      <c r="R166" s="92">
        <f t="shared" si="53"/>
        <v>1</v>
      </c>
      <c r="S166" s="92">
        <f t="shared" si="54"/>
        <v>2</v>
      </c>
      <c r="T166" s="215"/>
    </row>
    <row r="167" spans="1:20" ht="15" customHeight="1" x14ac:dyDescent="0.35">
      <c r="A167" s="114" t="s">
        <v>427</v>
      </c>
      <c r="B167" s="47">
        <v>0</v>
      </c>
      <c r="C167" s="47">
        <v>0</v>
      </c>
      <c r="D167" s="47">
        <v>0</v>
      </c>
      <c r="E167" s="47">
        <v>1</v>
      </c>
      <c r="F167" s="47">
        <v>0</v>
      </c>
      <c r="G167" s="47">
        <v>0</v>
      </c>
      <c r="H167" s="47">
        <v>0</v>
      </c>
      <c r="I167" s="47">
        <v>0</v>
      </c>
      <c r="J167" s="47">
        <v>0</v>
      </c>
      <c r="K167" s="47">
        <v>0</v>
      </c>
      <c r="L167" s="47">
        <v>0</v>
      </c>
      <c r="M167" s="47">
        <v>1</v>
      </c>
      <c r="N167" s="47">
        <v>0</v>
      </c>
      <c r="O167" s="47">
        <v>0</v>
      </c>
      <c r="P167" s="47">
        <v>0</v>
      </c>
      <c r="Q167" s="92">
        <f>SUM(B167:P167)</f>
        <v>2</v>
      </c>
      <c r="R167" s="92">
        <f t="shared" si="53"/>
        <v>1</v>
      </c>
      <c r="S167" s="92">
        <f t="shared" si="54"/>
        <v>1</v>
      </c>
      <c r="T167" s="215"/>
    </row>
    <row r="168" spans="1:20" ht="15" customHeight="1" x14ac:dyDescent="0.35">
      <c r="A168" s="102" t="s">
        <v>428</v>
      </c>
      <c r="B168" s="47">
        <v>1</v>
      </c>
      <c r="C168" s="47">
        <v>0</v>
      </c>
      <c r="D168" s="47">
        <v>0</v>
      </c>
      <c r="E168" s="47">
        <v>0</v>
      </c>
      <c r="F168" s="47">
        <v>0</v>
      </c>
      <c r="G168" s="47">
        <v>0</v>
      </c>
      <c r="H168" s="47">
        <v>0</v>
      </c>
      <c r="I168" s="47">
        <v>0</v>
      </c>
      <c r="J168" s="47">
        <v>0</v>
      </c>
      <c r="K168" s="47">
        <v>0</v>
      </c>
      <c r="L168" s="47">
        <v>0</v>
      </c>
      <c r="M168" s="47">
        <v>1</v>
      </c>
      <c r="N168" s="47">
        <v>0</v>
      </c>
      <c r="O168" s="47">
        <v>0</v>
      </c>
      <c r="P168" s="47">
        <v>0</v>
      </c>
      <c r="Q168" s="92">
        <f>SUM(B168:P168)</f>
        <v>2</v>
      </c>
      <c r="R168" s="92">
        <f t="shared" si="53"/>
        <v>1</v>
      </c>
      <c r="S168" s="92">
        <f t="shared" si="54"/>
        <v>1</v>
      </c>
      <c r="T168" s="215"/>
    </row>
    <row r="169" spans="1:20" ht="15" customHeight="1" x14ac:dyDescent="0.35">
      <c r="A169" s="114" t="s">
        <v>429</v>
      </c>
      <c r="B169" s="47">
        <v>0</v>
      </c>
      <c r="C169" s="47">
        <v>1</v>
      </c>
      <c r="D169" s="47">
        <v>0</v>
      </c>
      <c r="E169" s="47">
        <v>0</v>
      </c>
      <c r="F169" s="47">
        <v>0</v>
      </c>
      <c r="G169" s="47">
        <v>0</v>
      </c>
      <c r="H169" s="47">
        <v>0</v>
      </c>
      <c r="I169" s="47">
        <v>0</v>
      </c>
      <c r="J169" s="47">
        <v>0</v>
      </c>
      <c r="K169" s="47">
        <v>0</v>
      </c>
      <c r="L169" s="47">
        <v>0</v>
      </c>
      <c r="M169" s="47">
        <v>0</v>
      </c>
      <c r="N169" s="47">
        <v>0</v>
      </c>
      <c r="O169" s="47">
        <v>0</v>
      </c>
      <c r="P169" s="47">
        <v>0</v>
      </c>
      <c r="Q169" s="92">
        <f t="shared" si="52"/>
        <v>1</v>
      </c>
      <c r="R169" s="92">
        <f t="shared" si="53"/>
        <v>1</v>
      </c>
      <c r="S169" s="92">
        <f t="shared" si="54"/>
        <v>0</v>
      </c>
      <c r="T169" s="215"/>
    </row>
    <row r="170" spans="1:20" ht="15" customHeight="1" x14ac:dyDescent="0.35">
      <c r="A170" s="102" t="s">
        <v>430</v>
      </c>
      <c r="B170" s="47">
        <v>0</v>
      </c>
      <c r="C170" s="47">
        <v>0</v>
      </c>
      <c r="D170" s="47">
        <v>0</v>
      </c>
      <c r="E170" s="47">
        <v>0</v>
      </c>
      <c r="F170" s="47">
        <v>0</v>
      </c>
      <c r="G170" s="47">
        <v>0</v>
      </c>
      <c r="H170" s="47">
        <v>1</v>
      </c>
      <c r="I170" s="47">
        <v>0</v>
      </c>
      <c r="J170" s="47">
        <v>0</v>
      </c>
      <c r="K170" s="47">
        <v>0</v>
      </c>
      <c r="L170" s="47">
        <v>0</v>
      </c>
      <c r="M170" s="47">
        <v>0</v>
      </c>
      <c r="N170" s="47">
        <v>0</v>
      </c>
      <c r="O170" s="47">
        <v>0</v>
      </c>
      <c r="P170" s="47">
        <v>0</v>
      </c>
      <c r="Q170" s="92">
        <f t="shared" si="52"/>
        <v>1</v>
      </c>
      <c r="R170" s="92">
        <f t="shared" si="53"/>
        <v>1</v>
      </c>
      <c r="S170" s="92">
        <f t="shared" si="54"/>
        <v>0</v>
      </c>
      <c r="T170" s="215"/>
    </row>
    <row r="171" spans="1:20" ht="15" customHeight="1" x14ac:dyDescent="0.35">
      <c r="A171" s="102" t="s">
        <v>431</v>
      </c>
      <c r="B171" s="47">
        <v>1</v>
      </c>
      <c r="C171" s="47">
        <v>0</v>
      </c>
      <c r="D171" s="47">
        <v>0</v>
      </c>
      <c r="E171" s="47">
        <v>0</v>
      </c>
      <c r="F171" s="47">
        <v>0</v>
      </c>
      <c r="G171" s="47">
        <v>0</v>
      </c>
      <c r="H171" s="47">
        <v>0</v>
      </c>
      <c r="I171" s="47">
        <v>0</v>
      </c>
      <c r="J171" s="47">
        <v>0</v>
      </c>
      <c r="K171" s="47">
        <v>0</v>
      </c>
      <c r="L171" s="47">
        <v>0</v>
      </c>
      <c r="M171" s="47">
        <v>0</v>
      </c>
      <c r="N171" s="47">
        <v>0</v>
      </c>
      <c r="O171" s="47">
        <v>0</v>
      </c>
      <c r="P171" s="47">
        <v>0</v>
      </c>
      <c r="Q171" s="92">
        <f t="shared" si="52"/>
        <v>1</v>
      </c>
      <c r="R171" s="92">
        <f t="shared" si="53"/>
        <v>1</v>
      </c>
      <c r="S171" s="92">
        <f t="shared" si="54"/>
        <v>0</v>
      </c>
      <c r="T171" s="215"/>
    </row>
    <row r="172" spans="1:20" ht="15" customHeight="1" thickBot="1" x14ac:dyDescent="0.4">
      <c r="A172" s="107" t="s">
        <v>519</v>
      </c>
      <c r="B172" s="49">
        <v>0</v>
      </c>
      <c r="C172" s="49">
        <v>0</v>
      </c>
      <c r="D172" s="49">
        <v>0</v>
      </c>
      <c r="E172" s="49">
        <v>0</v>
      </c>
      <c r="F172" s="49">
        <v>0</v>
      </c>
      <c r="G172" s="49">
        <v>0</v>
      </c>
      <c r="H172" s="49">
        <v>0</v>
      </c>
      <c r="I172" s="49">
        <v>1</v>
      </c>
      <c r="J172" s="49">
        <v>0</v>
      </c>
      <c r="K172" s="49">
        <v>0</v>
      </c>
      <c r="L172" s="49">
        <v>0</v>
      </c>
      <c r="M172" s="49">
        <v>0</v>
      </c>
      <c r="N172" s="49">
        <v>0</v>
      </c>
      <c r="O172" s="49">
        <v>0</v>
      </c>
      <c r="P172" s="49">
        <v>0</v>
      </c>
      <c r="Q172" s="93">
        <f t="shared" si="52"/>
        <v>1</v>
      </c>
      <c r="R172" s="93">
        <f t="shared" si="53"/>
        <v>1</v>
      </c>
      <c r="S172" s="93">
        <f t="shared" si="54"/>
        <v>0</v>
      </c>
      <c r="T172" s="215"/>
    </row>
    <row r="173" spans="1:20" s="1" customFormat="1" ht="15" thickBot="1" x14ac:dyDescent="0.4">
      <c r="A173" s="125" t="s">
        <v>432</v>
      </c>
      <c r="B173" s="129"/>
      <c r="C173" s="129"/>
      <c r="D173" s="129"/>
      <c r="E173" s="129"/>
      <c r="F173" s="129"/>
      <c r="G173" s="129"/>
      <c r="H173" s="129"/>
      <c r="I173" s="129"/>
      <c r="J173" s="129"/>
      <c r="K173" s="129"/>
      <c r="L173" s="129"/>
      <c r="M173" s="129"/>
      <c r="N173" s="129"/>
      <c r="O173" s="129"/>
      <c r="P173" s="129"/>
      <c r="Q173" s="129"/>
      <c r="R173" s="129"/>
      <c r="S173" s="129"/>
      <c r="T173" s="127"/>
    </row>
    <row r="174" spans="1:20" ht="18" customHeight="1" x14ac:dyDescent="0.35">
      <c r="A174" s="108" t="s">
        <v>433</v>
      </c>
      <c r="B174" s="50">
        <v>1</v>
      </c>
      <c r="C174" s="50">
        <v>0</v>
      </c>
      <c r="D174" s="50">
        <v>0</v>
      </c>
      <c r="E174" s="50">
        <v>0</v>
      </c>
      <c r="F174" s="50">
        <v>0</v>
      </c>
      <c r="G174" s="50">
        <v>0</v>
      </c>
      <c r="H174" s="50">
        <v>1</v>
      </c>
      <c r="I174" s="50">
        <v>1</v>
      </c>
      <c r="J174" s="50">
        <v>1</v>
      </c>
      <c r="K174" s="50">
        <v>1</v>
      </c>
      <c r="L174" s="50">
        <v>1</v>
      </c>
      <c r="M174" s="50">
        <v>1</v>
      </c>
      <c r="N174" s="50">
        <v>1</v>
      </c>
      <c r="O174" s="50">
        <v>1</v>
      </c>
      <c r="P174" s="50">
        <v>1</v>
      </c>
      <c r="Q174" s="51">
        <f t="shared" ref="Q174:Q185" si="55">SUM(B174:P174)</f>
        <v>10</v>
      </c>
      <c r="R174" s="159">
        <f t="shared" ref="R174:R185" si="56">SUM(B174:K174)</f>
        <v>5</v>
      </c>
      <c r="S174" s="159">
        <f t="shared" ref="S174:S185" si="57">SUM(L174:P174)</f>
        <v>5</v>
      </c>
      <c r="T174" s="219" t="s">
        <v>520</v>
      </c>
    </row>
    <row r="175" spans="1:20" ht="18" customHeight="1" x14ac:dyDescent="0.35">
      <c r="A175" s="104" t="s">
        <v>434</v>
      </c>
      <c r="B175" s="53">
        <v>0</v>
      </c>
      <c r="C175" s="53">
        <v>0</v>
      </c>
      <c r="D175" s="53">
        <v>0</v>
      </c>
      <c r="E175" s="53">
        <v>0</v>
      </c>
      <c r="F175" s="53">
        <v>0</v>
      </c>
      <c r="G175" s="53">
        <v>0</v>
      </c>
      <c r="H175" s="53">
        <v>1</v>
      </c>
      <c r="I175" s="53">
        <v>1</v>
      </c>
      <c r="J175" s="53">
        <v>1</v>
      </c>
      <c r="K175" s="53">
        <v>0</v>
      </c>
      <c r="L175" s="53">
        <v>0</v>
      </c>
      <c r="M175" s="53">
        <v>1</v>
      </c>
      <c r="N175" s="53">
        <v>1</v>
      </c>
      <c r="O175" s="53">
        <v>1</v>
      </c>
      <c r="P175" s="53">
        <v>1</v>
      </c>
      <c r="Q175" s="95">
        <f t="shared" ref="Q175:Q182" si="58">SUM(B175:P175)</f>
        <v>7</v>
      </c>
      <c r="R175" s="162">
        <f t="shared" si="56"/>
        <v>3</v>
      </c>
      <c r="S175" s="162">
        <f t="shared" si="57"/>
        <v>4</v>
      </c>
      <c r="T175" s="215"/>
    </row>
    <row r="176" spans="1:20" ht="18" customHeight="1" x14ac:dyDescent="0.35">
      <c r="A176" s="104" t="s">
        <v>473</v>
      </c>
      <c r="B176" s="53">
        <v>0</v>
      </c>
      <c r="C176" s="53">
        <v>0</v>
      </c>
      <c r="D176" s="53">
        <v>0</v>
      </c>
      <c r="E176" s="53">
        <v>0</v>
      </c>
      <c r="F176" s="53">
        <v>0</v>
      </c>
      <c r="G176" s="53">
        <v>0</v>
      </c>
      <c r="H176" s="53">
        <v>0</v>
      </c>
      <c r="I176" s="53">
        <v>1</v>
      </c>
      <c r="J176" s="53">
        <v>0</v>
      </c>
      <c r="K176" s="53">
        <v>0</v>
      </c>
      <c r="L176" s="53">
        <v>0</v>
      </c>
      <c r="M176" s="53">
        <v>1</v>
      </c>
      <c r="N176" s="53">
        <v>1</v>
      </c>
      <c r="O176" s="53">
        <v>1</v>
      </c>
      <c r="P176" s="53">
        <v>1</v>
      </c>
      <c r="Q176" s="95">
        <f t="shared" si="58"/>
        <v>5</v>
      </c>
      <c r="R176" s="162">
        <f t="shared" si="56"/>
        <v>1</v>
      </c>
      <c r="S176" s="162">
        <f t="shared" si="57"/>
        <v>4</v>
      </c>
      <c r="T176" s="215"/>
    </row>
    <row r="177" spans="1:20" ht="18" customHeight="1" x14ac:dyDescent="0.35">
      <c r="A177" s="104" t="s">
        <v>521</v>
      </c>
      <c r="B177" s="53">
        <v>1</v>
      </c>
      <c r="C177" s="53">
        <v>1</v>
      </c>
      <c r="D177" s="53">
        <v>0</v>
      </c>
      <c r="E177" s="53">
        <v>0</v>
      </c>
      <c r="F177" s="53">
        <v>0</v>
      </c>
      <c r="G177" s="53">
        <v>0</v>
      </c>
      <c r="H177" s="53">
        <v>0</v>
      </c>
      <c r="I177" s="53">
        <v>0</v>
      </c>
      <c r="J177" s="53">
        <v>0</v>
      </c>
      <c r="K177" s="53">
        <v>1</v>
      </c>
      <c r="L177" s="53">
        <v>1</v>
      </c>
      <c r="M177" s="53">
        <v>1</v>
      </c>
      <c r="N177" s="53">
        <v>0</v>
      </c>
      <c r="O177" s="53">
        <v>0</v>
      </c>
      <c r="P177" s="53">
        <v>0</v>
      </c>
      <c r="Q177" s="95">
        <f t="shared" si="58"/>
        <v>5</v>
      </c>
      <c r="R177" s="162">
        <f t="shared" si="56"/>
        <v>3</v>
      </c>
      <c r="S177" s="162">
        <f t="shared" si="57"/>
        <v>2</v>
      </c>
      <c r="T177" s="215"/>
    </row>
    <row r="178" spans="1:20" ht="18" customHeight="1" x14ac:dyDescent="0.35">
      <c r="A178" s="104" t="s">
        <v>435</v>
      </c>
      <c r="B178" s="53">
        <v>1</v>
      </c>
      <c r="C178" s="53">
        <v>0</v>
      </c>
      <c r="D178" s="53">
        <v>0</v>
      </c>
      <c r="E178" s="53">
        <v>0</v>
      </c>
      <c r="F178" s="53">
        <v>0</v>
      </c>
      <c r="G178" s="53">
        <v>0</v>
      </c>
      <c r="H178" s="53">
        <v>0</v>
      </c>
      <c r="I178" s="53">
        <v>0</v>
      </c>
      <c r="J178" s="53">
        <v>0</v>
      </c>
      <c r="K178" s="53">
        <v>1</v>
      </c>
      <c r="L178" s="53">
        <v>1</v>
      </c>
      <c r="M178" s="53">
        <v>1</v>
      </c>
      <c r="N178" s="53">
        <v>1</v>
      </c>
      <c r="O178" s="53">
        <v>0</v>
      </c>
      <c r="P178" s="53">
        <v>0</v>
      </c>
      <c r="Q178" s="95">
        <f t="shared" si="58"/>
        <v>5</v>
      </c>
      <c r="R178" s="162">
        <f t="shared" si="56"/>
        <v>2</v>
      </c>
      <c r="S178" s="162">
        <f t="shared" si="57"/>
        <v>3</v>
      </c>
      <c r="T178" s="215"/>
    </row>
    <row r="179" spans="1:20" ht="18" customHeight="1" x14ac:dyDescent="0.35">
      <c r="A179" s="104" t="s">
        <v>436</v>
      </c>
      <c r="B179" s="53">
        <v>1</v>
      </c>
      <c r="C179" s="53">
        <v>1</v>
      </c>
      <c r="D179" s="53">
        <v>0</v>
      </c>
      <c r="E179" s="53">
        <v>0</v>
      </c>
      <c r="F179" s="53">
        <v>0</v>
      </c>
      <c r="G179" s="53">
        <v>0</v>
      </c>
      <c r="H179" s="53">
        <v>0</v>
      </c>
      <c r="I179" s="53">
        <v>0</v>
      </c>
      <c r="J179" s="53">
        <v>0</v>
      </c>
      <c r="K179" s="53">
        <v>0</v>
      </c>
      <c r="L179" s="53">
        <v>1</v>
      </c>
      <c r="M179" s="53">
        <v>1</v>
      </c>
      <c r="N179" s="53">
        <v>1</v>
      </c>
      <c r="O179" s="53">
        <v>0</v>
      </c>
      <c r="P179" s="53">
        <v>0</v>
      </c>
      <c r="Q179" s="95">
        <f t="shared" si="58"/>
        <v>5</v>
      </c>
      <c r="R179" s="162">
        <f t="shared" si="56"/>
        <v>2</v>
      </c>
      <c r="S179" s="162">
        <f t="shared" si="57"/>
        <v>3</v>
      </c>
      <c r="T179" s="215"/>
    </row>
    <row r="180" spans="1:20" ht="18" customHeight="1" x14ac:dyDescent="0.35">
      <c r="A180" s="104" t="s">
        <v>437</v>
      </c>
      <c r="B180" s="53">
        <v>0</v>
      </c>
      <c r="C180" s="53">
        <v>0</v>
      </c>
      <c r="D180" s="53">
        <v>1</v>
      </c>
      <c r="E180" s="53">
        <v>0</v>
      </c>
      <c r="F180" s="53">
        <v>0</v>
      </c>
      <c r="G180" s="53">
        <v>0</v>
      </c>
      <c r="H180" s="53">
        <v>1</v>
      </c>
      <c r="I180" s="53">
        <v>0</v>
      </c>
      <c r="J180" s="53">
        <v>0</v>
      </c>
      <c r="K180" s="53">
        <v>0</v>
      </c>
      <c r="L180" s="53">
        <v>1</v>
      </c>
      <c r="M180" s="53">
        <v>0</v>
      </c>
      <c r="N180" s="53">
        <v>1</v>
      </c>
      <c r="O180" s="53">
        <v>0</v>
      </c>
      <c r="P180" s="53">
        <v>0</v>
      </c>
      <c r="Q180" s="95">
        <f t="shared" si="58"/>
        <v>4</v>
      </c>
      <c r="R180" s="162">
        <f t="shared" si="56"/>
        <v>2</v>
      </c>
      <c r="S180" s="162">
        <f t="shared" si="57"/>
        <v>2</v>
      </c>
      <c r="T180" s="215"/>
    </row>
    <row r="181" spans="1:20" ht="18" customHeight="1" x14ac:dyDescent="0.35">
      <c r="A181" s="104" t="s">
        <v>522</v>
      </c>
      <c r="B181" s="53">
        <v>0</v>
      </c>
      <c r="C181" s="53">
        <v>0</v>
      </c>
      <c r="D181" s="53">
        <v>1</v>
      </c>
      <c r="E181" s="53">
        <v>0</v>
      </c>
      <c r="F181" s="53">
        <v>0</v>
      </c>
      <c r="G181" s="53">
        <v>0</v>
      </c>
      <c r="H181" s="53">
        <v>0</v>
      </c>
      <c r="I181" s="53">
        <v>0</v>
      </c>
      <c r="J181" s="53">
        <v>0</v>
      </c>
      <c r="K181" s="53">
        <v>0</v>
      </c>
      <c r="L181" s="53">
        <v>1</v>
      </c>
      <c r="M181" s="53">
        <v>1</v>
      </c>
      <c r="N181" s="53">
        <v>1</v>
      </c>
      <c r="O181" s="53">
        <v>0</v>
      </c>
      <c r="P181" s="53">
        <v>0</v>
      </c>
      <c r="Q181" s="95">
        <f t="shared" si="58"/>
        <v>4</v>
      </c>
      <c r="R181" s="162">
        <f t="shared" si="56"/>
        <v>1</v>
      </c>
      <c r="S181" s="162">
        <f t="shared" si="57"/>
        <v>3</v>
      </c>
      <c r="T181" s="215"/>
    </row>
    <row r="182" spans="1:20" ht="18" customHeight="1" x14ac:dyDescent="0.35">
      <c r="A182" s="104" t="s">
        <v>438</v>
      </c>
      <c r="B182" s="53">
        <v>0</v>
      </c>
      <c r="C182" s="53">
        <v>0</v>
      </c>
      <c r="D182" s="53">
        <v>0</v>
      </c>
      <c r="E182" s="53">
        <v>0</v>
      </c>
      <c r="F182" s="53">
        <v>0</v>
      </c>
      <c r="G182" s="53">
        <v>1</v>
      </c>
      <c r="H182" s="53">
        <v>0</v>
      </c>
      <c r="I182" s="53">
        <v>0</v>
      </c>
      <c r="J182" s="53">
        <v>0</v>
      </c>
      <c r="K182" s="53">
        <v>0</v>
      </c>
      <c r="L182" s="53">
        <v>1</v>
      </c>
      <c r="M182" s="53">
        <v>0</v>
      </c>
      <c r="N182" s="53">
        <v>1</v>
      </c>
      <c r="O182" s="53">
        <v>0</v>
      </c>
      <c r="P182" s="53">
        <v>0</v>
      </c>
      <c r="Q182" s="95">
        <f t="shared" si="58"/>
        <v>3</v>
      </c>
      <c r="R182" s="162">
        <f t="shared" si="56"/>
        <v>1</v>
      </c>
      <c r="S182" s="162">
        <f t="shared" si="57"/>
        <v>2</v>
      </c>
      <c r="T182" s="215"/>
    </row>
    <row r="183" spans="1:20" ht="18" customHeight="1" x14ac:dyDescent="0.35">
      <c r="A183" s="104" t="s">
        <v>439</v>
      </c>
      <c r="B183" s="53">
        <v>1</v>
      </c>
      <c r="C183" s="53">
        <v>1</v>
      </c>
      <c r="D183" s="53">
        <v>0</v>
      </c>
      <c r="E183" s="53">
        <v>0</v>
      </c>
      <c r="F183" s="53">
        <v>0</v>
      </c>
      <c r="G183" s="53">
        <v>0</v>
      </c>
      <c r="H183" s="53">
        <v>0</v>
      </c>
      <c r="I183" s="53">
        <v>0</v>
      </c>
      <c r="J183" s="53">
        <v>0</v>
      </c>
      <c r="K183" s="53">
        <v>0</v>
      </c>
      <c r="L183" s="53">
        <v>0</v>
      </c>
      <c r="M183" s="53">
        <v>0</v>
      </c>
      <c r="N183" s="53">
        <v>0</v>
      </c>
      <c r="O183" s="53">
        <v>0</v>
      </c>
      <c r="P183" s="53">
        <v>0</v>
      </c>
      <c r="Q183" s="95">
        <f t="shared" si="55"/>
        <v>2</v>
      </c>
      <c r="R183" s="162">
        <f t="shared" si="56"/>
        <v>2</v>
      </c>
      <c r="S183" s="162">
        <f t="shared" si="57"/>
        <v>0</v>
      </c>
      <c r="T183" s="215"/>
    </row>
    <row r="184" spans="1:20" ht="18" customHeight="1" x14ac:dyDescent="0.35">
      <c r="A184" s="104" t="s">
        <v>440</v>
      </c>
      <c r="B184" s="53">
        <v>1</v>
      </c>
      <c r="C184" s="53">
        <v>0</v>
      </c>
      <c r="D184" s="53">
        <v>0</v>
      </c>
      <c r="E184" s="53">
        <v>0</v>
      </c>
      <c r="F184" s="53">
        <v>0</v>
      </c>
      <c r="G184" s="53">
        <v>1</v>
      </c>
      <c r="H184" s="53">
        <v>0</v>
      </c>
      <c r="I184" s="53">
        <v>0</v>
      </c>
      <c r="J184" s="53">
        <v>0</v>
      </c>
      <c r="K184" s="53">
        <v>0</v>
      </c>
      <c r="L184" s="53">
        <v>0</v>
      </c>
      <c r="M184" s="53">
        <v>0</v>
      </c>
      <c r="N184" s="53">
        <v>0</v>
      </c>
      <c r="O184" s="53">
        <v>0</v>
      </c>
      <c r="P184" s="53">
        <v>0</v>
      </c>
      <c r="Q184" s="95">
        <f t="shared" si="55"/>
        <v>2</v>
      </c>
      <c r="R184" s="162">
        <f t="shared" si="56"/>
        <v>2</v>
      </c>
      <c r="S184" s="162">
        <f t="shared" si="57"/>
        <v>0</v>
      </c>
      <c r="T184" s="215"/>
    </row>
    <row r="185" spans="1:20" ht="18" customHeight="1" thickBot="1" x14ac:dyDescent="0.4">
      <c r="A185" s="104" t="s">
        <v>441</v>
      </c>
      <c r="B185" s="54">
        <v>0</v>
      </c>
      <c r="C185" s="54">
        <v>0</v>
      </c>
      <c r="D185" s="54">
        <v>0</v>
      </c>
      <c r="E185" s="54">
        <v>0</v>
      </c>
      <c r="F185" s="54">
        <v>0</v>
      </c>
      <c r="G185" s="54">
        <v>1</v>
      </c>
      <c r="H185" s="54">
        <v>1</v>
      </c>
      <c r="I185" s="54">
        <v>0</v>
      </c>
      <c r="J185" s="54">
        <v>0</v>
      </c>
      <c r="K185" s="54">
        <v>0</v>
      </c>
      <c r="L185" s="54">
        <v>0</v>
      </c>
      <c r="M185" s="54">
        <v>0</v>
      </c>
      <c r="N185" s="54">
        <v>0</v>
      </c>
      <c r="O185" s="54">
        <v>0</v>
      </c>
      <c r="P185" s="54">
        <v>0</v>
      </c>
      <c r="Q185" s="96">
        <f t="shared" si="55"/>
        <v>2</v>
      </c>
      <c r="R185" s="160">
        <f t="shared" si="56"/>
        <v>2</v>
      </c>
      <c r="S185" s="160">
        <f t="shared" si="57"/>
        <v>0</v>
      </c>
      <c r="T185" s="239"/>
    </row>
    <row r="186" spans="1:20" ht="15" thickBot="1" x14ac:dyDescent="0.4">
      <c r="A186" s="130" t="s">
        <v>442</v>
      </c>
      <c r="B186" s="129"/>
      <c r="C186" s="129"/>
      <c r="D186" s="129"/>
      <c r="E186" s="129"/>
      <c r="F186" s="129"/>
      <c r="G186" s="129"/>
      <c r="H186" s="129"/>
      <c r="I186" s="129"/>
      <c r="J186" s="129"/>
      <c r="K186" s="129"/>
      <c r="L186" s="129"/>
      <c r="M186" s="129"/>
      <c r="N186" s="129"/>
      <c r="O186" s="129"/>
      <c r="P186" s="129"/>
      <c r="Q186" s="129"/>
      <c r="R186" s="129"/>
      <c r="S186" s="129"/>
      <c r="T186" s="131"/>
    </row>
    <row r="187" spans="1:20" ht="30" customHeight="1" x14ac:dyDescent="0.35">
      <c r="A187" s="101" t="s">
        <v>523</v>
      </c>
      <c r="B187" s="46">
        <v>0</v>
      </c>
      <c r="C187" s="46">
        <v>1</v>
      </c>
      <c r="D187" s="46">
        <v>0</v>
      </c>
      <c r="E187" s="46">
        <v>1</v>
      </c>
      <c r="F187" s="46">
        <v>1</v>
      </c>
      <c r="G187" s="46">
        <v>1</v>
      </c>
      <c r="H187" s="46">
        <v>1</v>
      </c>
      <c r="I187" s="46">
        <v>1</v>
      </c>
      <c r="J187" s="46">
        <v>1</v>
      </c>
      <c r="K187" s="46">
        <v>1</v>
      </c>
      <c r="L187" s="46">
        <v>0</v>
      </c>
      <c r="M187" s="46">
        <v>0</v>
      </c>
      <c r="N187" s="46">
        <v>1</v>
      </c>
      <c r="O187" s="46">
        <v>1</v>
      </c>
      <c r="P187" s="46">
        <v>0</v>
      </c>
      <c r="Q187" s="91">
        <f t="shared" ref="Q187:Q194" si="59">SUM(B187:P187)</f>
        <v>10</v>
      </c>
      <c r="R187" s="154">
        <f t="shared" ref="R187:R194" si="60">SUM(B187:K187)</f>
        <v>8</v>
      </c>
      <c r="S187" s="154">
        <f t="shared" ref="S187:S194" si="61">SUM(L187:P187)</f>
        <v>2</v>
      </c>
      <c r="T187" s="242" t="s">
        <v>524</v>
      </c>
    </row>
    <row r="188" spans="1:20" ht="30" customHeight="1" x14ac:dyDescent="0.35">
      <c r="A188" s="102" t="s">
        <v>525</v>
      </c>
      <c r="B188" s="47">
        <v>0</v>
      </c>
      <c r="C188" s="47">
        <v>1</v>
      </c>
      <c r="D188" s="47">
        <v>1</v>
      </c>
      <c r="E188" s="47">
        <v>0</v>
      </c>
      <c r="F188" s="47">
        <v>1</v>
      </c>
      <c r="G188" s="47">
        <v>0</v>
      </c>
      <c r="H188" s="47">
        <v>1</v>
      </c>
      <c r="I188" s="47">
        <v>1</v>
      </c>
      <c r="J188" s="47">
        <v>1</v>
      </c>
      <c r="K188" s="47">
        <v>1</v>
      </c>
      <c r="L188" s="47">
        <v>0</v>
      </c>
      <c r="M188" s="47">
        <v>0</v>
      </c>
      <c r="N188" s="47">
        <v>1</v>
      </c>
      <c r="O188" s="47">
        <v>1</v>
      </c>
      <c r="P188" s="47">
        <v>0</v>
      </c>
      <c r="Q188" s="92">
        <f t="shared" si="59"/>
        <v>9</v>
      </c>
      <c r="R188" s="155">
        <f t="shared" si="60"/>
        <v>7</v>
      </c>
      <c r="S188" s="155">
        <f t="shared" si="61"/>
        <v>2</v>
      </c>
      <c r="T188" s="243"/>
    </row>
    <row r="189" spans="1:20" ht="30" customHeight="1" x14ac:dyDescent="0.35">
      <c r="A189" s="102" t="s">
        <v>526</v>
      </c>
      <c r="B189" s="47">
        <v>0</v>
      </c>
      <c r="C189" s="47">
        <v>1</v>
      </c>
      <c r="D189" s="47">
        <v>1</v>
      </c>
      <c r="E189" s="47">
        <v>0</v>
      </c>
      <c r="F189" s="47">
        <v>0</v>
      </c>
      <c r="G189" s="47">
        <v>1</v>
      </c>
      <c r="H189" s="47">
        <v>0</v>
      </c>
      <c r="I189" s="47">
        <v>1</v>
      </c>
      <c r="J189" s="47">
        <v>0</v>
      </c>
      <c r="K189" s="47">
        <v>1</v>
      </c>
      <c r="L189" s="47">
        <v>0</v>
      </c>
      <c r="M189" s="47">
        <v>0</v>
      </c>
      <c r="N189" s="47">
        <v>0</v>
      </c>
      <c r="O189" s="47">
        <v>1</v>
      </c>
      <c r="P189" s="47">
        <v>0</v>
      </c>
      <c r="Q189" s="92">
        <f>SUM(B189:P189)</f>
        <v>6</v>
      </c>
      <c r="R189" s="155">
        <f t="shared" si="60"/>
        <v>5</v>
      </c>
      <c r="S189" s="155">
        <f t="shared" si="61"/>
        <v>1</v>
      </c>
      <c r="T189" s="243"/>
    </row>
    <row r="190" spans="1:20" ht="30" customHeight="1" thickBot="1" x14ac:dyDescent="0.4">
      <c r="A190" s="103" t="s">
        <v>443</v>
      </c>
      <c r="B190" s="49">
        <v>0</v>
      </c>
      <c r="C190" s="49">
        <v>0</v>
      </c>
      <c r="D190" s="49">
        <v>0</v>
      </c>
      <c r="E190" s="49">
        <v>0</v>
      </c>
      <c r="F190" s="49">
        <v>0</v>
      </c>
      <c r="G190" s="49">
        <v>0</v>
      </c>
      <c r="H190" s="49">
        <v>0</v>
      </c>
      <c r="I190" s="49">
        <v>0</v>
      </c>
      <c r="J190" s="49">
        <v>0</v>
      </c>
      <c r="K190" s="49">
        <v>0</v>
      </c>
      <c r="L190" s="49">
        <v>0</v>
      </c>
      <c r="M190" s="49">
        <v>0</v>
      </c>
      <c r="N190" s="49">
        <v>0</v>
      </c>
      <c r="O190" s="49">
        <v>0</v>
      </c>
      <c r="P190" s="49">
        <v>1</v>
      </c>
      <c r="Q190" s="93">
        <f t="shared" si="59"/>
        <v>1</v>
      </c>
      <c r="R190" s="156">
        <f t="shared" si="60"/>
        <v>0</v>
      </c>
      <c r="S190" s="156">
        <f t="shared" si="61"/>
        <v>1</v>
      </c>
      <c r="T190" s="243"/>
    </row>
    <row r="191" spans="1:20" ht="14.5" customHeight="1" x14ac:dyDescent="0.35">
      <c r="A191" s="108" t="s">
        <v>444</v>
      </c>
      <c r="B191" s="50">
        <v>0</v>
      </c>
      <c r="C191" s="50">
        <v>0</v>
      </c>
      <c r="D191" s="50">
        <v>1</v>
      </c>
      <c r="E191" s="50">
        <v>0</v>
      </c>
      <c r="F191" s="50">
        <v>0</v>
      </c>
      <c r="G191" s="50">
        <v>1</v>
      </c>
      <c r="H191" s="50">
        <v>1</v>
      </c>
      <c r="I191" s="50">
        <v>0</v>
      </c>
      <c r="J191" s="50">
        <v>1</v>
      </c>
      <c r="K191" s="50">
        <v>1</v>
      </c>
      <c r="L191" s="50">
        <v>0</v>
      </c>
      <c r="M191" s="50">
        <v>0</v>
      </c>
      <c r="N191" s="50">
        <v>0</v>
      </c>
      <c r="O191" s="50">
        <v>1</v>
      </c>
      <c r="P191" s="50">
        <v>0</v>
      </c>
      <c r="Q191" s="51">
        <f>SUM(B191:P191)</f>
        <v>6</v>
      </c>
      <c r="R191" s="159">
        <f t="shared" si="60"/>
        <v>5</v>
      </c>
      <c r="S191" s="159">
        <f t="shared" si="61"/>
        <v>1</v>
      </c>
      <c r="T191" s="244" t="s">
        <v>527</v>
      </c>
    </row>
    <row r="192" spans="1:20" x14ac:dyDescent="0.35">
      <c r="A192" s="104" t="s">
        <v>445</v>
      </c>
      <c r="B192" s="53">
        <v>0</v>
      </c>
      <c r="C192" s="53">
        <v>0</v>
      </c>
      <c r="D192" s="53">
        <v>1</v>
      </c>
      <c r="E192" s="53">
        <v>0</v>
      </c>
      <c r="F192" s="53">
        <v>0</v>
      </c>
      <c r="G192" s="53">
        <v>1</v>
      </c>
      <c r="H192" s="53">
        <v>0</v>
      </c>
      <c r="I192" s="53">
        <v>0</v>
      </c>
      <c r="J192" s="53">
        <v>0</v>
      </c>
      <c r="K192" s="53">
        <v>0</v>
      </c>
      <c r="L192" s="53">
        <v>0</v>
      </c>
      <c r="M192" s="53">
        <v>0</v>
      </c>
      <c r="N192" s="53">
        <v>0</v>
      </c>
      <c r="O192" s="53">
        <v>0</v>
      </c>
      <c r="P192" s="53">
        <v>0</v>
      </c>
      <c r="Q192" s="95">
        <f>SUM(B192:P192)</f>
        <v>2</v>
      </c>
      <c r="R192" s="162">
        <f t="shared" si="60"/>
        <v>2</v>
      </c>
      <c r="S192" s="162">
        <f t="shared" si="61"/>
        <v>0</v>
      </c>
      <c r="T192" s="245"/>
    </row>
    <row r="193" spans="1:20" x14ac:dyDescent="0.35">
      <c r="A193" s="104" t="s">
        <v>446</v>
      </c>
      <c r="B193" s="53">
        <v>0</v>
      </c>
      <c r="C193" s="53">
        <v>0</v>
      </c>
      <c r="D193" s="53">
        <v>0</v>
      </c>
      <c r="E193" s="53">
        <v>0</v>
      </c>
      <c r="F193" s="53">
        <v>0</v>
      </c>
      <c r="G193" s="53">
        <v>0</v>
      </c>
      <c r="H193" s="53">
        <v>0</v>
      </c>
      <c r="I193" s="53">
        <v>0</v>
      </c>
      <c r="J193" s="53">
        <v>0</v>
      </c>
      <c r="K193" s="53">
        <v>0</v>
      </c>
      <c r="L193" s="53">
        <v>0</v>
      </c>
      <c r="M193" s="53">
        <v>0</v>
      </c>
      <c r="N193" s="53">
        <v>0</v>
      </c>
      <c r="O193" s="53">
        <v>0</v>
      </c>
      <c r="P193" s="53">
        <v>1</v>
      </c>
      <c r="Q193" s="95">
        <f t="shared" si="59"/>
        <v>1</v>
      </c>
      <c r="R193" s="162">
        <f t="shared" si="60"/>
        <v>0</v>
      </c>
      <c r="S193" s="162">
        <f t="shared" si="61"/>
        <v>1</v>
      </c>
      <c r="T193" s="245"/>
    </row>
    <row r="194" spans="1:20" ht="15" thickBot="1" x14ac:dyDescent="0.4">
      <c r="A194" s="109" t="s">
        <v>528</v>
      </c>
      <c r="B194" s="54">
        <v>0</v>
      </c>
      <c r="C194" s="54">
        <v>0</v>
      </c>
      <c r="D194" s="54">
        <v>0</v>
      </c>
      <c r="E194" s="54">
        <v>0</v>
      </c>
      <c r="F194" s="54">
        <v>0</v>
      </c>
      <c r="G194" s="54">
        <v>0</v>
      </c>
      <c r="H194" s="54">
        <v>1</v>
      </c>
      <c r="I194" s="54">
        <v>0</v>
      </c>
      <c r="J194" s="54">
        <v>0</v>
      </c>
      <c r="K194" s="54">
        <v>0</v>
      </c>
      <c r="L194" s="54">
        <v>0</v>
      </c>
      <c r="M194" s="54">
        <v>0</v>
      </c>
      <c r="N194" s="54">
        <v>0</v>
      </c>
      <c r="O194" s="54">
        <v>0</v>
      </c>
      <c r="P194" s="54">
        <v>0</v>
      </c>
      <c r="Q194" s="96">
        <f t="shared" si="59"/>
        <v>1</v>
      </c>
      <c r="R194" s="160">
        <f t="shared" si="60"/>
        <v>1</v>
      </c>
      <c r="S194" s="160">
        <f t="shared" si="61"/>
        <v>0</v>
      </c>
      <c r="T194" s="246"/>
    </row>
    <row r="195" spans="1:20" x14ac:dyDescent="0.35">
      <c r="B195" s="44"/>
      <c r="C195" s="44"/>
    </row>
    <row r="196" spans="1:20" x14ac:dyDescent="0.35">
      <c r="B196" s="44"/>
      <c r="C196" s="44"/>
    </row>
    <row r="197" spans="1:20" x14ac:dyDescent="0.35">
      <c r="B197" s="44"/>
      <c r="C197" s="44"/>
    </row>
    <row r="198" spans="1:20" x14ac:dyDescent="0.35">
      <c r="B198" s="44"/>
      <c r="C198" s="44"/>
    </row>
    <row r="199" spans="1:20" x14ac:dyDescent="0.35">
      <c r="B199" s="44"/>
      <c r="C199" s="44"/>
    </row>
    <row r="200" spans="1:20" x14ac:dyDescent="0.35">
      <c r="B200" s="44"/>
      <c r="C200" s="44"/>
    </row>
    <row r="201" spans="1:20" x14ac:dyDescent="0.35">
      <c r="B201" s="44"/>
      <c r="C201" s="44"/>
    </row>
    <row r="202" spans="1:20" x14ac:dyDescent="0.35">
      <c r="B202" s="44"/>
      <c r="C202" s="44"/>
    </row>
    <row r="203" spans="1:20" x14ac:dyDescent="0.35">
      <c r="B203" s="44"/>
      <c r="C203" s="44"/>
    </row>
    <row r="204" spans="1:20" x14ac:dyDescent="0.35">
      <c r="B204" s="44"/>
      <c r="C204" s="44"/>
    </row>
    <row r="205" spans="1:20" x14ac:dyDescent="0.35">
      <c r="B205" s="44"/>
      <c r="C205" s="44"/>
    </row>
    <row r="206" spans="1:20" x14ac:dyDescent="0.35">
      <c r="B206" s="44"/>
      <c r="C206" s="44"/>
    </row>
    <row r="207" spans="1:20" x14ac:dyDescent="0.35">
      <c r="B207" s="44"/>
      <c r="C207" s="44"/>
    </row>
    <row r="208" spans="1:20" x14ac:dyDescent="0.35">
      <c r="B208" s="44"/>
      <c r="C208" s="44"/>
    </row>
    <row r="209" spans="2:3" x14ac:dyDescent="0.35">
      <c r="B209" s="44"/>
      <c r="C209" s="44"/>
    </row>
    <row r="210" spans="2:3" x14ac:dyDescent="0.35">
      <c r="B210" s="44"/>
      <c r="C210" s="44"/>
    </row>
    <row r="211" spans="2:3" x14ac:dyDescent="0.35">
      <c r="B211" s="44"/>
      <c r="C211" s="44"/>
    </row>
    <row r="212" spans="2:3" x14ac:dyDescent="0.35">
      <c r="B212" s="44"/>
      <c r="C212" s="44"/>
    </row>
    <row r="213" spans="2:3" x14ac:dyDescent="0.35">
      <c r="B213" s="44"/>
      <c r="C213" s="44"/>
    </row>
    <row r="214" spans="2:3" x14ac:dyDescent="0.35">
      <c r="B214" s="44"/>
      <c r="C214" s="44"/>
    </row>
    <row r="215" spans="2:3" x14ac:dyDescent="0.35">
      <c r="B215" s="44"/>
      <c r="C215" s="44"/>
    </row>
    <row r="216" spans="2:3" x14ac:dyDescent="0.35">
      <c r="B216" s="44"/>
      <c r="C216" s="44"/>
    </row>
    <row r="217" spans="2:3" x14ac:dyDescent="0.35">
      <c r="B217" s="44"/>
      <c r="C217" s="44"/>
    </row>
    <row r="218" spans="2:3" x14ac:dyDescent="0.35">
      <c r="B218" s="44"/>
      <c r="C218" s="44"/>
    </row>
    <row r="219" spans="2:3" x14ac:dyDescent="0.35">
      <c r="B219" s="44"/>
      <c r="C219" s="44"/>
    </row>
    <row r="220" spans="2:3" x14ac:dyDescent="0.35">
      <c r="B220" s="44"/>
      <c r="C220" s="44"/>
    </row>
    <row r="221" spans="2:3" x14ac:dyDescent="0.35">
      <c r="B221" s="44"/>
      <c r="C221" s="44"/>
    </row>
    <row r="222" spans="2:3" x14ac:dyDescent="0.35">
      <c r="B222" s="44"/>
      <c r="C222" s="44"/>
    </row>
    <row r="223" spans="2:3" x14ac:dyDescent="0.35">
      <c r="B223" s="44"/>
      <c r="C223" s="44"/>
    </row>
    <row r="224" spans="2:3" x14ac:dyDescent="0.35">
      <c r="B224" s="44"/>
      <c r="C224" s="44"/>
    </row>
    <row r="225" spans="2:3" x14ac:dyDescent="0.35">
      <c r="B225" s="44"/>
      <c r="C225" s="44"/>
    </row>
    <row r="226" spans="2:3" x14ac:dyDescent="0.35">
      <c r="B226" s="44"/>
      <c r="C226" s="44"/>
    </row>
    <row r="227" spans="2:3" x14ac:dyDescent="0.35">
      <c r="B227" s="44"/>
      <c r="C227" s="44"/>
    </row>
    <row r="228" spans="2:3" x14ac:dyDescent="0.35">
      <c r="B228" s="44"/>
      <c r="C228" s="44"/>
    </row>
    <row r="229" spans="2:3" x14ac:dyDescent="0.35">
      <c r="B229" s="44"/>
      <c r="C229" s="44"/>
    </row>
    <row r="230" spans="2:3" x14ac:dyDescent="0.35">
      <c r="B230" s="44"/>
      <c r="C230" s="44"/>
    </row>
    <row r="231" spans="2:3" x14ac:dyDescent="0.35">
      <c r="B231" s="44"/>
      <c r="C231" s="44"/>
    </row>
    <row r="232" spans="2:3" x14ac:dyDescent="0.35">
      <c r="B232" s="44"/>
      <c r="C232" s="44"/>
    </row>
    <row r="233" spans="2:3" x14ac:dyDescent="0.35">
      <c r="B233" s="44"/>
      <c r="C233" s="44"/>
    </row>
    <row r="234" spans="2:3" x14ac:dyDescent="0.35">
      <c r="B234" s="44"/>
      <c r="C234" s="44"/>
    </row>
    <row r="235" spans="2:3" x14ac:dyDescent="0.35">
      <c r="B235" s="44"/>
      <c r="C235" s="44"/>
    </row>
    <row r="236" spans="2:3" x14ac:dyDescent="0.35">
      <c r="B236" s="44"/>
      <c r="C236" s="44"/>
    </row>
    <row r="237" spans="2:3" x14ac:dyDescent="0.35">
      <c r="B237" s="44"/>
      <c r="C237" s="44"/>
    </row>
    <row r="238" spans="2:3" x14ac:dyDescent="0.35">
      <c r="B238" s="44"/>
      <c r="C238" s="44"/>
    </row>
    <row r="239" spans="2:3" x14ac:dyDescent="0.35">
      <c r="B239" s="44"/>
      <c r="C239" s="44"/>
    </row>
    <row r="240" spans="2:3" x14ac:dyDescent="0.35">
      <c r="B240" s="44"/>
      <c r="C240" s="44"/>
    </row>
    <row r="241" spans="2:3" x14ac:dyDescent="0.35">
      <c r="B241" s="44"/>
      <c r="C241" s="44"/>
    </row>
    <row r="242" spans="2:3" x14ac:dyDescent="0.35">
      <c r="B242" s="44"/>
      <c r="C242" s="44"/>
    </row>
    <row r="243" spans="2:3" x14ac:dyDescent="0.35">
      <c r="B243" s="44"/>
      <c r="C243" s="44"/>
    </row>
    <row r="244" spans="2:3" x14ac:dyDescent="0.35">
      <c r="B244" s="44"/>
      <c r="C244" s="44"/>
    </row>
    <row r="245" spans="2:3" x14ac:dyDescent="0.35">
      <c r="B245" s="44"/>
      <c r="C245" s="44"/>
    </row>
    <row r="246" spans="2:3" x14ac:dyDescent="0.35">
      <c r="B246" s="44"/>
      <c r="C246" s="44"/>
    </row>
    <row r="247" spans="2:3" x14ac:dyDescent="0.35">
      <c r="B247" s="44"/>
      <c r="C247" s="44"/>
    </row>
    <row r="248" spans="2:3" x14ac:dyDescent="0.35">
      <c r="B248" s="44"/>
      <c r="C248" s="44"/>
    </row>
    <row r="249" spans="2:3" x14ac:dyDescent="0.35">
      <c r="B249" s="44"/>
      <c r="C249" s="44"/>
    </row>
    <row r="250" spans="2:3" x14ac:dyDescent="0.35">
      <c r="B250" s="44"/>
      <c r="C250" s="44"/>
    </row>
    <row r="251" spans="2:3" x14ac:dyDescent="0.35">
      <c r="B251" s="44"/>
      <c r="C251" s="44"/>
    </row>
    <row r="252" spans="2:3" x14ac:dyDescent="0.35">
      <c r="B252" s="44"/>
      <c r="C252" s="44"/>
    </row>
    <row r="253" spans="2:3" x14ac:dyDescent="0.35">
      <c r="B253" s="44"/>
      <c r="C253" s="44"/>
    </row>
    <row r="254" spans="2:3" x14ac:dyDescent="0.35">
      <c r="B254" s="44"/>
      <c r="C254" s="44"/>
    </row>
    <row r="255" spans="2:3" x14ac:dyDescent="0.35">
      <c r="B255" s="44"/>
      <c r="C255" s="44"/>
    </row>
    <row r="256" spans="2:3" x14ac:dyDescent="0.35">
      <c r="B256" s="44"/>
      <c r="C256" s="44"/>
    </row>
    <row r="257" spans="2:3" x14ac:dyDescent="0.35">
      <c r="B257" s="44"/>
      <c r="C257" s="44"/>
    </row>
    <row r="258" spans="2:3" x14ac:dyDescent="0.35">
      <c r="B258" s="44"/>
      <c r="C258" s="44"/>
    </row>
    <row r="259" spans="2:3" x14ac:dyDescent="0.35">
      <c r="B259" s="44"/>
      <c r="C259" s="44"/>
    </row>
    <row r="260" spans="2:3" x14ac:dyDescent="0.35">
      <c r="B260" s="44"/>
      <c r="C260" s="44"/>
    </row>
    <row r="261" spans="2:3" x14ac:dyDescent="0.35">
      <c r="B261" s="44"/>
      <c r="C261" s="44"/>
    </row>
    <row r="262" spans="2:3" x14ac:dyDescent="0.35">
      <c r="B262" s="44"/>
      <c r="C262" s="44"/>
    </row>
    <row r="263" spans="2:3" x14ac:dyDescent="0.35">
      <c r="B263" s="44"/>
      <c r="C263" s="44"/>
    </row>
    <row r="264" spans="2:3" x14ac:dyDescent="0.35">
      <c r="B264" s="44"/>
      <c r="C264" s="44"/>
    </row>
    <row r="265" spans="2:3" x14ac:dyDescent="0.35">
      <c r="B265" s="44"/>
      <c r="C265" s="44"/>
    </row>
    <row r="266" spans="2:3" x14ac:dyDescent="0.35">
      <c r="B266" s="44"/>
      <c r="C266" s="44"/>
    </row>
    <row r="267" spans="2:3" x14ac:dyDescent="0.35">
      <c r="B267" s="44"/>
      <c r="C267" s="44"/>
    </row>
    <row r="268" spans="2:3" x14ac:dyDescent="0.35">
      <c r="B268" s="44"/>
      <c r="C268" s="44"/>
    </row>
    <row r="269" spans="2:3" x14ac:dyDescent="0.35">
      <c r="B269" s="44"/>
      <c r="C269" s="44"/>
    </row>
    <row r="270" spans="2:3" x14ac:dyDescent="0.35">
      <c r="B270" s="44"/>
      <c r="C270" s="44"/>
    </row>
    <row r="271" spans="2:3" x14ac:dyDescent="0.35">
      <c r="B271" s="44"/>
      <c r="C271" s="44"/>
    </row>
    <row r="272" spans="2:3" x14ac:dyDescent="0.35">
      <c r="B272" s="44"/>
      <c r="C272" s="44"/>
    </row>
    <row r="273" spans="2:3" x14ac:dyDescent="0.35">
      <c r="B273" s="44"/>
      <c r="C273" s="44"/>
    </row>
    <row r="274" spans="2:3" x14ac:dyDescent="0.35">
      <c r="B274" s="44"/>
      <c r="C274" s="44"/>
    </row>
    <row r="275" spans="2:3" x14ac:dyDescent="0.35">
      <c r="B275" s="44"/>
      <c r="C275" s="44"/>
    </row>
    <row r="276" spans="2:3" x14ac:dyDescent="0.35">
      <c r="B276" s="44"/>
      <c r="C276" s="44"/>
    </row>
    <row r="277" spans="2:3" x14ac:dyDescent="0.35">
      <c r="B277" s="44"/>
      <c r="C277" s="44"/>
    </row>
    <row r="278" spans="2:3" x14ac:dyDescent="0.35">
      <c r="B278" s="44"/>
      <c r="C278" s="44"/>
    </row>
    <row r="279" spans="2:3" x14ac:dyDescent="0.35">
      <c r="B279" s="44"/>
      <c r="C279" s="44"/>
    </row>
    <row r="280" spans="2:3" x14ac:dyDescent="0.35">
      <c r="B280" s="44"/>
      <c r="C280" s="44"/>
    </row>
    <row r="281" spans="2:3" x14ac:dyDescent="0.35">
      <c r="B281" s="44"/>
      <c r="C281" s="44"/>
    </row>
    <row r="282" spans="2:3" x14ac:dyDescent="0.35">
      <c r="B282" s="44"/>
      <c r="C282" s="44"/>
    </row>
  </sheetData>
  <mergeCells count="38">
    <mergeCell ref="T66:T70"/>
    <mergeCell ref="T62:T65"/>
    <mergeCell ref="T187:T190"/>
    <mergeCell ref="T191:T194"/>
    <mergeCell ref="T158:T160"/>
    <mergeCell ref="T162:T172"/>
    <mergeCell ref="T174:T185"/>
    <mergeCell ref="T141:T144"/>
    <mergeCell ref="T145:T149"/>
    <mergeCell ref="T151:T156"/>
    <mergeCell ref="T117:T121"/>
    <mergeCell ref="T123:T131"/>
    <mergeCell ref="T133:T135"/>
    <mergeCell ref="T136:T139"/>
    <mergeCell ref="T87:T96"/>
    <mergeCell ref="T107:T111"/>
    <mergeCell ref="T112:T116"/>
    <mergeCell ref="T72:T75"/>
    <mergeCell ref="T76:T77"/>
    <mergeCell ref="T79:T85"/>
    <mergeCell ref="T98:T105"/>
    <mergeCell ref="T55:T57"/>
    <mergeCell ref="T58:T60"/>
    <mergeCell ref="T33:T38"/>
    <mergeCell ref="T39:T42"/>
    <mergeCell ref="T43:T45"/>
    <mergeCell ref="T52:T53"/>
    <mergeCell ref="T47:T51"/>
    <mergeCell ref="T18:T21"/>
    <mergeCell ref="T27:T29"/>
    <mergeCell ref="T30:T31"/>
    <mergeCell ref="Q1:Q6"/>
    <mergeCell ref="T1:T6"/>
    <mergeCell ref="T14:T16"/>
    <mergeCell ref="T8:T13"/>
    <mergeCell ref="T22:T25"/>
    <mergeCell ref="R1:R6"/>
    <mergeCell ref="S1:S6"/>
  </mergeCells>
  <conditionalFormatting sqref="Q187:S194 Q158:S160 Q151:S156 Q141:S149 Q123:S131 Q107:S121 Q87:S96 Q8:S16 Q27:S31 Q33:S45 Q55:S60 Q62:S70 Q72:S77 Q79:S85 Q162:S172 Q174:S185 Q18:S25 Q47:S53 Q98:S105 Q133:S139">
    <cfRule type="colorScale" priority="21">
      <colorScale>
        <cfvo type="min"/>
        <cfvo type="max"/>
        <color theme="0"/>
        <color rgb="FFFF0000"/>
      </colorScale>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DSAG_professionals</vt:lpstr>
      <vt:lpstr>DSAG_community actors</vt:lpstr>
      <vt:lpstr>README!_ftn1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Judith GERRITS</cp:lastModifiedBy>
  <cp:revision/>
  <dcterms:created xsi:type="dcterms:W3CDTF">2017-10-10T11:47:39Z</dcterms:created>
  <dcterms:modified xsi:type="dcterms:W3CDTF">2022-11-03T07:58:58Z</dcterms:modified>
  <cp:category/>
  <cp:contentStatus/>
</cp:coreProperties>
</file>