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non Debbah\Documents\Suivi des marchés - Enquêtes\01 - Janvier 2020\Produits finaux\"/>
    </mc:Choice>
  </mc:AlternateContent>
  <bookViews>
    <workbookView xWindow="0" yWindow="0" windowWidth="15530" windowHeight="7050" firstSheet="8" activeTab="8"/>
  </bookViews>
  <sheets>
    <sheet name="Introduction" sheetId="20" r:id="rId1"/>
    <sheet name="Données" sheetId="11" r:id="rId2"/>
    <sheet name="Nettoyage des données" sheetId="21" r:id="rId3"/>
    <sheet name="Prix médians" sheetId="3" r:id="rId4"/>
    <sheet name="Composition du PMAS" sheetId="22" r:id="rId5"/>
    <sheet name="Coût médian du PMAS" sheetId="9" r:id="rId6"/>
    <sheet name="Coût médian produits supp" sheetId="25" r:id="rId7"/>
    <sheet name="Questionnaire KOBO" sheetId="24" r:id="rId8"/>
    <sheet name="Choix KOBO" sheetId="23" r:id="rId9"/>
  </sheets>
  <externalReferences>
    <externalReference r:id="rId10"/>
  </externalReferences>
  <definedNames>
    <definedName name="_xlnm._FilterDatabase" localSheetId="1" hidden="1">Données!$A$2:$CF$372</definedName>
  </definedNames>
  <calcPr calcId="162913"/>
</workbook>
</file>

<file path=xl/calcChain.xml><?xml version="1.0" encoding="utf-8"?>
<calcChain xmlns="http://schemas.openxmlformats.org/spreadsheetml/2006/main">
  <c r="W12" i="3" l="1"/>
  <c r="W12" i="3" a="1"/>
  <c r="V12" i="3"/>
  <c r="V12" i="3" a="1"/>
  <c r="U12" i="3"/>
  <c r="U12" i="3" a="1"/>
  <c r="T12" i="3"/>
  <c r="T12" i="3" a="1"/>
  <c r="S12" i="3" a="1"/>
  <c r="S12" i="3" s="1"/>
  <c r="R12" i="3" a="1"/>
  <c r="R12" i="3" s="1"/>
  <c r="Q12" i="3" a="1"/>
  <c r="Q12" i="3" s="1"/>
  <c r="P12" i="3" a="1"/>
  <c r="P12" i="3" s="1"/>
  <c r="O12" i="3" a="1"/>
  <c r="O12" i="3" s="1"/>
  <c r="M12" i="3" a="1"/>
  <c r="M12" i="3" s="1"/>
  <c r="L12" i="3" a="1"/>
  <c r="L12" i="3" s="1"/>
  <c r="K12" i="3" a="1"/>
  <c r="K12" i="3" s="1"/>
  <c r="J12" i="3" a="1"/>
  <c r="J12" i="3" s="1"/>
  <c r="I12" i="3" a="1"/>
  <c r="I12" i="3" s="1"/>
  <c r="H12" i="3" a="1"/>
  <c r="H12" i="3" s="1"/>
  <c r="G12" i="3" a="1"/>
  <c r="G12" i="3" s="1"/>
  <c r="F12" i="3" a="1"/>
  <c r="F12" i="3" s="1"/>
  <c r="E12" i="3" a="1"/>
  <c r="E12" i="3" s="1"/>
  <c r="D12" i="3" a="1"/>
  <c r="D12" i="3" s="1"/>
  <c r="C12" i="3" a="1"/>
  <c r="C12" i="3" s="1"/>
  <c r="B12" i="3" a="1"/>
  <c r="B12" i="3" s="1"/>
  <c r="W11" i="3" a="1"/>
  <c r="W11" i="3" s="1"/>
  <c r="U11" i="3" a="1"/>
  <c r="U11" i="3" s="1"/>
  <c r="T11" i="3" a="1"/>
  <c r="T11" i="3" s="1"/>
  <c r="S11" i="3" a="1"/>
  <c r="S11" i="3" s="1"/>
  <c r="R11" i="3" a="1"/>
  <c r="R11" i="3" s="1"/>
  <c r="Q11" i="3" a="1"/>
  <c r="Q11" i="3" s="1"/>
  <c r="P11" i="3" a="1"/>
  <c r="P11" i="3" s="1"/>
  <c r="O11" i="3" a="1"/>
  <c r="O11" i="3" s="1"/>
  <c r="N11" i="3" a="1"/>
  <c r="N11" i="3" s="1"/>
  <c r="M11" i="3" a="1"/>
  <c r="M11" i="3" s="1"/>
  <c r="L11" i="3" a="1"/>
  <c r="L11" i="3" s="1"/>
  <c r="K11" i="3" a="1"/>
  <c r="K11" i="3" s="1"/>
  <c r="J11" i="3" a="1"/>
  <c r="J11" i="3" s="1"/>
  <c r="I11" i="3" a="1"/>
  <c r="I11" i="3" s="1"/>
  <c r="H11" i="3" a="1"/>
  <c r="H11" i="3" s="1"/>
  <c r="G11" i="3" a="1"/>
  <c r="G11" i="3" s="1"/>
  <c r="F11" i="3" a="1"/>
  <c r="F11" i="3" s="1"/>
  <c r="E11" i="3" a="1"/>
  <c r="E11" i="3" s="1"/>
  <c r="D11" i="3" a="1"/>
  <c r="D11" i="3" s="1"/>
  <c r="C11" i="3" a="1"/>
  <c r="C11" i="3" s="1"/>
  <c r="B11" i="3" a="1"/>
  <c r="B11" i="3" s="1"/>
  <c r="W10" i="3" a="1"/>
  <c r="W10" i="3" s="1"/>
  <c r="U10" i="3" a="1"/>
  <c r="U10" i="3" s="1"/>
  <c r="T10" i="3" a="1"/>
  <c r="T10" i="3" s="1"/>
  <c r="S10" i="3" a="1"/>
  <c r="S10" i="3" s="1"/>
  <c r="R10" i="3" a="1"/>
  <c r="R10" i="3" s="1"/>
  <c r="Q10" i="3" a="1"/>
  <c r="Q10" i="3" s="1"/>
  <c r="P10" i="3" a="1"/>
  <c r="P10" i="3" s="1"/>
  <c r="O10" i="3" a="1"/>
  <c r="O10" i="3" s="1"/>
  <c r="N10" i="3" a="1"/>
  <c r="N10" i="3" s="1"/>
  <c r="M10" i="3" a="1"/>
  <c r="M10" i="3" s="1"/>
  <c r="L10" i="3" a="1"/>
  <c r="L10" i="3" s="1"/>
  <c r="K10" i="3" a="1"/>
  <c r="K10" i="3" s="1"/>
  <c r="J10" i="3" a="1"/>
  <c r="J10" i="3" s="1"/>
  <c r="H10" i="3" a="1"/>
  <c r="H10" i="3" s="1"/>
  <c r="G10" i="3" a="1"/>
  <c r="G10" i="3" s="1"/>
  <c r="F10" i="3" a="1"/>
  <c r="F10" i="3" s="1"/>
  <c r="E10" i="3" a="1"/>
  <c r="E10" i="3" s="1"/>
  <c r="D10" i="3" a="1"/>
  <c r="D10" i="3" s="1"/>
  <c r="C10" i="3" a="1"/>
  <c r="C10" i="3" s="1"/>
  <c r="B10" i="3" a="1"/>
  <c r="B10" i="3" s="1"/>
  <c r="W9" i="3" a="1"/>
  <c r="W9" i="3" s="1"/>
  <c r="V9" i="3" a="1"/>
  <c r="V9" i="3" s="1"/>
  <c r="U9" i="3" a="1"/>
  <c r="U9" i="3" s="1"/>
  <c r="T9" i="3" a="1"/>
  <c r="T9" i="3" s="1"/>
  <c r="S9" i="3" a="1"/>
  <c r="S9" i="3" s="1"/>
  <c r="R9" i="3" a="1"/>
  <c r="R9" i="3" s="1"/>
  <c r="Q9" i="3" a="1"/>
  <c r="Q9" i="3" s="1"/>
  <c r="P9" i="3" a="1"/>
  <c r="P9" i="3" s="1"/>
  <c r="O9" i="3" a="1"/>
  <c r="O9" i="3" s="1"/>
  <c r="N9" i="3" a="1"/>
  <c r="N9" i="3" s="1"/>
  <c r="M9" i="3" a="1"/>
  <c r="M9" i="3" s="1"/>
  <c r="L9" i="3" a="1"/>
  <c r="L9" i="3" s="1"/>
  <c r="K9" i="3" a="1"/>
  <c r="K9" i="3" s="1"/>
  <c r="J9" i="3" a="1"/>
  <c r="J9" i="3" s="1"/>
  <c r="I9" i="3" a="1"/>
  <c r="I9" i="3" s="1"/>
  <c r="H9" i="3" a="1"/>
  <c r="H9" i="3" s="1"/>
  <c r="G9" i="3" a="1"/>
  <c r="G9" i="3" s="1"/>
  <c r="F9" i="3" a="1"/>
  <c r="F9" i="3" s="1"/>
  <c r="E9" i="3" a="1"/>
  <c r="E9" i="3" s="1"/>
  <c r="D9" i="3" a="1"/>
  <c r="D9" i="3" s="1"/>
  <c r="C9" i="3" a="1"/>
  <c r="C9" i="3" s="1"/>
  <c r="B9" i="3" a="1"/>
  <c r="B9" i="3" s="1"/>
  <c r="W8" i="3" a="1"/>
  <c r="W8" i="3" s="1"/>
  <c r="S8" i="3" a="1"/>
  <c r="S8" i="3" s="1"/>
  <c r="R8" i="3" a="1"/>
  <c r="R8" i="3" s="1"/>
  <c r="Q8" i="3" a="1"/>
  <c r="Q8" i="3" s="1"/>
  <c r="P8" i="3" a="1"/>
  <c r="P8" i="3" s="1"/>
  <c r="O8" i="3" a="1"/>
  <c r="O8" i="3" s="1"/>
  <c r="N8" i="3" a="1"/>
  <c r="N8" i="3" s="1"/>
  <c r="L8" i="3" a="1"/>
  <c r="L8" i="3" s="1"/>
  <c r="K8" i="3" a="1"/>
  <c r="K8" i="3" s="1"/>
  <c r="J8" i="3" a="1"/>
  <c r="J8" i="3" s="1"/>
  <c r="H8" i="3" a="1"/>
  <c r="H8" i="3" s="1"/>
  <c r="G8" i="3" a="1"/>
  <c r="G8" i="3" s="1"/>
  <c r="F8" i="3" a="1"/>
  <c r="F8" i="3" s="1"/>
  <c r="E8" i="3" a="1"/>
  <c r="E8" i="3" s="1"/>
  <c r="D8" i="3" a="1"/>
  <c r="D8" i="3" s="1"/>
  <c r="C8" i="3" a="1"/>
  <c r="C8" i="3" s="1"/>
  <c r="B8" i="3" a="1"/>
  <c r="B8" i="3" s="1"/>
  <c r="W7" i="3" a="1"/>
  <c r="W7" i="3" s="1"/>
  <c r="V7" i="3" a="1"/>
  <c r="V7" i="3" s="1"/>
  <c r="U7" i="3" a="1"/>
  <c r="U7" i="3" s="1"/>
  <c r="T7" i="3" a="1"/>
  <c r="T7" i="3" s="1"/>
  <c r="S7" i="3" a="1"/>
  <c r="S7" i="3" s="1"/>
  <c r="R7" i="3" a="1"/>
  <c r="R7" i="3" s="1"/>
  <c r="Q7" i="3" a="1"/>
  <c r="Q7" i="3" s="1"/>
  <c r="P7" i="3" a="1"/>
  <c r="P7" i="3" s="1"/>
  <c r="O7" i="3" a="1"/>
  <c r="O7" i="3" s="1"/>
  <c r="N7" i="3" a="1"/>
  <c r="N7" i="3" s="1"/>
  <c r="M7" i="3" a="1"/>
  <c r="M7" i="3" s="1"/>
  <c r="L7" i="3" a="1"/>
  <c r="L7" i="3" s="1"/>
  <c r="K7" i="3" a="1"/>
  <c r="K7" i="3" s="1"/>
  <c r="J7" i="3" a="1"/>
  <c r="J7" i="3" s="1"/>
  <c r="I7" i="3" a="1"/>
  <c r="I7" i="3" s="1"/>
  <c r="H7" i="3" a="1"/>
  <c r="H7" i="3" s="1"/>
  <c r="G7" i="3" a="1"/>
  <c r="G7" i="3" s="1"/>
  <c r="F7" i="3" a="1"/>
  <c r="F7" i="3" s="1"/>
  <c r="E7" i="3" a="1"/>
  <c r="E7" i="3" s="1"/>
  <c r="D7" i="3" a="1"/>
  <c r="D7" i="3" s="1"/>
  <c r="C7" i="3" a="1"/>
  <c r="C7" i="3" s="1"/>
  <c r="B7" i="3" a="1"/>
  <c r="B7" i="3" s="1"/>
  <c r="W6" i="3" a="1"/>
  <c r="W6" i="3" s="1"/>
  <c r="U6" i="3" a="1"/>
  <c r="U6" i="3" s="1"/>
  <c r="T6" i="3" a="1"/>
  <c r="T6" i="3" s="1"/>
  <c r="S6" i="3" a="1"/>
  <c r="S6" i="3" s="1"/>
  <c r="R6" i="3" a="1"/>
  <c r="R6" i="3" s="1"/>
  <c r="Q6" i="3" a="1"/>
  <c r="Q6" i="3" s="1"/>
  <c r="P6" i="3" a="1"/>
  <c r="P6" i="3" s="1"/>
  <c r="O6" i="3" a="1"/>
  <c r="O6" i="3" s="1"/>
  <c r="N6" i="3" a="1"/>
  <c r="N6" i="3" s="1"/>
  <c r="L6" i="3" a="1"/>
  <c r="L6" i="3" s="1"/>
  <c r="K6" i="3" a="1"/>
  <c r="K6" i="3" s="1"/>
  <c r="J6" i="3" a="1"/>
  <c r="J6" i="3" s="1"/>
  <c r="I6" i="3" a="1"/>
  <c r="I6" i="3" s="1"/>
  <c r="H6" i="3" a="1"/>
  <c r="H6" i="3" s="1"/>
  <c r="G6" i="3" a="1"/>
  <c r="G6" i="3" s="1"/>
  <c r="F6" i="3" a="1"/>
  <c r="F6" i="3" s="1"/>
  <c r="E6" i="3" a="1"/>
  <c r="E6" i="3" s="1"/>
  <c r="D6" i="3" a="1"/>
  <c r="D6" i="3" s="1"/>
  <c r="C6" i="3" a="1"/>
  <c r="C6" i="3" s="1"/>
  <c r="B6" i="3" a="1"/>
  <c r="B6" i="3" s="1"/>
  <c r="W5" i="3" a="1"/>
  <c r="W5" i="3" s="1"/>
  <c r="U5" i="3" a="1"/>
  <c r="U5" i="3" s="1"/>
  <c r="T5" i="3" a="1"/>
  <c r="T5" i="3" s="1"/>
  <c r="S5" i="3" a="1"/>
  <c r="S5" i="3" s="1"/>
  <c r="R5" i="3" a="1"/>
  <c r="R5" i="3" s="1"/>
  <c r="Q5" i="3" a="1"/>
  <c r="Q5" i="3" s="1"/>
  <c r="P5" i="3" a="1"/>
  <c r="P5" i="3" s="1"/>
  <c r="O5" i="3" a="1"/>
  <c r="O5" i="3" s="1"/>
  <c r="M5" i="3" a="1"/>
  <c r="M5" i="3" s="1"/>
  <c r="L5" i="3" a="1"/>
  <c r="L5" i="3" s="1"/>
  <c r="K5" i="3" a="1"/>
  <c r="K5" i="3" s="1"/>
  <c r="J5" i="3" a="1"/>
  <c r="J5" i="3" s="1"/>
  <c r="I5" i="3" a="1"/>
  <c r="I5" i="3" s="1"/>
  <c r="H5" i="3" a="1"/>
  <c r="H5" i="3" s="1"/>
  <c r="G5" i="3" a="1"/>
  <c r="G5" i="3" s="1"/>
  <c r="F5" i="3" a="1"/>
  <c r="F5" i="3" s="1"/>
  <c r="E5" i="3" a="1"/>
  <c r="E5" i="3" s="1"/>
  <c r="D5" i="3" a="1"/>
  <c r="D5" i="3" s="1"/>
  <c r="C5" i="3" a="1"/>
  <c r="C5" i="3" s="1"/>
  <c r="W4" i="3" a="1"/>
  <c r="W4" i="3" s="1"/>
  <c r="V4" i="3" a="1"/>
  <c r="V4" i="3" s="1"/>
  <c r="U4" i="3" a="1"/>
  <c r="U4" i="3" s="1"/>
  <c r="T4" i="3" a="1"/>
  <c r="T4" i="3" s="1"/>
  <c r="S4" i="3" a="1"/>
  <c r="S4" i="3" s="1"/>
  <c r="R4" i="3" a="1"/>
  <c r="R4" i="3" s="1"/>
  <c r="Q4" i="3" a="1"/>
  <c r="Q4" i="3" s="1"/>
  <c r="P4" i="3" a="1"/>
  <c r="P4" i="3" s="1"/>
  <c r="O4" i="3" a="1"/>
  <c r="O4" i="3" s="1"/>
  <c r="N4" i="3" a="1"/>
  <c r="N4" i="3" s="1"/>
  <c r="M4" i="3" a="1"/>
  <c r="M4" i="3" s="1"/>
  <c r="L4" i="3" a="1"/>
  <c r="L4" i="3" s="1"/>
  <c r="K4" i="3" a="1"/>
  <c r="K4" i="3" s="1"/>
  <c r="J4" i="3" a="1"/>
  <c r="J4" i="3" s="1"/>
  <c r="I4" i="3" a="1"/>
  <c r="I4" i="3" s="1"/>
  <c r="H4" i="3" a="1"/>
  <c r="H4" i="3" s="1"/>
  <c r="G4" i="3" a="1"/>
  <c r="G4" i="3" s="1"/>
  <c r="F4" i="3" a="1"/>
  <c r="F4" i="3" s="1"/>
  <c r="E4" i="3" a="1"/>
  <c r="E4" i="3" s="1"/>
  <c r="D4" i="3" a="1"/>
  <c r="D4" i="3" s="1"/>
  <c r="C4" i="3" a="1"/>
  <c r="C4" i="3" s="1"/>
  <c r="B4" i="3" a="1"/>
  <c r="B4" i="3" s="1"/>
  <c r="R16" i="9" a="1"/>
  <c r="R16" i="9" s="1"/>
  <c r="Q16" i="9" a="1"/>
  <c r="Q16" i="9" s="1"/>
  <c r="P16" i="9" a="1"/>
  <c r="P16" i="9" s="1"/>
  <c r="O16" i="9" a="1"/>
  <c r="O16" i="9" s="1"/>
  <c r="N16" i="9" a="1"/>
  <c r="N16" i="9" s="1"/>
  <c r="M16" i="9" a="1"/>
  <c r="M16" i="9" s="1"/>
  <c r="L16" i="9" a="1"/>
  <c r="L16" i="9" s="1"/>
  <c r="K16" i="9" a="1"/>
  <c r="K16" i="9" s="1"/>
  <c r="J16" i="9" a="1"/>
  <c r="J16" i="9" s="1"/>
  <c r="I16" i="9" a="1"/>
  <c r="I16" i="9" s="1"/>
  <c r="H16" i="9" a="1"/>
  <c r="H16" i="9" s="1"/>
  <c r="G16" i="9" a="1"/>
  <c r="G16" i="9" s="1"/>
  <c r="F16" i="9" a="1"/>
  <c r="F16" i="9" s="1"/>
  <c r="R15" i="9" a="1"/>
  <c r="R15" i="9" s="1"/>
  <c r="Q15" i="9" a="1"/>
  <c r="Q15" i="9" s="1"/>
  <c r="P15" i="9"/>
  <c r="P15" i="9" a="1"/>
  <c r="O15" i="9" a="1"/>
  <c r="O15" i="9" s="1"/>
  <c r="N15" i="9" a="1"/>
  <c r="N15" i="9" s="1"/>
  <c r="M15" i="9" a="1"/>
  <c r="M15" i="9" s="1"/>
  <c r="L15" i="9" a="1"/>
  <c r="L15" i="9" s="1"/>
  <c r="K15" i="9" a="1"/>
  <c r="K15" i="9" s="1"/>
  <c r="J15" i="9" a="1"/>
  <c r="J15" i="9" s="1"/>
  <c r="I15" i="9" a="1"/>
  <c r="I15" i="9" s="1"/>
  <c r="H15" i="9" a="1"/>
  <c r="H15" i="9" s="1"/>
  <c r="G15" i="9" a="1"/>
  <c r="G15" i="9" s="1"/>
  <c r="F15" i="9" a="1"/>
  <c r="F15" i="9" s="1"/>
  <c r="R14" i="9" a="1"/>
  <c r="R14" i="9" s="1"/>
  <c r="Q14" i="9" a="1"/>
  <c r="Q14" i="9" s="1"/>
  <c r="P14" i="9" a="1"/>
  <c r="P14" i="9" s="1"/>
  <c r="O14" i="9" a="1"/>
  <c r="O14" i="9" s="1"/>
  <c r="N14" i="9" a="1"/>
  <c r="N14" i="9" s="1"/>
  <c r="M14" i="9" a="1"/>
  <c r="M14" i="9" s="1"/>
  <c r="L14" i="9" a="1"/>
  <c r="L14" i="9" s="1"/>
  <c r="K14" i="9" a="1"/>
  <c r="K14" i="9" s="1"/>
  <c r="J14" i="9" a="1"/>
  <c r="J14" i="9" s="1"/>
  <c r="I14" i="9" a="1"/>
  <c r="I14" i="9" s="1"/>
  <c r="H14" i="9" a="1"/>
  <c r="H14" i="9" s="1"/>
  <c r="G14" i="9" a="1"/>
  <c r="G14" i="9" s="1"/>
  <c r="F14" i="9" a="1"/>
  <c r="F14" i="9" s="1"/>
  <c r="R13" i="9" a="1"/>
  <c r="R13" i="9" s="1"/>
  <c r="Q13" i="9" a="1"/>
  <c r="Q13" i="9" s="1"/>
  <c r="P13" i="9" a="1"/>
  <c r="P13" i="9" s="1"/>
  <c r="O13" i="9" a="1"/>
  <c r="O13" i="9" s="1"/>
  <c r="N13" i="9" a="1"/>
  <c r="N13" i="9" s="1"/>
  <c r="M13" i="9" a="1"/>
  <c r="M13" i="9" s="1"/>
  <c r="L13" i="9" a="1"/>
  <c r="L13" i="9" s="1"/>
  <c r="K13" i="9" a="1"/>
  <c r="K13" i="9" s="1"/>
  <c r="J13" i="9" a="1"/>
  <c r="J13" i="9" s="1"/>
  <c r="I13" i="9" a="1"/>
  <c r="I13" i="9" s="1"/>
  <c r="H13" i="9" a="1"/>
  <c r="H13" i="9" s="1"/>
  <c r="G13" i="9" a="1"/>
  <c r="G13" i="9" s="1"/>
  <c r="F13" i="9" a="1"/>
  <c r="F13" i="9" s="1"/>
  <c r="R12" i="9" a="1"/>
  <c r="R12" i="9" s="1"/>
  <c r="Q12" i="9" a="1"/>
  <c r="Q12" i="9" s="1"/>
  <c r="P12" i="9" a="1"/>
  <c r="P12" i="9" s="1"/>
  <c r="O12" i="9" a="1"/>
  <c r="O12" i="9" s="1"/>
  <c r="N12" i="9" a="1"/>
  <c r="N12" i="9" s="1"/>
  <c r="M12" i="9" a="1"/>
  <c r="M12" i="9" s="1"/>
  <c r="L12" i="9" a="1"/>
  <c r="L12" i="9" s="1"/>
  <c r="K12" i="9" a="1"/>
  <c r="K12" i="9" s="1"/>
  <c r="J12" i="9" a="1"/>
  <c r="J12" i="9" s="1"/>
  <c r="I12" i="9" a="1"/>
  <c r="I12" i="9" s="1"/>
  <c r="H12" i="9" a="1"/>
  <c r="H12" i="9" s="1"/>
  <c r="G12" i="9" a="1"/>
  <c r="G12" i="9" s="1"/>
  <c r="F12" i="9" a="1"/>
  <c r="F12" i="9" s="1"/>
  <c r="R11" i="9" a="1"/>
  <c r="R11" i="9" s="1"/>
  <c r="Q11" i="9" a="1"/>
  <c r="Q11" i="9" s="1"/>
  <c r="P11" i="9" a="1"/>
  <c r="P11" i="9" s="1"/>
  <c r="O11" i="9" a="1"/>
  <c r="O11" i="9" s="1"/>
  <c r="N11" i="9" a="1"/>
  <c r="N11" i="9" s="1"/>
  <c r="M11" i="9" a="1"/>
  <c r="M11" i="9" s="1"/>
  <c r="L11" i="9" a="1"/>
  <c r="L11" i="9" s="1"/>
  <c r="K11" i="9" a="1"/>
  <c r="K11" i="9" s="1"/>
  <c r="J11" i="9" a="1"/>
  <c r="J11" i="9" s="1"/>
  <c r="I11" i="9" a="1"/>
  <c r="I11" i="9" s="1"/>
  <c r="H11" i="9" a="1"/>
  <c r="H11" i="9" s="1"/>
  <c r="G11" i="9" a="1"/>
  <c r="G11" i="9" s="1"/>
  <c r="F11" i="9" a="1"/>
  <c r="F11" i="9" s="1"/>
  <c r="R10" i="9" a="1"/>
  <c r="R10" i="9" s="1"/>
  <c r="Q10" i="9" a="1"/>
  <c r="Q10" i="9" s="1"/>
  <c r="P10" i="9" a="1"/>
  <c r="P10" i="9" s="1"/>
  <c r="O10" i="9" a="1"/>
  <c r="O10" i="9" s="1"/>
  <c r="N10" i="9" a="1"/>
  <c r="N10" i="9" s="1"/>
  <c r="M10" i="9" a="1"/>
  <c r="M10" i="9" s="1"/>
  <c r="L10" i="9" a="1"/>
  <c r="L10" i="9" s="1"/>
  <c r="K10" i="9" a="1"/>
  <c r="K10" i="9" s="1"/>
  <c r="J10" i="9" a="1"/>
  <c r="J10" i="9" s="1"/>
  <c r="I10" i="9" a="1"/>
  <c r="I10" i="9" s="1"/>
  <c r="H10" i="9" a="1"/>
  <c r="H10" i="9" s="1"/>
  <c r="G10" i="9" a="1"/>
  <c r="G10" i="9" s="1"/>
  <c r="F10" i="9" a="1"/>
  <c r="F10" i="9" s="1"/>
  <c r="R9" i="9" a="1"/>
  <c r="R9" i="9" s="1"/>
  <c r="Q9" i="9" a="1"/>
  <c r="Q9" i="9" s="1"/>
  <c r="P9" i="9" a="1"/>
  <c r="P9" i="9" s="1"/>
  <c r="O9" i="9" a="1"/>
  <c r="O9" i="9" s="1"/>
  <c r="N9" i="9" a="1"/>
  <c r="N9" i="9" s="1"/>
  <c r="M9" i="9" a="1"/>
  <c r="M9" i="9" s="1"/>
  <c r="L9" i="9" a="1"/>
  <c r="L9" i="9" s="1"/>
  <c r="K9" i="9" a="1"/>
  <c r="K9" i="9" s="1"/>
  <c r="J9" i="9" a="1"/>
  <c r="J9" i="9" s="1"/>
  <c r="I9" i="9" a="1"/>
  <c r="I9" i="9" s="1"/>
  <c r="H9" i="9" a="1"/>
  <c r="H9" i="9" s="1"/>
  <c r="G9" i="9" a="1"/>
  <c r="G9" i="9" s="1"/>
  <c r="F9" i="9" a="1"/>
  <c r="F9" i="9" s="1"/>
  <c r="R8" i="9" a="1"/>
  <c r="R8" i="9" s="1"/>
  <c r="Q8" i="9" a="1"/>
  <c r="Q8" i="9" s="1"/>
  <c r="P8" i="9" a="1"/>
  <c r="P8" i="9" s="1"/>
  <c r="O8" i="9" a="1"/>
  <c r="O8" i="9" s="1"/>
  <c r="N8" i="9" a="1"/>
  <c r="N8" i="9" s="1"/>
  <c r="M8" i="9" a="1"/>
  <c r="M8" i="9" s="1"/>
  <c r="L8" i="9" a="1"/>
  <c r="L8" i="9" s="1"/>
  <c r="K8" i="9" a="1"/>
  <c r="K8" i="9" s="1"/>
  <c r="J8" i="9" a="1"/>
  <c r="J8" i="9" s="1"/>
  <c r="I8" i="9" a="1"/>
  <c r="I8" i="9" s="1"/>
  <c r="H8" i="9" a="1"/>
  <c r="H8" i="9" s="1"/>
  <c r="G8" i="9" a="1"/>
  <c r="G8" i="9" s="1"/>
  <c r="F8" i="9" a="1"/>
  <c r="F8" i="9" s="1"/>
  <c r="E16" i="9" a="1"/>
  <c r="E16" i="9" s="1"/>
  <c r="E15" i="9" a="1"/>
  <c r="E15" i="9" s="1"/>
  <c r="E14" i="9" a="1"/>
  <c r="E14" i="9" s="1"/>
  <c r="E13" i="9" a="1"/>
  <c r="E13" i="9" s="1"/>
  <c r="E12" i="9" a="1"/>
  <c r="E12" i="9" s="1"/>
  <c r="E11" i="9" a="1"/>
  <c r="E11" i="9" s="1"/>
  <c r="E10" i="9" a="1"/>
  <c r="E10" i="9" s="1"/>
  <c r="E9" i="9" a="1"/>
  <c r="E9" i="9" s="1"/>
  <c r="E8" i="9" a="1"/>
  <c r="E8" i="9" s="1"/>
  <c r="D16" i="9" a="1"/>
  <c r="D16" i="9" s="1"/>
  <c r="D15" i="9" a="1"/>
  <c r="D15" i="9" s="1"/>
  <c r="D14" i="9" a="1"/>
  <c r="D14" i="9" s="1"/>
  <c r="D13" i="9" a="1"/>
  <c r="D13" i="9" s="1"/>
  <c r="D12" i="9" a="1"/>
  <c r="D12" i="9" s="1"/>
  <c r="D11" i="9" a="1"/>
  <c r="D11" i="9" s="1"/>
  <c r="D10" i="9" a="1"/>
  <c r="D10" i="9" s="1"/>
  <c r="D9" i="9" a="1"/>
  <c r="D9" i="9" s="1"/>
  <c r="D8" i="9" a="1"/>
  <c r="D8" i="9" s="1"/>
  <c r="C16" i="9" a="1"/>
  <c r="C16" i="9" s="1"/>
  <c r="C15" i="9" a="1"/>
  <c r="C15" i="9" s="1"/>
  <c r="C14" i="9" a="1"/>
  <c r="C14" i="9" s="1"/>
  <c r="C13" i="9" a="1"/>
  <c r="C13" i="9" s="1"/>
  <c r="C12" i="9" a="1"/>
  <c r="C12" i="9" s="1"/>
  <c r="C11" i="9" a="1"/>
  <c r="C11" i="9" s="1"/>
  <c r="C10" i="9" a="1"/>
  <c r="C10" i="9" s="1"/>
  <c r="C9" i="9" a="1"/>
  <c r="C9" i="9" s="1"/>
  <c r="C8" i="9" a="1"/>
  <c r="C8" i="9" s="1"/>
  <c r="B16" i="9" a="1"/>
  <c r="B16" i="9" s="1"/>
  <c r="B15" i="9" a="1"/>
  <c r="B15" i="9" s="1"/>
  <c r="B14" i="9" a="1"/>
  <c r="B14" i="9" s="1"/>
  <c r="B13" i="9" a="1"/>
  <c r="B13" i="9" s="1"/>
  <c r="B12" i="9" a="1"/>
  <c r="B12" i="9" s="1"/>
  <c r="B11" i="9" a="1"/>
  <c r="B11" i="9" s="1"/>
  <c r="B10" i="9" a="1"/>
  <c r="B10" i="9" s="1"/>
  <c r="B9" i="9" a="1"/>
  <c r="B9" i="9" s="1"/>
  <c r="B8" i="9" a="1"/>
  <c r="B8" i="9" s="1"/>
  <c r="N13" i="3" l="1"/>
  <c r="W13" i="3"/>
  <c r="V13" i="3"/>
  <c r="T13" i="3"/>
  <c r="T8" i="3" s="1"/>
  <c r="I13" i="3"/>
  <c r="V10" i="3" l="1"/>
  <c r="V6" i="3"/>
  <c r="E18" i="3" s="1"/>
  <c r="V5" i="3"/>
  <c r="E17" i="3" s="1"/>
  <c r="V11" i="3"/>
  <c r="E23" i="3" s="1"/>
  <c r="V8" i="3"/>
  <c r="N12" i="3"/>
  <c r="N5" i="3"/>
  <c r="I10" i="3"/>
  <c r="I8" i="3"/>
  <c r="E21" i="3"/>
  <c r="E19" i="3"/>
  <c r="D28" i="9"/>
  <c r="E24" i="3"/>
  <c r="W15" i="9"/>
  <c r="B13" i="3"/>
  <c r="B5" i="3" s="1"/>
  <c r="C16" i="3"/>
  <c r="C13" i="3"/>
  <c r="D13" i="3"/>
  <c r="F13" i="3"/>
  <c r="G13" i="3"/>
  <c r="H13" i="3"/>
  <c r="J13" i="3"/>
  <c r="B16" i="3"/>
  <c r="K13" i="3"/>
  <c r="L13" i="3"/>
  <c r="M13" i="3"/>
  <c r="O13" i="3"/>
  <c r="P13" i="3"/>
  <c r="Q13" i="3"/>
  <c r="R13" i="3"/>
  <c r="D16" i="3"/>
  <c r="S13" i="3"/>
  <c r="U13" i="3"/>
  <c r="E13" i="3"/>
  <c r="E25" i="3" s="1"/>
  <c r="E16" i="3"/>
  <c r="D17" i="3"/>
  <c r="C19" i="3"/>
  <c r="B19" i="3"/>
  <c r="D19" i="3"/>
  <c r="W11" i="9"/>
  <c r="D24" i="9"/>
  <c r="C20" i="3"/>
  <c r="C21" i="3"/>
  <c r="B21" i="3"/>
  <c r="D21" i="3"/>
  <c r="D26" i="9"/>
  <c r="W13" i="9"/>
  <c r="C22" i="3"/>
  <c r="B22" i="3"/>
  <c r="D22" i="3"/>
  <c r="D27" i="9"/>
  <c r="W14" i="9"/>
  <c r="C23" i="3"/>
  <c r="B23" i="3"/>
  <c r="D23" i="3"/>
  <c r="C24" i="3"/>
  <c r="D24" i="3"/>
  <c r="W16" i="9"/>
  <c r="D29" i="9"/>
  <c r="C18" i="3"/>
  <c r="D18" i="3"/>
  <c r="D23" i="9"/>
  <c r="E22" i="3" l="1"/>
  <c r="M6" i="3"/>
  <c r="M8" i="3"/>
  <c r="B20" i="3" s="1"/>
  <c r="W12" i="9"/>
  <c r="U8" i="3"/>
  <c r="D20" i="3" s="1"/>
  <c r="E20" i="3"/>
  <c r="B21" i="9"/>
  <c r="B23" i="9"/>
  <c r="W10" i="9"/>
  <c r="D21" i="9"/>
  <c r="B17" i="3"/>
  <c r="D25" i="9"/>
  <c r="B25" i="3"/>
  <c r="B24" i="3"/>
  <c r="D25" i="3"/>
  <c r="C23" i="9"/>
  <c r="V10" i="9"/>
  <c r="B29" i="9"/>
  <c r="U16" i="9"/>
  <c r="C29" i="9"/>
  <c r="V16" i="9"/>
  <c r="B28" i="9"/>
  <c r="U15" i="9"/>
  <c r="C28" i="9"/>
  <c r="T15" i="9"/>
  <c r="V15" i="9"/>
  <c r="B27" i="9"/>
  <c r="U14" i="9"/>
  <c r="C27" i="9"/>
  <c r="V14" i="9"/>
  <c r="U13" i="9"/>
  <c r="B26" i="9"/>
  <c r="C26" i="9"/>
  <c r="V13" i="9"/>
  <c r="U12" i="9"/>
  <c r="B25" i="9"/>
  <c r="C25" i="9"/>
  <c r="V12" i="9"/>
  <c r="B24" i="9"/>
  <c r="U11" i="9"/>
  <c r="C24" i="9"/>
  <c r="V11" i="9"/>
  <c r="D22" i="9"/>
  <c r="W9" i="9"/>
  <c r="U9" i="9"/>
  <c r="B22" i="9"/>
  <c r="C25" i="3"/>
  <c r="B17" i="9"/>
  <c r="U10" i="9" l="1"/>
  <c r="B18" i="3"/>
  <c r="C17" i="3"/>
  <c r="C22" i="9" l="1"/>
  <c r="V9" i="9"/>
  <c r="T13" i="9" l="1"/>
  <c r="T14" i="9"/>
  <c r="T16" i="9"/>
  <c r="J17" i="9" l="1"/>
  <c r="Q17" i="9"/>
  <c r="D17" i="9"/>
  <c r="C17" i="9"/>
  <c r="E17" i="9"/>
  <c r="R17" i="9"/>
  <c r="G17" i="9"/>
  <c r="F17" i="9"/>
  <c r="M17" i="9"/>
  <c r="L17" i="9"/>
  <c r="I17" i="9"/>
  <c r="H17" i="9"/>
  <c r="P17" i="9"/>
  <c r="N17" i="9"/>
  <c r="K17" i="9"/>
  <c r="T12" i="9"/>
  <c r="T11" i="9"/>
  <c r="C30" i="9" l="1"/>
  <c r="D30" i="9"/>
  <c r="T10" i="9"/>
  <c r="U8" i="9"/>
  <c r="V17" i="9"/>
  <c r="W8" i="9"/>
  <c r="V8" i="9"/>
  <c r="T8" i="9"/>
  <c r="C21" i="9"/>
  <c r="W17" i="9"/>
  <c r="O17" i="9" l="1"/>
  <c r="T9" i="9"/>
  <c r="U17" i="9" l="1"/>
  <c r="B30" i="9"/>
  <c r="T17" i="9"/>
</calcChain>
</file>

<file path=xl/sharedStrings.xml><?xml version="1.0" encoding="utf-8"?>
<sst xmlns="http://schemas.openxmlformats.org/spreadsheetml/2006/main" count="12524" uniqueCount="2955">
  <si>
    <t>Bangassou</t>
  </si>
  <si>
    <t xml:space="preserve">Pagne </t>
  </si>
  <si>
    <t>Riz</t>
  </si>
  <si>
    <t xml:space="preserve">Haricot </t>
  </si>
  <si>
    <t xml:space="preserve">Sel </t>
  </si>
  <si>
    <t xml:space="preserve">Viande </t>
  </si>
  <si>
    <t xml:space="preserve">Savon </t>
  </si>
  <si>
    <t xml:space="preserve">Théière / bouta </t>
  </si>
  <si>
    <t>Seau plastique</t>
  </si>
  <si>
    <t>Bois de chauffage</t>
  </si>
  <si>
    <t>Essence</t>
  </si>
  <si>
    <t>start</t>
  </si>
  <si>
    <t>end</t>
  </si>
  <si>
    <t>today</t>
  </si>
  <si>
    <t>diviceid</t>
  </si>
  <si>
    <t>Veuillez specifier "autre"</t>
  </si>
  <si>
    <t>Date de l'enquête:</t>
  </si>
  <si>
    <t>Préfecture</t>
  </si>
  <si>
    <t>Sous-préfecture</t>
  </si>
  <si>
    <t>Commune</t>
  </si>
  <si>
    <t>Ville/localité</t>
  </si>
  <si>
    <t>Parmi les articles suivants, lesquels vendez-vous habituellement ?</t>
  </si>
  <si>
    <t>Quel est le prix de cet article ?</t>
  </si>
  <si>
    <t>Commentaires?</t>
  </si>
  <si>
    <t>_id</t>
  </si>
  <si>
    <t>_uuid</t>
  </si>
  <si>
    <t>Pagne</t>
  </si>
  <si>
    <t>Arachide</t>
  </si>
  <si>
    <t>Bâche</t>
  </si>
  <si>
    <t>Sucre</t>
  </si>
  <si>
    <t>Sel</t>
  </si>
  <si>
    <t>Savon</t>
  </si>
  <si>
    <t>Bidon</t>
  </si>
  <si>
    <t>Moustiquaires
(2 par an)</t>
  </si>
  <si>
    <t>Riz
(13 kg par mois)</t>
  </si>
  <si>
    <t>Haricot 
(8 kg par mois)</t>
  </si>
  <si>
    <t>Arachide 
(6 kg par mois)</t>
  </si>
  <si>
    <t>Sucre 
(5 kg par mois)</t>
  </si>
  <si>
    <t>Sel 
(1 kg par mois)</t>
  </si>
  <si>
    <t>Viande 
(2 kg par mois)</t>
  </si>
  <si>
    <t>Huile Végétale 
(5 kg par mois)</t>
  </si>
  <si>
    <t>Savon 
(5 par mois)</t>
  </si>
  <si>
    <t>Bâche 
(1 par an)</t>
  </si>
  <si>
    <t>Méthodo</t>
  </si>
  <si>
    <t xml:space="preserve">Sur la base du doc MEB4 et du diapo formation des enquêteurs pour les conversions de quantités. </t>
  </si>
  <si>
    <t>Marchés</t>
  </si>
  <si>
    <t>Prix médian national</t>
  </si>
  <si>
    <t xml:space="preserve">Produits alimentaires </t>
  </si>
  <si>
    <t xml:space="preserve">Produits non alimentaires </t>
  </si>
  <si>
    <t xml:space="preserve">Produits d'hygiène </t>
  </si>
  <si>
    <t xml:space="preserve">Moustiquaire </t>
  </si>
  <si>
    <t>Informations clefs</t>
  </si>
  <si>
    <t xml:space="preserve">Disponibilité </t>
  </si>
  <si>
    <t xml:space="preserve">Bidon </t>
  </si>
  <si>
    <t>Drap</t>
  </si>
  <si>
    <t>Natte</t>
  </si>
  <si>
    <t>Marmite</t>
  </si>
  <si>
    <t>Huile végétale</t>
  </si>
  <si>
    <t>Théière</t>
  </si>
  <si>
    <t>Prix médian par article / marché</t>
  </si>
  <si>
    <t>Produits supplémentaires</t>
  </si>
  <si>
    <t xml:space="preserve">Bois de chauffage </t>
  </si>
  <si>
    <t>PMAS Mensuel</t>
  </si>
  <si>
    <t>Produits non alimentaires - PMAS</t>
  </si>
  <si>
    <t>Produits d'hygiène - PMAS</t>
  </si>
  <si>
    <t>Maïs en grains</t>
  </si>
  <si>
    <t xml:space="preserve">Sibut </t>
  </si>
  <si>
    <t>Manioc cossette</t>
  </si>
  <si>
    <t>Cuvette metalique</t>
  </si>
  <si>
    <t xml:space="preserve">Drap </t>
  </si>
  <si>
    <t xml:space="preserve">Produits alimentaires - PMAS </t>
  </si>
  <si>
    <t>Maïs en grains
(38 kg par mois)</t>
  </si>
  <si>
    <t>Manioc cossette
(30 kg par mois)</t>
  </si>
  <si>
    <t xml:space="preserve">TOTAL PMAS Mensuel 
</t>
  </si>
  <si>
    <t>Bidon
(1 tous les six mois)</t>
  </si>
  <si>
    <t>Seau plastique
(20L - un tous les six mois)</t>
  </si>
  <si>
    <t>Nom de l'organisation :</t>
  </si>
  <si>
    <t>Parmi les articles suivants, lesquels vendez-vous habituellement ?/Moustiquaire (pièce carré)</t>
  </si>
  <si>
    <t>Parmi les articles suivants, lesquels vendez-vous habituellement ?/Bidon (20 litres)</t>
  </si>
  <si>
    <t>Parmi les articles suivants, lesquels vendez-vous habituellement ?/Drap (2 places)</t>
  </si>
  <si>
    <t>Parmi les articles suivants, lesquels vendez-vous habituellement ?/Pagne</t>
  </si>
  <si>
    <t>Parmi les articles suivants, lesquels vendez-vous habituellement ?/Natte (1place)</t>
  </si>
  <si>
    <t>Parmi les articles suivants, lesquels vendez-vous habituellement ?/Bâche</t>
  </si>
  <si>
    <t>Parmi les articles suivants, lesquels vendez-vous habituellement ?/Marmite</t>
  </si>
  <si>
    <t>Parmi les articles suivants, lesquels vendez-vous habituellement ?/Cuvette métallique</t>
  </si>
  <si>
    <t>Parmi les articles suivants, lesquels vendez-vous habituellement ?/Maïs en grains</t>
  </si>
  <si>
    <t>Parmi les articles suivants, lesquels vendez-vous habituellement ?/Manioc cossette</t>
  </si>
  <si>
    <t>Parmi les articles suivants, lesquels vendez-vous habituellement ?/Riz</t>
  </si>
  <si>
    <t>Parmi les articles suivants, lesquels vendez-vous habituellement ?/Haricot</t>
  </si>
  <si>
    <t>Parmi les articles suivants, lesquels vendez-vous habituellement ?/Arachide</t>
  </si>
  <si>
    <t>Parmi les articles suivants, lesquels vendez-vous habituellement ?/Sucre</t>
  </si>
  <si>
    <t>Parmi les articles suivants, lesquels vendez-vous habituellement ?/Sel</t>
  </si>
  <si>
    <t>Parmi les articles suivants, lesquels vendez-vous habituellement ?/Viande</t>
  </si>
  <si>
    <t>Parmi les articles suivants, lesquels vendez-vous habituellement ?/Huile végétale</t>
  </si>
  <si>
    <t>Parmi les articles suivants, lesquels vendez-vous habituellement ?/Savon</t>
  </si>
  <si>
    <t>Parmi les articles suivants, lesquels vendez-vous habituellement ?/Théière / bouta</t>
  </si>
  <si>
    <t>Parmi les articles suivants, lesquels vendez-vous habituellement ?/Seau plastique</t>
  </si>
  <si>
    <t>Parmi les articles suivants, lesquels vendez-vous habituellement ?/Bois de chauffage</t>
  </si>
  <si>
    <t>Parmi les articles suivants, lesquels vendez-vous habituellement ?/Essence</t>
  </si>
  <si>
    <t xml:space="preserve">Produits alimentaires
</t>
  </si>
  <si>
    <t>Bria</t>
  </si>
  <si>
    <t>La natte pour 1 personne est-elle en vente en magasin actuellement ?</t>
  </si>
  <si>
    <t>La marmite est-elle en vente en magasin actuellement ?</t>
  </si>
  <si>
    <t>Le maïs en grains est-il en vente en magasin actuellement ?</t>
  </si>
  <si>
    <t>Le manioc cossette est-il en vente en magasin actuellement ?</t>
  </si>
  <si>
    <t>Le riz est-il en vente en magasin actuellement ?</t>
  </si>
  <si>
    <t>Les haricots sont-ils en vente en magasin actuellement ?</t>
  </si>
  <si>
    <t>L'huile végétale est-elle en vente en magasin actuellement ?</t>
  </si>
  <si>
    <t>Le sucre est-il en vente en magasin actuellement ?</t>
  </si>
  <si>
    <t>Le sel est-il en vente en magasin actuellement ?</t>
  </si>
  <si>
    <t>Le savon est-il en vente en magasin actuellement ?</t>
  </si>
  <si>
    <t>La théière (bouta) est-elle en vente en magasin actuellement ?</t>
  </si>
  <si>
    <t>Le bois de chauffage est-il en vente en magasin actuellement ?</t>
  </si>
  <si>
    <t>L'essence est-elle en vente en magasin actuellement ?</t>
  </si>
  <si>
    <t>La moustiquaire est-elle disponible en vente en magasin actuellement ?</t>
  </si>
  <si>
    <t>_submission_time</t>
  </si>
  <si>
    <t>_validation_status</t>
  </si>
  <si>
    <t>_index</t>
  </si>
  <si>
    <t xml:space="preserve">Marmite </t>
  </si>
  <si>
    <t>Cuvette</t>
  </si>
  <si>
    <t>Maïs</t>
  </si>
  <si>
    <t>Manioc</t>
  </si>
  <si>
    <t>Haricots</t>
  </si>
  <si>
    <t xml:space="preserve">Seau </t>
  </si>
  <si>
    <t>Zémio</t>
  </si>
  <si>
    <t>oui</t>
  </si>
  <si>
    <t>Ras</t>
  </si>
  <si>
    <t>acted</t>
  </si>
  <si>
    <t>zemio</t>
  </si>
  <si>
    <t>combustible_bois_chauffage</t>
  </si>
  <si>
    <t>alim_viande</t>
  </si>
  <si>
    <t>combustible_essence</t>
  </si>
  <si>
    <t>alim_mais alim_manioc alim_haricot alim_arachide alim_huile_vegetale</t>
  </si>
  <si>
    <t>alim_mais alim_manioc alim_riz alim_haricot alim_arachide alim_huile_vegetale</t>
  </si>
  <si>
    <t>alim_mais alim_manioc alim_haricot alim_arachide</t>
  </si>
  <si>
    <t>68:5A:CF:98:90:40</t>
  </si>
  <si>
    <t>oped</t>
  </si>
  <si>
    <t>bangui</t>
  </si>
  <si>
    <t>RAS</t>
  </si>
  <si>
    <t>alim_sel</t>
  </si>
  <si>
    <t>nfi_marmite</t>
  </si>
  <si>
    <t>alim_mais alim_manioc</t>
  </si>
  <si>
    <t>oxfam</t>
  </si>
  <si>
    <t>bria</t>
  </si>
  <si>
    <t>nfi_bidon</t>
  </si>
  <si>
    <t>nfi_bidon combustible_essence</t>
  </si>
  <si>
    <t>nfi_natte</t>
  </si>
  <si>
    <t>nfi_natte nfi_cuvette</t>
  </si>
  <si>
    <t>bangassou</t>
  </si>
  <si>
    <t>alim_manioc</t>
  </si>
  <si>
    <t>alim_haricot</t>
  </si>
  <si>
    <t>alim_sucre</t>
  </si>
  <si>
    <t>alim_sel alim_huile_vegetale</t>
  </si>
  <si>
    <t>alim_huile_vegetale</t>
  </si>
  <si>
    <t>alim_arachide</t>
  </si>
  <si>
    <t>alim_riz</t>
  </si>
  <si>
    <t>alim_mais</t>
  </si>
  <si>
    <t>kemo</t>
  </si>
  <si>
    <t>sibut</t>
  </si>
  <si>
    <t>R.A.S</t>
  </si>
  <si>
    <t>alim_mais alim_manioc alim_riz alim_haricot alim_arachide alim_sel</t>
  </si>
  <si>
    <t>wash_seau</t>
  </si>
  <si>
    <t>wash_theiere</t>
  </si>
  <si>
    <t>wash_savon</t>
  </si>
  <si>
    <t>nfi_cuvette</t>
  </si>
  <si>
    <t>nfi_drap</t>
  </si>
  <si>
    <t>nfi_pagne</t>
  </si>
  <si>
    <t>Commentaires</t>
  </si>
  <si>
    <t>87448e1a-dddf-43fe-87fb-4965e7d9ba1b</t>
  </si>
  <si>
    <t>2020-01-22T08:22:14.581+01</t>
  </si>
  <si>
    <t>2020-01-22T08:30:31.134+01</t>
  </si>
  <si>
    <t>2020-01-22</t>
  </si>
  <si>
    <t>192d05ad-e170-4d8f-ad86-ed58b377f406</t>
  </si>
  <si>
    <t>2020-01-31T09:56:52.383+01:00</t>
  </si>
  <si>
    <t>2020-01-31T10:01:32.299+01:00</t>
  </si>
  <si>
    <t>2020-01-31</t>
  </si>
  <si>
    <t>639ec5b2-38ab-4fc2-a345-afb562472ae5</t>
  </si>
  <si>
    <t>2020-01-22T08:52:42.759+01:00</t>
  </si>
  <si>
    <t>2020-01-22T09:02:17.104+01:00</t>
  </si>
  <si>
    <t>5cd3ec56-2868-47af-812c-9e8f5137e759</t>
  </si>
  <si>
    <t>2020-01-22T09:05:08.722+01:00</t>
  </si>
  <si>
    <t>2020-01-22T09:22:01.772+01:00</t>
  </si>
  <si>
    <t>81e8365f-2cd4-42e3-b303-704dacfd9b80</t>
  </si>
  <si>
    <t>2020-01-22T09:25:08.283+01:00</t>
  </si>
  <si>
    <t>2020-01-22T09:30:15.923+01:00</t>
  </si>
  <si>
    <t>2e0ca8a4-d7c0-4e87-98b7-7249f0bd4858</t>
  </si>
  <si>
    <t>2020-01-22T09:31:13.491+01:00</t>
  </si>
  <si>
    <t>2020-01-22T09:48:26.941+01:00</t>
  </si>
  <si>
    <t>61474441-d124-4871-a5ae-6e895d29c2b8</t>
  </si>
  <si>
    <t>2020-01-22T09:38:11.588+01:00</t>
  </si>
  <si>
    <t>2020-01-22T09:47:06.454+01:00</t>
  </si>
  <si>
    <t>f393b331-4086-4776-a1c5-1214c27e19b9</t>
  </si>
  <si>
    <t>2020-01-22T09:50:46.321+01:00</t>
  </si>
  <si>
    <t>2020-01-22T09:59:24.244+01:00</t>
  </si>
  <si>
    <t>6cfce81b-0914-4b18-bd32-ec06862688a9</t>
  </si>
  <si>
    <t>2020-01-22T10:02:05.601+01:00</t>
  </si>
  <si>
    <t>2020-01-22T10:06:52.166+01:00</t>
  </si>
  <si>
    <t>4f3b329f-426b-417c-97d2-95dca7f65ad9</t>
  </si>
  <si>
    <t>2020-01-22T10:09:48.922+01:00</t>
  </si>
  <si>
    <t>2020-01-22T10:23:30.851+01:00</t>
  </si>
  <si>
    <t>d9a07c6e-9a3b-40aa-8119-f3ef187f6a90</t>
  </si>
  <si>
    <t>2020-01-22T10:27:12.274+01:00</t>
  </si>
  <si>
    <t>2020-01-22T10:31:30.816+01:00</t>
  </si>
  <si>
    <t>b885f7f2-a0d5-411b-af46-c328aa483dca</t>
  </si>
  <si>
    <t>2020-01-22T10:34:01.326+01:00</t>
  </si>
  <si>
    <t>2020-01-22T10:38:06.218+01:00</t>
  </si>
  <si>
    <t>7a457e87-c0b7-47c9-8f92-92b3496d95e4</t>
  </si>
  <si>
    <t>2020-01-22T10:44:59.072+01:00</t>
  </si>
  <si>
    <t>2020-01-22T10:48:54.336+01:00</t>
  </si>
  <si>
    <t>bdabc68a-c1bb-49d8-b628-974487921bc5</t>
  </si>
  <si>
    <t>2020-01-22T10:56:21.129+01:00</t>
  </si>
  <si>
    <t>2020-01-22T10:59:23.120+01:00</t>
  </si>
  <si>
    <t>00b43c7c-a9d2-4eb6-a75a-b86d36a30236</t>
  </si>
  <si>
    <t>2020-01-22T11:05:35.694+01:00</t>
  </si>
  <si>
    <t>2020-01-22T11:07:56.235+01:00</t>
  </si>
  <si>
    <t>31336aa8-491f-46f0-82a1-5daea64bdf6f</t>
  </si>
  <si>
    <t>2020-01-22T11:08:01.206+01:00</t>
  </si>
  <si>
    <t>2020-01-22T11:10:33.161+01:00</t>
  </si>
  <si>
    <t>184e0796-2562-4e9e-9ed8-c4f1e58cef9c</t>
  </si>
  <si>
    <t>2020-01-22T11:12:01.466+01:00</t>
  </si>
  <si>
    <t>2020-01-22T11:15:07.242+01:00</t>
  </si>
  <si>
    <t>0a5cf314-e765-4b84-9a38-e79e46fc7614</t>
  </si>
  <si>
    <t>2020-01-22T11:16:40.013+01:00</t>
  </si>
  <si>
    <t>2020-01-22T11:20:28.194+01:00</t>
  </si>
  <si>
    <t>2543592c-7a66-45fe-9f0c-8bbc2f2a6f5e</t>
  </si>
  <si>
    <t>2020-01-22T11:21:32.379+01:00</t>
  </si>
  <si>
    <t>2020-01-22T11:22:59.876+01:00</t>
  </si>
  <si>
    <t>65d01438-8c9d-4f1e-8cac-404053e9d9f7</t>
  </si>
  <si>
    <t>2020-01-22T11:24:22.928+01:00</t>
  </si>
  <si>
    <t>2020-01-22T11:26:45.508+01:00</t>
  </si>
  <si>
    <t>6ac86b6f-a7dc-490e-a102-bc245414d59c</t>
  </si>
  <si>
    <t>2020-01-22T08:57:25.827+01</t>
  </si>
  <si>
    <t>2020-01-22T09:10:31.657+01</t>
  </si>
  <si>
    <t>295c1d17-9e7a-41c6-bdba-a2aa0ad9fb24</t>
  </si>
  <si>
    <t>2020-01-22T09:14:58.634+01</t>
  </si>
  <si>
    <t>2020-01-22T09:17:25.324+01</t>
  </si>
  <si>
    <t>a8bc9975-8b02-4da3-8aaa-c3727b62a27c</t>
  </si>
  <si>
    <t>2020-01-22T09:24:05.628+01</t>
  </si>
  <si>
    <t>2020-01-22T09:25:41.602+01</t>
  </si>
  <si>
    <t>543162ab-2fbc-44f0-9847-a4586dda118a</t>
  </si>
  <si>
    <t>2020-01-22T09:30:46.886+01</t>
  </si>
  <si>
    <t>2020-01-22T09:32:50.346+01</t>
  </si>
  <si>
    <t>432fc21a-4507-4a25-a6fb-e76c602edd43</t>
  </si>
  <si>
    <t>2020-01-22T09:35:33.072+01</t>
  </si>
  <si>
    <t>2020-01-22T09:43:39.914+01</t>
  </si>
  <si>
    <t>e315e657-dc13-4ab9-b323-57022e8d84c0</t>
  </si>
  <si>
    <t>2020-01-22T09:56:43.364+01</t>
  </si>
  <si>
    <t>2020-01-22T10:00:25.261+01</t>
  </si>
  <si>
    <t>3c439d8c-4d99-4cc5-8352-afaac67eb1ca</t>
  </si>
  <si>
    <t>2020-01-22T10:02:13.812+01</t>
  </si>
  <si>
    <t>2020-01-22T10:03:48.517+01</t>
  </si>
  <si>
    <t>713e8c66-e13d-4b1e-b47e-49317b19fe15</t>
  </si>
  <si>
    <t>2020-01-22T10:12:22.499+01</t>
  </si>
  <si>
    <t>2020-01-22T10:14:01.354+01</t>
  </si>
  <si>
    <t>bff9b322-9dd4-431e-aded-e24e43828f87</t>
  </si>
  <si>
    <t>2020-01-22T10:15:33.026+01</t>
  </si>
  <si>
    <t>2020-01-22T12:05:49.607+01</t>
  </si>
  <si>
    <t>eb6fc880-2861-4c42-8c44-ad4aec078b59</t>
  </si>
  <si>
    <t>2020-01-22T10:21:04.304+01</t>
  </si>
  <si>
    <t>2020-01-22T12:05:27.560+01</t>
  </si>
  <si>
    <t>c094baa4-683f-4343-8e6a-d0a85947b4b6</t>
  </si>
  <si>
    <t>2020-01-22T10:26:06.825+01</t>
  </si>
  <si>
    <t>2020-01-22T12:05:02.770+01</t>
  </si>
  <si>
    <t>0c7edecb-4989-43cf-9428-03e9576bc8ec</t>
  </si>
  <si>
    <t>2020-01-22T10:30:16.812+01</t>
  </si>
  <si>
    <t>2020-01-22T12:04:46.673+01</t>
  </si>
  <si>
    <t>a0794e2d-6d5c-443f-8971-883673c07d11</t>
  </si>
  <si>
    <t>2020-01-22T10:33:54.049+01</t>
  </si>
  <si>
    <t>2020-01-22T10:37:48.466+01</t>
  </si>
  <si>
    <t>0bd13020-bf9f-41a3-a657-ddc3bcd0c0ce</t>
  </si>
  <si>
    <t>2020-01-22T10:41:34.932+01</t>
  </si>
  <si>
    <t>2020-01-22T10:44:31.041+01</t>
  </si>
  <si>
    <t>5348edc3-7d4e-441e-9b3e-5866af7e9fff</t>
  </si>
  <si>
    <t>2020-01-22T10:46:19.592+01</t>
  </si>
  <si>
    <t>2020-01-22T10:49:10.802+01</t>
  </si>
  <si>
    <t>d7cd06a2-ac12-4a5d-b85d-6ec68213a9f1</t>
  </si>
  <si>
    <t>2020-01-22T10:54:08.229+01</t>
  </si>
  <si>
    <t>2020-01-22T10:57:34.991+01</t>
  </si>
  <si>
    <t>64c918e0-d6a5-4ec1-a925-aa3800fbd70a</t>
  </si>
  <si>
    <t>2020-01-22T11:16:59.743+01</t>
  </si>
  <si>
    <t>2020-01-22T11:22:45.194+01</t>
  </si>
  <si>
    <t>4b33e2e6-9a06-4d7a-b2b9-956a387a51a4</t>
  </si>
  <si>
    <t>2020-01-22T11:19:07.149+01</t>
  </si>
  <si>
    <t>2020-01-22T11:20:55.191+01</t>
  </si>
  <si>
    <t>8ad50a6d-5ccb-4341-9b3e-b4074c7462b9</t>
  </si>
  <si>
    <t>2020-01-22T12:08:21.598+01</t>
  </si>
  <si>
    <t>2020-01-22T12:12:58.780+01</t>
  </si>
  <si>
    <t>49d3a21a-a256-476d-9ed4-84c6c467d483</t>
  </si>
  <si>
    <t>2020-01-22T09:28:24.641+01</t>
  </si>
  <si>
    <t>2020-01-22T09:43:07.426+01</t>
  </si>
  <si>
    <t>4cd540c2-8076-4a08-a155-f987b06972f9</t>
  </si>
  <si>
    <t>2020-01-22T09:49:09.875+01</t>
  </si>
  <si>
    <t>2020-01-22T09:53:42.689+01</t>
  </si>
  <si>
    <t>3fc36bd4-8e09-445f-8288-7aa116a71cfd</t>
  </si>
  <si>
    <t>2020-01-22T09:28:28.306+01</t>
  </si>
  <si>
    <t>2020-01-22T09:43:07.763+01</t>
  </si>
  <si>
    <t>0039e764-7bc8-4aae-b564-f400c7859c19</t>
  </si>
  <si>
    <t>2020-01-22T09:47:17.423+01</t>
  </si>
  <si>
    <t>2020-01-22T09:50:02.147+01</t>
  </si>
  <si>
    <t>ebe1ee5d-34a9-46b2-af34-553541098632</t>
  </si>
  <si>
    <t>2020-01-22T09:53:55.999+01</t>
  </si>
  <si>
    <t>2020-01-22T10:07:48.889+01</t>
  </si>
  <si>
    <t>a2878e35-15d8-48eb-a249-22c4562b2ed3</t>
  </si>
  <si>
    <t>2020-01-22T09:50:21.113+01</t>
  </si>
  <si>
    <t>2020-01-22T09:53:02.763+01</t>
  </si>
  <si>
    <t>bbb5967b-d19c-4682-beb1-367192e14f5a</t>
  </si>
  <si>
    <t>2020-01-22T10:08:33.537+01</t>
  </si>
  <si>
    <t>2020-01-22T10:13:26.331+01</t>
  </si>
  <si>
    <t>cc28911d-9103-4a0d-817e-990343391788</t>
  </si>
  <si>
    <t>2020-01-22T09:58:05.860+01</t>
  </si>
  <si>
    <t>2020-01-22T10:03:30.048+01</t>
  </si>
  <si>
    <t>a265252d-74ad-486a-857a-7ee0c2dd3a0b</t>
  </si>
  <si>
    <t>2020-01-22T10:06:58.058+01</t>
  </si>
  <si>
    <t>2020-01-22T10:16:05.663+01</t>
  </si>
  <si>
    <t>8e14c67e-874f-4a50-a52e-5d4ff3715479</t>
  </si>
  <si>
    <t>2020-01-22T10:29:13.544+01</t>
  </si>
  <si>
    <t>2020-01-22T10:31:29.935+01</t>
  </si>
  <si>
    <t>78fd5583-e360-4d76-99a9-839df8c90207</t>
  </si>
  <si>
    <t>2020-01-22T10:35:40.614+01</t>
  </si>
  <si>
    <t>2020-01-22T10:37:30.218+01</t>
  </si>
  <si>
    <t>b28cd1b9-5865-4da2-b091-791fc488035b</t>
  </si>
  <si>
    <t>2020-01-22T10:39:39.975+01</t>
  </si>
  <si>
    <t>2020-01-22T10:44:45.389+01</t>
  </si>
  <si>
    <t>806f26bf-6366-4960-8905-dd6df0787743</t>
  </si>
  <si>
    <t>2020-01-22T10:45:29.701+01</t>
  </si>
  <si>
    <t>2020-01-22T10:54:31.173+01</t>
  </si>
  <si>
    <t>b692f3bc-74f7-4a37-82ac-25a8d48ea07d</t>
  </si>
  <si>
    <t>2020-01-22T10:13:31.737+01</t>
  </si>
  <si>
    <t>2020-01-22T10:15:21.138+01</t>
  </si>
  <si>
    <t>a31b4201-553b-474d-a369-4f01580b2a92</t>
  </si>
  <si>
    <t>2020-01-22T10:17:00.944+01</t>
  </si>
  <si>
    <t>2020-01-22T10:21:46.037+01</t>
  </si>
  <si>
    <t>2aa3d33e-c5ed-4257-93cb-74e7b5d31942</t>
  </si>
  <si>
    <t>2020-01-22T10:55:46.802+01</t>
  </si>
  <si>
    <t>2020-01-22T11:09:05.568+01</t>
  </si>
  <si>
    <t>68617150-6ed4-4acc-97f8-88abd0ed749d</t>
  </si>
  <si>
    <t>2020-01-22T10:23:11.676+01</t>
  </si>
  <si>
    <t>2020-01-22T10:24:43.971+01</t>
  </si>
  <si>
    <t>c72388bb-6c55-4ff5-ba8b-ac416d6b632d</t>
  </si>
  <si>
    <t>2020-01-22T11:17:11.932+01</t>
  </si>
  <si>
    <t>2020-01-22T11:19:33.911+01</t>
  </si>
  <si>
    <t>1747ab55-0c86-4432-b323-8a1098fc5b6c</t>
  </si>
  <si>
    <t>2020-01-22T11:20:01.495+01</t>
  </si>
  <si>
    <t>2020-01-22T11:27:24.647+01</t>
  </si>
  <si>
    <t>97f94164-367d-434c-83be-c9063391ad45</t>
  </si>
  <si>
    <t>2020-01-22T10:30:22.957+01</t>
  </si>
  <si>
    <t>2020-01-22T10:40:47.863+01</t>
  </si>
  <si>
    <t>405eb770-0e61-4f2f-89b4-a94f81f06f61</t>
  </si>
  <si>
    <t>2020-01-22T11:28:12.952+01</t>
  </si>
  <si>
    <t>2020-01-22T11:34:17.653+01</t>
  </si>
  <si>
    <t>986151cd-7e96-4f68-af11-e6a45fbc3357</t>
  </si>
  <si>
    <t>2020-01-22T11:36:19.820+01</t>
  </si>
  <si>
    <t>2020-01-22T11:37:54.992+01</t>
  </si>
  <si>
    <t>d5245a29-1b53-4a05-9494-5de5e10cd3d3</t>
  </si>
  <si>
    <t>2020-01-22T10:41:02.451+01</t>
  </si>
  <si>
    <t>2020-01-22T10:49:27.309+01</t>
  </si>
  <si>
    <t>27ea204c-8836-4187-bfe0-4f99603a7bf0</t>
  </si>
  <si>
    <t>2020-01-22T11:44:07.706+01</t>
  </si>
  <si>
    <t>2020-01-22T11:49:05.278+01</t>
  </si>
  <si>
    <t>5b6db71e-1bae-4bc6-8f7a-3fdda66a0e4e</t>
  </si>
  <si>
    <t>2020-01-22T10:50:14.923+01</t>
  </si>
  <si>
    <t>2020-01-22T11:07:23.095+01</t>
  </si>
  <si>
    <t>00ca4b79-3139-42af-91ae-80831b5a0b15</t>
  </si>
  <si>
    <t>2020-01-22T12:10:51.792+01</t>
  </si>
  <si>
    <t>2020-01-22T12:12:35.434+01</t>
  </si>
  <si>
    <t>331525f0-07db-4a71-afb4-bd4275309396</t>
  </si>
  <si>
    <t>2020-01-22T12:17:50.400+01</t>
  </si>
  <si>
    <t>2020-01-22T12:20:51.343+01</t>
  </si>
  <si>
    <t>d561fed8-6f71-4b0a-9d73-1211eaaa6a94</t>
  </si>
  <si>
    <t>2020-01-22T11:16:18.565+01</t>
  </si>
  <si>
    <t>2020-01-22T11:21:05.344+01</t>
  </si>
  <si>
    <t>0b2059fb-e739-4e4e-bd26-f5a3a5605c5e</t>
  </si>
  <si>
    <t>2020-01-22T12:25:25.326+01</t>
  </si>
  <si>
    <t>2020-01-22T12:28:30.104+01</t>
  </si>
  <si>
    <t>dfd0d0b2-0420-4956-b115-98d3fed56903</t>
  </si>
  <si>
    <t>2020-01-22T11:21:34.492+01</t>
  </si>
  <si>
    <t>2020-01-22T11:26:36.804+01</t>
  </si>
  <si>
    <t>b7146db6-916c-4930-aaad-1eb1480ffef6</t>
  </si>
  <si>
    <t>2020-01-22T11:29:52.561+01</t>
  </si>
  <si>
    <t>2020-01-22T11:31:41.177+01</t>
  </si>
  <si>
    <t>715ad9ad-4ca8-465d-91bb-df9d11fc54b6</t>
  </si>
  <si>
    <t>2020-01-22T12:31:12.317+01</t>
  </si>
  <si>
    <t>2020-01-22T12:33:52.794+01</t>
  </si>
  <si>
    <t>08bc49d0-c350-4fe6-b01a-05f01e076df9</t>
  </si>
  <si>
    <t>2020-01-22T12:40:13.767+01</t>
  </si>
  <si>
    <t>2020-01-22T12:42:35.931+01</t>
  </si>
  <si>
    <t>ab064bde-4d7c-4813-9f44-2173397eefb3</t>
  </si>
  <si>
    <t>2020-01-22T12:57:36.347+01</t>
  </si>
  <si>
    <t>2020-01-22T12:59:23.215+01</t>
  </si>
  <si>
    <t>49556f7b-cfee-4175-b196-795c5e02bb56</t>
  </si>
  <si>
    <t>2020-01-22T14:29:44.970+01</t>
  </si>
  <si>
    <t>2020-01-22T14:31:48.759+01</t>
  </si>
  <si>
    <t>1d7828ca-9d24-48df-912f-b73388566637</t>
  </si>
  <si>
    <t>2020-01-22T14:46:37.308+01</t>
  </si>
  <si>
    <t>2020-01-22T14:50:00.391+01</t>
  </si>
  <si>
    <t>1ea7eaad-c123-4d98-8727-2d618832aab2</t>
  </si>
  <si>
    <t>2020-01-22T12:01:43.450+01</t>
  </si>
  <si>
    <t>2020-01-22T12:03:42.398+01</t>
  </si>
  <si>
    <t>19ad0e5b-2eb3-4b2c-9a6c-c5ac6d5e5b73</t>
  </si>
  <si>
    <t>2020-01-22T12:11:44.638+01</t>
  </si>
  <si>
    <t>2020-01-22T12:19:19.223+01</t>
  </si>
  <si>
    <t>e4ba493a-4f6a-4080-8e62-e18b9628b0a1</t>
  </si>
  <si>
    <t>2020-01-22T12:09:22.033+01</t>
  </si>
  <si>
    <t>2020-01-22T12:11:22.015+01</t>
  </si>
  <si>
    <t>267ada53-9a09-4ba2-8ef9-1f17f8c993f9</t>
  </si>
  <si>
    <t>2020-01-22T12:19:31.445+01</t>
  </si>
  <si>
    <t>2020-01-22T12:21:26.158+01</t>
  </si>
  <si>
    <t>0d165c4c-98e7-42bc-a334-d562f6ee222a</t>
  </si>
  <si>
    <t>2020-01-22T12:22:19.462+01</t>
  </si>
  <si>
    <t>2020-01-22T12:24:13.644+01</t>
  </si>
  <si>
    <t>b75e6ef8-1f4a-4805-8010-088e0bdbea7f</t>
  </si>
  <si>
    <t>2020-01-22T12:25:31.219+01</t>
  </si>
  <si>
    <t>2020-01-22T12:33:17.013+01</t>
  </si>
  <si>
    <t>e71dc703-1d9d-4575-9ee9-84356d267ec8</t>
  </si>
  <si>
    <t>2020-01-22T12:33:29.034+01</t>
  </si>
  <si>
    <t>2020-01-22T12:41:15.192+01</t>
  </si>
  <si>
    <t>1de8c1fc-d0c6-489b-8b00-083455a5358a</t>
  </si>
  <si>
    <t>2020-01-22T14:38:32.330+01</t>
  </si>
  <si>
    <t>2020-01-22T14:40:14.359+01</t>
  </si>
  <si>
    <t>ca1a70eb-12e7-4aef-beca-2b26379d6558</t>
  </si>
  <si>
    <t>2020-01-22T12:53:44.281+01</t>
  </si>
  <si>
    <t>2020-01-22T12:58:12.423+01</t>
  </si>
  <si>
    <t>94fa6432-5cad-4b02-a7c1-76d8affb63ef</t>
  </si>
  <si>
    <t>2020-01-22T12:51:38.463+01</t>
  </si>
  <si>
    <t>2020-01-22T12:53:07.766+01</t>
  </si>
  <si>
    <t>0e7154ec-a570-4ec2-8aa3-385394e9a8c6</t>
  </si>
  <si>
    <t>2020-01-22T12:58:41.509+01</t>
  </si>
  <si>
    <t>2020-01-22T13:02:38.382+01</t>
  </si>
  <si>
    <t>e7ae7c35-d4f8-4b36-89d9-1695994b3616</t>
  </si>
  <si>
    <t>2020-01-22T13:02:48.874+01</t>
  </si>
  <si>
    <t>2020-01-22T13:21:35.448+01</t>
  </si>
  <si>
    <t>9457a2eb-cb82-4260-a746-85c597eba153</t>
  </si>
  <si>
    <t>2020-01-22T13:21:45.964+01</t>
  </si>
  <si>
    <t>2020-01-22T14:38:27.392+01</t>
  </si>
  <si>
    <t>67c2a0e0-b3a2-45b2-a769-0a28b8571972</t>
  </si>
  <si>
    <t>2020-01-22T14:45:04.618+01</t>
  </si>
  <si>
    <t>2020-01-22T14:48:53.049+01</t>
  </si>
  <si>
    <t>f8eb5584-c4bd-4b10-bb37-c245c6ad0f14</t>
  </si>
  <si>
    <t>2020-01-22T11:50:43.954+01</t>
  </si>
  <si>
    <t>2020-01-22T12:01:19.361+01</t>
  </si>
  <si>
    <t>8576c7e0-92e9-4e98-b5cf-037b107af587</t>
  </si>
  <si>
    <t>2020-01-22T12:43:35.423+01</t>
  </si>
  <si>
    <t>2020-01-22T12:47:30.050+01</t>
  </si>
  <si>
    <t>771beb83-90ef-48a7-be6d-a9ca6d9d13d3</t>
  </si>
  <si>
    <t>2020-01-22T12:50:57.160+01</t>
  </si>
  <si>
    <t>2020-01-22T12:53:12.203+01</t>
  </si>
  <si>
    <t>9a95f934-e63b-4859-a70c-2370542ef065</t>
  </si>
  <si>
    <t>2020-01-21T10:51:21.588+01:00</t>
  </si>
  <si>
    <t>2020-01-21T11:07:20.255+01:00</t>
  </si>
  <si>
    <t>2020-01-21</t>
  </si>
  <si>
    <t>D0:7F:A0:09:87:F7</t>
  </si>
  <si>
    <t>68722e7d-992e-4171-b3c7-176fcdd1d1e9</t>
  </si>
  <si>
    <t>2020-01-21T11:17:00.997+01:00</t>
  </si>
  <si>
    <t>2020-01-21T11:29:19.404+01:00</t>
  </si>
  <si>
    <t>e1a8e7ad-5d38-445b-b350-170fb03c0de9</t>
  </si>
  <si>
    <t>2020-01-21T11:33:59.953+01:00</t>
  </si>
  <si>
    <t>2020-01-21T11:39:26.057+01:00</t>
  </si>
  <si>
    <t>78397f87-fc5d-4640-b86a-459ba80e1ef7</t>
  </si>
  <si>
    <t>2020-01-21T11:42:48.738+01:00</t>
  </si>
  <si>
    <t>2020-01-21T11:47:00.492+01:00</t>
  </si>
  <si>
    <t>943d2e23-ee33-43f4-b2b5-3d411445ab3c</t>
  </si>
  <si>
    <t>2020-01-21T11:51:22.902+01:00</t>
  </si>
  <si>
    <t>2020-01-21T11:54:56.634+01:00</t>
  </si>
  <si>
    <t>fdbb333f-cf1d-421d-b2d8-265ce5fb0dfa</t>
  </si>
  <si>
    <t>2020-01-21T11:59:54.672+01:00</t>
  </si>
  <si>
    <t>2020-01-21T12:11:58.059+01:00</t>
  </si>
  <si>
    <t>d062dfb8-2fce-41aa-8c7b-4aef6553df29</t>
  </si>
  <si>
    <t>2020-01-22T11:00:59.695+01:00</t>
  </si>
  <si>
    <t>2020-01-22T11:06:53.983+01:00</t>
  </si>
  <si>
    <t>b5cce4b2-35c4-42dd-914b-c696c42b8e5d</t>
  </si>
  <si>
    <t>2020-01-22T11:09:55.654+01:00</t>
  </si>
  <si>
    <t>2020-01-22T11:18:16.278+01:00</t>
  </si>
  <si>
    <t>0aff660a-bb9c-40dd-b95a-d8397c0df808</t>
  </si>
  <si>
    <t>2020-01-22T11:20:48.217+01:00</t>
  </si>
  <si>
    <t>2020-01-22T11:24:25.213+01:00</t>
  </si>
  <si>
    <t>46733d7b-165e-48e9-b6ab-dbf631b97e37</t>
  </si>
  <si>
    <t>2020-01-22T12:08:44.663+01:00</t>
  </si>
  <si>
    <t>2020-01-22T12:12:58.131+01:00</t>
  </si>
  <si>
    <t>9836dd10-287f-4b09-91cf-de1f9f40a54c</t>
  </si>
  <si>
    <t>2020-01-22T12:20:14.928+01:00</t>
  </si>
  <si>
    <t>2020-01-22T12:23:01.589+01:00</t>
  </si>
  <si>
    <t>15ddde44-a365-4847-8687-e370882564cd</t>
  </si>
  <si>
    <t>2020-01-22T12:23:06.976+01:00</t>
  </si>
  <si>
    <t>2020-01-22T12:32:16.572+01:00</t>
  </si>
  <si>
    <t>ef6729b4-0a1a-4058-8da6-9afa40ca755b</t>
  </si>
  <si>
    <t>2020-01-22T15:56:34.460+01:00</t>
  </si>
  <si>
    <t>2020-01-22T16:00:08.219+01:00</t>
  </si>
  <si>
    <t>cce07f50-6ca9-4948-87e5-8189f61620f9</t>
  </si>
  <si>
    <t>2020-01-22T16:05:53.714+01:00</t>
  </si>
  <si>
    <t>2020-01-22T16:10:00.294+01:00</t>
  </si>
  <si>
    <t>499e3a59-9192-4605-8e67-ed4bc06798bb</t>
  </si>
  <si>
    <t>2020-01-22T16:11:24.907+01:00</t>
  </si>
  <si>
    <t>2020-01-22T16:19:41.991+01:00</t>
  </si>
  <si>
    <t>6f75a894-af34-4e54-a420-8ce5dff149af</t>
  </si>
  <si>
    <t>2020-01-26T08:41:02.200-06</t>
  </si>
  <si>
    <t>2020-01-26T08:57:44.750-06</t>
  </si>
  <si>
    <t>2020-01-26</t>
  </si>
  <si>
    <t>B0:47:BF:1F:67:AA</t>
  </si>
  <si>
    <t>0d101475-bdc8-4c30-8cec-ac89a0371511</t>
  </si>
  <si>
    <t>2020-01-26T08:58:26.546-06</t>
  </si>
  <si>
    <t>2020-01-26T09:05:14.492-06</t>
  </si>
  <si>
    <t>42f0f048-68d1-410a-82f3-9227e6cccc0c</t>
  </si>
  <si>
    <t>2020-01-26T09:05:33.026-06</t>
  </si>
  <si>
    <t>2020-01-26T09:09:28.892-06</t>
  </si>
  <si>
    <t>1e5c109f-ace5-419e-954e-e74ece95358e</t>
  </si>
  <si>
    <t>2020-01-26T09:09:34.138-06</t>
  </si>
  <si>
    <t>2020-01-26T09:12:13.527-06</t>
  </si>
  <si>
    <t>929aeb15-e841-47df-b341-2f2b5e02aadc</t>
  </si>
  <si>
    <t>2020-01-26T10:22:48.187+01:00</t>
  </si>
  <si>
    <t>2020-01-26T10:30:46.425+01:00</t>
  </si>
  <si>
    <t>4d5e13a2-6f56-49c5-9f5a-6cdc5d40add8</t>
  </si>
  <si>
    <t>2020-01-26T11:43:49.955+01:00</t>
  </si>
  <si>
    <t>2020-01-26T11:47:30.622+01:00</t>
  </si>
  <si>
    <t>5c0b8d27-fa32-428c-9547-3a565d8bbbe3</t>
  </si>
  <si>
    <t>2020-01-26T11:38:30.913+01:00</t>
  </si>
  <si>
    <t>2020-01-26T11:41:59.593+01:00</t>
  </si>
  <si>
    <t>f43e66ee-1497-422c-94bb-5b3d1850bd26</t>
  </si>
  <si>
    <t>2020-01-26T09:39:08.869+01:00</t>
  </si>
  <si>
    <t>2020-01-26T09:50:08.694+01:00</t>
  </si>
  <si>
    <t>b3bc9e33-51ea-4498-9745-54a3c9130e4c</t>
  </si>
  <si>
    <t>2020-01-26T09:12:17.425-06</t>
  </si>
  <si>
    <t>2020-01-26T12:42:13.218-06</t>
  </si>
  <si>
    <t>e4af9469-16ef-493f-beaa-ac8066712796</t>
  </si>
  <si>
    <t>2020-01-26T10:05:03.877+01:00</t>
  </si>
  <si>
    <t>2020-01-26T10:13:47.156+01:00</t>
  </si>
  <si>
    <t>18931a8f-fed2-44b4-8815-be197c6e112f</t>
  </si>
  <si>
    <t>2020-01-26T10:32:41.717+01:00</t>
  </si>
  <si>
    <t>2020-01-26T10:39:20.013+01:00</t>
  </si>
  <si>
    <t>05885cce-4fcf-4e36-8f4b-0884745ef08f</t>
  </si>
  <si>
    <t>2020-01-26T10:16:19.495+01:00</t>
  </si>
  <si>
    <t>2020-01-26T10:21:29.944+01:00</t>
  </si>
  <si>
    <t>a53a4404-70df-4883-928f-aaa7b0b3f40e</t>
  </si>
  <si>
    <t>2020-01-26T09:19:25.424-06</t>
  </si>
  <si>
    <t>2020-01-26T12:09:43.186-06</t>
  </si>
  <si>
    <t>c12c2834-7f3c-4031-9a62-640090dda82c</t>
  </si>
  <si>
    <t>2020-01-26T09:55:27.824+01:00</t>
  </si>
  <si>
    <t>2020-01-26T10:01:36.538+01:00</t>
  </si>
  <si>
    <t>76281921-bb7d-4577-9955-095072e81cb5</t>
  </si>
  <si>
    <t>2020-01-26T10:39:29.674+01:00</t>
  </si>
  <si>
    <t>2020-01-26T10:47:06.805+01:00</t>
  </si>
  <si>
    <t>45fe49e9-ad97-49c6-b636-160e50f608b2</t>
  </si>
  <si>
    <t>2020-01-26T11:01:25.267+01:00</t>
  </si>
  <si>
    <t>2020-01-26T11:05:20.040+01:00</t>
  </si>
  <si>
    <t>8ea05e8f-84a4-4934-b5be-fcbedb4ce102</t>
  </si>
  <si>
    <t>2020-01-26T11:06:37.861+01:00</t>
  </si>
  <si>
    <t>2020-01-26T11:11:28.103+01:00</t>
  </si>
  <si>
    <t>a7657c5d-c6b7-4242-80f7-dce345bdf928</t>
  </si>
  <si>
    <t>2020-01-26T09:26:29.391-06</t>
  </si>
  <si>
    <t>2020-01-26T09:29:29.784-06</t>
  </si>
  <si>
    <t>0c1ef2ac-c190-4f40-b788-548bb3d29cd0</t>
  </si>
  <si>
    <t>2020-01-26T12:01:38.449+01:00</t>
  </si>
  <si>
    <t>2020-01-26T12:08:01.389+01:00</t>
  </si>
  <si>
    <t>a7d7af11-4f52-48a0-9970-623c53719f4a</t>
  </si>
  <si>
    <t>2020-01-26T11:50:53.141+01:00</t>
  </si>
  <si>
    <t>2020-01-26T11:54:51.138+01:00</t>
  </si>
  <si>
    <t>bffe9b06-7808-4ca2-b2ed-8bdf0b13c1d2</t>
  </si>
  <si>
    <t>2020-01-26T09:29:33.694-06</t>
  </si>
  <si>
    <t>2020-01-26T09:33:10.593-06</t>
  </si>
  <si>
    <t>a36ba320-eaa6-4255-a7d4-8cb494996b20</t>
  </si>
  <si>
    <t>2020-01-26T11:26:25.825+01:00</t>
  </si>
  <si>
    <t>2020-01-27T17:32:16.492+01:00</t>
  </si>
  <si>
    <t>3d2dd4f4-0e73-4552-bc1f-18b042bfd9b6</t>
  </si>
  <si>
    <t>2020-01-26T11:12:52.534+01:00</t>
  </si>
  <si>
    <t>2020-01-26T11:17:24.252+01:00</t>
  </si>
  <si>
    <t>de31f931-2beb-4ad9-b025-7ef79ddd55f2</t>
  </si>
  <si>
    <t>2020-01-26T12:08:16.670+01:00</t>
  </si>
  <si>
    <t>2020-01-26T12:12:42.174+01:00</t>
  </si>
  <si>
    <t>21ca4a71-0e81-4038-b7a5-55cb93cdf17b</t>
  </si>
  <si>
    <t>2020-01-26T10:49:21.320+01:00</t>
  </si>
  <si>
    <t>2020-01-26T10:54:27.271+01:00</t>
  </si>
  <si>
    <t>fd0f8c2b-7bc5-4613-9e32-9173496258e8</t>
  </si>
  <si>
    <t>2020-01-26T11:19:57.676+01:00</t>
  </si>
  <si>
    <t>2020-01-26T11:24:41.231+01:00</t>
  </si>
  <si>
    <t>47fb8df8-b8e3-4b13-8047-db8d673f82b6</t>
  </si>
  <si>
    <t>2020-01-26T09:33:14.194-06</t>
  </si>
  <si>
    <t>2020-01-26T09:35:11.254-06</t>
  </si>
  <si>
    <t>384f1421-70b9-4e99-b785-afe4bd8124a3</t>
  </si>
  <si>
    <t>2020-01-26T09:37:48.291-06</t>
  </si>
  <si>
    <t>2020-01-26T09:39:52.373-06</t>
  </si>
  <si>
    <t>6b4ccd8c-116f-4e9e-9105-885a98f68f8f</t>
  </si>
  <si>
    <t>2020-01-26T09:39:55.805-06</t>
  </si>
  <si>
    <t>2020-01-26T09:41:40.221-06</t>
  </si>
  <si>
    <t>8f7c4523-b520-4b9e-a76a-b0293809d4b2</t>
  </si>
  <si>
    <t>2020-01-26T09:41:43.930-06</t>
  </si>
  <si>
    <t>2020-01-26T09:43:33.656-06</t>
  </si>
  <si>
    <t>a4d7830c-f35e-49d1-a226-21aa1cf59cd1</t>
  </si>
  <si>
    <t>2020-01-26T09:44:25.732-06</t>
  </si>
  <si>
    <t>2020-01-26T09:46:07.599-06</t>
  </si>
  <si>
    <t>2c9587db-4951-4d69-b816-fd3859c57807</t>
  </si>
  <si>
    <t>2020-01-26T09:46:23.236-06</t>
  </si>
  <si>
    <t>2020-01-26T09:49:54.589-06</t>
  </si>
  <si>
    <t>6f36b5e3-7096-4805-9cc8-f90d7ebc2040</t>
  </si>
  <si>
    <t>2020-01-26T09:49:58.609-06</t>
  </si>
  <si>
    <t>2020-01-26T09:52:15.976-06</t>
  </si>
  <si>
    <t>9a7fccf3-2b9e-483b-b24c-8285d0563211</t>
  </si>
  <si>
    <t>2020-01-26T09:52:20.133-06</t>
  </si>
  <si>
    <t>2020-01-26T09:54:07.105-06</t>
  </si>
  <si>
    <t>602d6906-20b7-4337-b18b-c381a1cfa6df</t>
  </si>
  <si>
    <t>2020-01-26T09:56:07.616-06</t>
  </si>
  <si>
    <t>2020-01-26T09:58:27.970-06</t>
  </si>
  <si>
    <t>399a800b-2b4d-46c5-8768-9438e71058db</t>
  </si>
  <si>
    <t>2020-01-26T09:58:31.909-06</t>
  </si>
  <si>
    <t>2020-01-26T10:00:36.883-06</t>
  </si>
  <si>
    <t>12cded5c-4095-44e6-9dc7-387649149bb9</t>
  </si>
  <si>
    <t>2020-01-26T10:01:07.749-06</t>
  </si>
  <si>
    <t>2020-01-26T10:03:02.115-06</t>
  </si>
  <si>
    <t>c3c9d048-2af6-4de5-8f68-cff50e548667</t>
  </si>
  <si>
    <t>2020-01-26T10:03:06.466-06</t>
  </si>
  <si>
    <t>2020-01-26T10:06:19.201-06</t>
  </si>
  <si>
    <t>bf247874-c25e-4fb8-9669-50c06aae1004</t>
  </si>
  <si>
    <t>2020-01-26T10:06:24.533-06</t>
  </si>
  <si>
    <t>2020-01-26T10:12:28.323-06</t>
  </si>
  <si>
    <t>f16b7b94-1eea-4ed3-ae8d-b67c406056f0</t>
  </si>
  <si>
    <t>2020-01-26T10:12:32.682-06</t>
  </si>
  <si>
    <t>2020-01-26T10:15:07.550-06</t>
  </si>
  <si>
    <t>2020-01-28</t>
  </si>
  <si>
    <t>50f7a62b-65f1-45e9-bbf3-c151af1788a5</t>
  </si>
  <si>
    <t>2020-01-26T10:15:11.675-06</t>
  </si>
  <si>
    <t>2020-01-26T10:17:39.887-06</t>
  </si>
  <si>
    <t>5b25e0e6-2ce8-4b65-8a3f-cc58917d1659</t>
  </si>
  <si>
    <t>2020-01-26T10:17:43.995-06</t>
  </si>
  <si>
    <t>2020-01-28T07:09:30.776-06</t>
  </si>
  <si>
    <t>d90ca361-445a-4785-933d-1e27eee39064</t>
  </si>
  <si>
    <t>2020-01-26T10:21:55.338-06</t>
  </si>
  <si>
    <t>2020-01-26T10:24:43.670-06</t>
  </si>
  <si>
    <t>adaea9fb-56b5-42f2-92b4-84804785168f</t>
  </si>
  <si>
    <t>2020-01-26T10:25:22.270-06</t>
  </si>
  <si>
    <t>2020-01-26T12:08:20.805-06</t>
  </si>
  <si>
    <t>c7d124fc-cb43-403b-9d45-e95c135df6c3</t>
  </si>
  <si>
    <t>2020-01-26T10:28:43.977-06</t>
  </si>
  <si>
    <t>2020-01-26T10:30:57.004-06</t>
  </si>
  <si>
    <t>02ddb1b2-a334-4938-8864-7e2e25fd2eab</t>
  </si>
  <si>
    <t>2020-01-26T10:31:01.321-06</t>
  </si>
  <si>
    <t>2020-01-26T11:57:11.897-06</t>
  </si>
  <si>
    <t>00d96a3d-d048-42bd-804a-7a6ebdf5588c</t>
  </si>
  <si>
    <t>2020-01-26T10:33:24.807-06</t>
  </si>
  <si>
    <t>2020-01-26T11:57:58.804-06</t>
  </si>
  <si>
    <t>166cf3f2-0d7e-4955-aa18-7e2323195b1d</t>
  </si>
  <si>
    <t>2020-01-26T10:36:38.781-06</t>
  </si>
  <si>
    <t>2020-01-26T10:39:25.808-06</t>
  </si>
  <si>
    <t>03cbeaf5-ce54-4aaa-b02c-eeb947eac440</t>
  </si>
  <si>
    <t>2020-01-26T10:39:29.441-06</t>
  </si>
  <si>
    <t>2020-01-26T10:41:20.011-06</t>
  </si>
  <si>
    <t>ef8c2496-49f6-462e-a18d-f4a34f9c91bd</t>
  </si>
  <si>
    <t>2020-01-26T10:42:16.841-06</t>
  </si>
  <si>
    <t>2020-01-26T10:44:31.006-06</t>
  </si>
  <si>
    <t>ab0b8e7a-f31e-4852-ba80-f8a0ac6c4e22</t>
  </si>
  <si>
    <t>2020-01-26T10:45:56.685-06</t>
  </si>
  <si>
    <t>2020-01-26T10:48:18.205-06</t>
  </si>
  <si>
    <t>d93937de-0b24-4dd3-8ea8-0c292e521057</t>
  </si>
  <si>
    <t>2020-01-26T10:53:31.545-06</t>
  </si>
  <si>
    <t>2020-01-26T10:56:41.592-06</t>
  </si>
  <si>
    <t>efaf0cfb-4630-480d-a80d-5a4be4f06835</t>
  </si>
  <si>
    <t>2020-01-26T10:59:25.860-06</t>
  </si>
  <si>
    <t>2020-01-26T11:05:55.485-06</t>
  </si>
  <si>
    <t>234d03b8-da76-4e03-b824-42925bdf96eb</t>
  </si>
  <si>
    <t>2020-01-26T11:06:39.971-06</t>
  </si>
  <si>
    <t>2020-01-26T11:10:09.586-06</t>
  </si>
  <si>
    <t>788a91f8-d555-4fca-a4c2-33409bf72636</t>
  </si>
  <si>
    <t>2020-01-26T11:10:13.215-06</t>
  </si>
  <si>
    <t>2020-01-26T11:12:43.680-06</t>
  </si>
  <si>
    <t>a7e9e03e-59a0-462e-b54f-ed60227a85cf</t>
  </si>
  <si>
    <t>2020-01-26T11:13:26.082-06</t>
  </si>
  <si>
    <t>2020-01-26T11:15:25.815-06</t>
  </si>
  <si>
    <t>90404b6d-7148-4c18-8be1-744513266025</t>
  </si>
  <si>
    <t>2020-01-26T11:15:31.414-06</t>
  </si>
  <si>
    <t>2020-01-26T11:18:47.504-06</t>
  </si>
  <si>
    <t>2ca68144-77b2-46d8-a0e5-b5167a51e10e</t>
  </si>
  <si>
    <t>2020-01-26T11:19:35.876-06</t>
  </si>
  <si>
    <t>2020-01-26T11:21:55.513-06</t>
  </si>
  <si>
    <t>25ae0a03-34b2-4256-b760-5acc155d634d</t>
  </si>
  <si>
    <t>2020-01-26T11:23:03.891-06</t>
  </si>
  <si>
    <t>2020-01-26T11:25:22.139-06</t>
  </si>
  <si>
    <t>546a6b65-d24b-4c0d-a1cc-37e18ffc3f08</t>
  </si>
  <si>
    <t>2020-01-26T11:26:29.097-06</t>
  </si>
  <si>
    <t>2020-01-26T11:28:27.421-06</t>
  </si>
  <si>
    <t>ae6cba46-5013-4d1c-8d98-abe1826d6dfe</t>
  </si>
  <si>
    <t>2020-01-26T11:31:11.910-06</t>
  </si>
  <si>
    <t>2020-01-26T11:34:34.806-06</t>
  </si>
  <si>
    <t>3299cf74-a7e6-48bd-a8d1-406d579eff27</t>
  </si>
  <si>
    <t>2020-01-26T11:39:10.118-06</t>
  </si>
  <si>
    <t>2020-01-26T11:41:26.661-06</t>
  </si>
  <si>
    <t>cc9fa67d-55e7-40e3-9572-8c9bb6ac04c9</t>
  </si>
  <si>
    <t>2020-01-26T11:46:43.083-06</t>
  </si>
  <si>
    <t>2020-01-26T11:51:25.330-06</t>
  </si>
  <si>
    <t>654d68c1-63e8-4183-afcf-542a7b802a5c</t>
  </si>
  <si>
    <t>2020-01-26T11:51:29.185-06</t>
  </si>
  <si>
    <t>2020-01-26T11:56:07.711-06</t>
  </si>
  <si>
    <t>6ecd5bc4-ce7a-403a-bd1c-b8c215adbb5e</t>
  </si>
  <si>
    <t>2020-01-26T12:10:31.659-06</t>
  </si>
  <si>
    <t>2020-01-26T12:13:29.642-06</t>
  </si>
  <si>
    <t>a747abee-d149-42e3-bb40-17d2400d4406</t>
  </si>
  <si>
    <t>2020-01-26T12:14:10.193-06</t>
  </si>
  <si>
    <t>2020-01-26T12:16:54.162-06</t>
  </si>
  <si>
    <t>ea8b06ac-f29b-45fc-843f-5319c2621b01</t>
  </si>
  <si>
    <t>2020-01-26T12:22:52.255-06</t>
  </si>
  <si>
    <t>2020-01-26T12:25:06.407-06</t>
  </si>
  <si>
    <t>9b3df7cc-8f69-40f9-a728-ab87d32023eb</t>
  </si>
  <si>
    <t>2020-01-29T10:09:13.947+01</t>
  </si>
  <si>
    <t>2020-01-29T10:28:35.616+01</t>
  </si>
  <si>
    <t>2020-01-29</t>
  </si>
  <si>
    <t>b0258554-68aa-4fe5-8bba-025626965bc6</t>
  </si>
  <si>
    <t>2020-01-29T10:28:46.176+01</t>
  </si>
  <si>
    <t>2020-01-29T10:34:55.561+01</t>
  </si>
  <si>
    <t>97db9a94-0592-4d23-9a9c-c95afadeaa33</t>
  </si>
  <si>
    <t>2020-01-26T09:03:47.738+01:00</t>
  </si>
  <si>
    <t>2020-01-26T09:16:37.521+01:00</t>
  </si>
  <si>
    <t>7dd4e20b-7224-45d6-a872-33995b51ce5d</t>
  </si>
  <si>
    <t>2020-01-29T10:35:22.250+01</t>
  </si>
  <si>
    <t>2020-01-29T10:43:40.332+01</t>
  </si>
  <si>
    <t>5422851f-ef29-40c1-97c0-402b5bd4ae8b</t>
  </si>
  <si>
    <t>2020-01-29T10:44:59.431+01</t>
  </si>
  <si>
    <t>2020-01-29T10:51:32.770+01</t>
  </si>
  <si>
    <t>e82c1022-c41f-4bf7-bf4f-65be8d2d1e19</t>
  </si>
  <si>
    <t>2020-01-29T11:00:33.784+01</t>
  </si>
  <si>
    <t>2020-01-29T11:07:49.477+01</t>
  </si>
  <si>
    <t>71ef718a-f9db-4a2a-9759-1886c30d2b7a</t>
  </si>
  <si>
    <t>2020-01-29T11:07:55.167+01</t>
  </si>
  <si>
    <t>2020-01-29T11:11:17.974+01</t>
  </si>
  <si>
    <t>a8c165be-a720-42ed-a47b-abb7dd540ad4</t>
  </si>
  <si>
    <t>2020-01-29T11:11:36.460+01</t>
  </si>
  <si>
    <t>2020-01-29T11:13:40.098+01</t>
  </si>
  <si>
    <t>19fb5eeb-c0ea-45cc-8209-63786e8ef55e</t>
  </si>
  <si>
    <t>2020-01-29T11:14:27.517+01</t>
  </si>
  <si>
    <t>2020-01-29T11:15:58.842+01</t>
  </si>
  <si>
    <t>6c990c5d-d695-4b58-9150-9652d95c7fd7</t>
  </si>
  <si>
    <t>2020-01-26T12:18:09.562+01:00</t>
  </si>
  <si>
    <t>2020-01-26T12:30:44.829+01:00</t>
  </si>
  <si>
    <t>bc4b075c-9dea-47ff-aa2b-6d10e6f79ed1</t>
  </si>
  <si>
    <t>2020-01-29T11:19:43.491+01</t>
  </si>
  <si>
    <t>2020-01-29T11:22:05.513+01</t>
  </si>
  <si>
    <t>7da893e4-b26b-4e44-8efc-78cfd8f7af01</t>
  </si>
  <si>
    <t>2020-01-29T11:22:38.499+01</t>
  </si>
  <si>
    <t>2020-01-29T11:27:55.798+01</t>
  </si>
  <si>
    <t>a11d42e5-6d3b-4b31-8045-4312baeba673</t>
  </si>
  <si>
    <t>2020-01-29T11:28:24.175+01</t>
  </si>
  <si>
    <t>2020-01-29T11:36:24.172+01</t>
  </si>
  <si>
    <t>857b8838-b538-4910-be45-af3cd6240143</t>
  </si>
  <si>
    <t>2020-01-26T12:31:52.616+01:00</t>
  </si>
  <si>
    <t>2020-01-26T12:37:00.401+01:00</t>
  </si>
  <si>
    <t>11687a93-e44c-43fb-826d-bb257dbed236</t>
  </si>
  <si>
    <t>2020-01-29T11:37:13.179+01</t>
  </si>
  <si>
    <t>2020-01-29T11:43:05.638+01</t>
  </si>
  <si>
    <t>a78051ee-bc83-4cfc-b64a-7fcd04799c3c</t>
  </si>
  <si>
    <t>2020-01-26T12:39:36.957+01:00</t>
  </si>
  <si>
    <t>2020-01-26T12:44:10.524+01:00</t>
  </si>
  <si>
    <t>99537bf9-7e0c-41d0-a131-7c3bd0f89296</t>
  </si>
  <si>
    <t>2020-01-29T11:43:21.270+01</t>
  </si>
  <si>
    <t>2020-01-29T11:49:01.153+01</t>
  </si>
  <si>
    <t>145a1777-f482-4e64-a78c-e5b4642bd966</t>
  </si>
  <si>
    <t>2020-01-26T12:45:29.806+01:00</t>
  </si>
  <si>
    <t>2020-01-26T12:49:01.420+01:00</t>
  </si>
  <si>
    <t>beaf0b97-ff89-4beb-be93-24066d484254</t>
  </si>
  <si>
    <t>2020-01-29T11:49:07.711+01</t>
  </si>
  <si>
    <t>2020-01-29T11:54:37.903+01</t>
  </si>
  <si>
    <t>4b2918ec-b306-4a63-be4c-91b95268cf0c</t>
  </si>
  <si>
    <t>2020-01-26T12:52:23.743+01:00</t>
  </si>
  <si>
    <t>2020-01-26T12:55:01.237+01:00</t>
  </si>
  <si>
    <t>4608622e-cb7e-413f-a8be-40531692a48c</t>
  </si>
  <si>
    <t>2020-01-29T11:54:49.809+01</t>
  </si>
  <si>
    <t>2020-01-29T12:00:20.818+01</t>
  </si>
  <si>
    <t>cd24f695-83a9-4d39-a307-eeec36781022</t>
  </si>
  <si>
    <t>2020-01-26T12:58:23.492+01:00</t>
  </si>
  <si>
    <t>2020-01-26T13:01:30.834+01:00</t>
  </si>
  <si>
    <t>e510802c-16d4-44e8-a024-257cef26c7f3</t>
  </si>
  <si>
    <t>2020-01-26T13:09:14.498+01:00</t>
  </si>
  <si>
    <t>2020-01-26T13:12:58.535+01:00</t>
  </si>
  <si>
    <t>b5e6bc76-c5ee-40a6-9f0c-c143913bfd8f</t>
  </si>
  <si>
    <t>2020-01-29T12:00:26.692+01</t>
  </si>
  <si>
    <t>2020-01-29T12:03:29.961+01</t>
  </si>
  <si>
    <t>b057fb77-908b-4923-9da8-f3ff8dbc80de</t>
  </si>
  <si>
    <t>2020-01-29T14:02:50.969+01</t>
  </si>
  <si>
    <t>2020-01-29T14:04:58.908+01</t>
  </si>
  <si>
    <t>f165523d-79bd-45b2-bded-4242815e6430</t>
  </si>
  <si>
    <t>2020-01-26T13:13:29.098+01:00</t>
  </si>
  <si>
    <t>2020-01-26T13:27:29.232+01:00</t>
  </si>
  <si>
    <t>a1db84ab-8f0c-4895-a160-852761515e03</t>
  </si>
  <si>
    <t>2020-01-29T14:05:39.702+01</t>
  </si>
  <si>
    <t>2020-01-29T14:07:12.449+01</t>
  </si>
  <si>
    <t>3cbcd0d1-f935-46a0-9c1e-b43d5bd3e57c</t>
  </si>
  <si>
    <t>2020-01-29T14:07:23.212+01</t>
  </si>
  <si>
    <t>2020-01-29T14:09:10.868+01</t>
  </si>
  <si>
    <t>d7de8eaa-2423-490c-936d-ebd5e90855c9</t>
  </si>
  <si>
    <t>2020-01-29T14:09:18.057+01</t>
  </si>
  <si>
    <t>2020-01-29T14:10:33.800+01</t>
  </si>
  <si>
    <t>fae4452c-dd1c-46e1-a448-7f3786bd21f2</t>
  </si>
  <si>
    <t>2020-01-29T14:10:39.081+01</t>
  </si>
  <si>
    <t>2020-01-29T14:18:07.079+01</t>
  </si>
  <si>
    <t>74b67cce-6eb2-49db-973b-bec93e76764a</t>
  </si>
  <si>
    <t>2020-01-26T13:29:12.294+01:00</t>
  </si>
  <si>
    <t>2020-01-26T13:32:54.978+01:00</t>
  </si>
  <si>
    <t>87d9728f-75d5-4e5c-bd85-34990a9961be</t>
  </si>
  <si>
    <t>2020-01-26T13:34:03.861+01:00</t>
  </si>
  <si>
    <t>2020-01-26T13:36:25.497+01:00</t>
  </si>
  <si>
    <t>ff155385-ee57-4611-879c-ea03ac7ca6d2</t>
  </si>
  <si>
    <t>2020-01-26T13:38:03.480+01:00</t>
  </si>
  <si>
    <t>2020-01-26T13:41:01.597+01:00</t>
  </si>
  <si>
    <t>ed3f5a14-070f-4d88-83d2-82e13ddfc488</t>
  </si>
  <si>
    <t>2020-01-26T13:55:23.914+01:00</t>
  </si>
  <si>
    <t>2020-01-26T13:58:38.529+01:00</t>
  </si>
  <si>
    <t>f3d12a22-d5d8-400c-b9f2-73fc63f12c52</t>
  </si>
  <si>
    <t>2020-01-31T12:41:15.089-06</t>
  </si>
  <si>
    <t>2020-01-31T12:46:10.870-06</t>
  </si>
  <si>
    <t>B0:47:BF:1F:36:F0</t>
  </si>
  <si>
    <t>8cd3da2d-5305-46e1-964c-c9dc73666fe0</t>
  </si>
  <si>
    <t>2020-01-30T11:58:38.146Z</t>
  </si>
  <si>
    <t>2020-01-30T12:52:54.248Z</t>
  </si>
  <si>
    <t>2020-01-30</t>
  </si>
  <si>
    <t>71513d16-f16d-4536-b6ba-a9d7c463a651</t>
  </si>
  <si>
    <t>2020-01-30T12:54:25.652Z</t>
  </si>
  <si>
    <t>2020-01-30T12:57:46.462Z</t>
  </si>
  <si>
    <t>3ed0a9b8-1474-4b03-9575-93819c4ed7d2</t>
  </si>
  <si>
    <t>2020-01-30T12:58:02.076Z</t>
  </si>
  <si>
    <t>2020-01-30T13:01:13.231Z</t>
  </si>
  <si>
    <t>da8007cb-c9f5-4f8b-8924-7b40d8bbbbad</t>
  </si>
  <si>
    <t>2020-01-30T13:02:02.628Z</t>
  </si>
  <si>
    <t>2020-01-30T13:05:02.442Z</t>
  </si>
  <si>
    <t>f8553e2b-3d73-4bfc-89ff-578c1aedaa75</t>
  </si>
  <si>
    <t>2020-01-30T13:05:09.154Z</t>
  </si>
  <si>
    <t>2020-01-30T13:07:43.152Z</t>
  </si>
  <si>
    <t>5eb5965e-3db1-483d-9fe1-2c5e20058d2c</t>
  </si>
  <si>
    <t>2020-01-30T13:07:58.105Z</t>
  </si>
  <si>
    <t>2020-01-30T13:13:32.579Z</t>
  </si>
  <si>
    <t>c6e2da3d-d2b5-4cb6-a887-e79f6d44e19d</t>
  </si>
  <si>
    <t>2020-01-30T13:13:43.978Z</t>
  </si>
  <si>
    <t>2020-01-30T13:17:21.880Z</t>
  </si>
  <si>
    <t>3cd9ec8b-583f-47d7-9a1f-bc425b3a4479</t>
  </si>
  <si>
    <t>2020-01-30T13:17:27.565Z</t>
  </si>
  <si>
    <t>2020-01-30T13:21:46.985Z</t>
  </si>
  <si>
    <t>a02352b2-4d76-4d1b-abfe-37ea69972708</t>
  </si>
  <si>
    <t>2020-01-30T13:22:01.989Z</t>
  </si>
  <si>
    <t>2020-01-30T13:25:45.001Z</t>
  </si>
  <si>
    <t>6e615509-26c8-461c-8bc3-97715d593ea6</t>
  </si>
  <si>
    <t>2020-01-30T13:25:55.394Z</t>
  </si>
  <si>
    <t>2020-01-30T13:29:29.027Z</t>
  </si>
  <si>
    <t>182a3c36-9d40-4b80-8f85-1077631ea336</t>
  </si>
  <si>
    <t>2020-01-30T13:29:35.253Z</t>
  </si>
  <si>
    <t>2020-01-30T13:31:10.794Z</t>
  </si>
  <si>
    <t>a8caf1c8-ad95-481a-ae46-03b27ce21c59</t>
  </si>
  <si>
    <t>2020-01-30T13:31:28.124Z</t>
  </si>
  <si>
    <t>2020-01-30T13:35:14.506Z</t>
  </si>
  <si>
    <t>7b9f0228-8a50-40c1-9698-409c75896fa1</t>
  </si>
  <si>
    <t>2020-01-30T13:35:20.544Z</t>
  </si>
  <si>
    <t>2020-01-30T13:38:27.612Z</t>
  </si>
  <si>
    <t>6a4ff400-9efa-42af-ba3f-fd9e362224a2</t>
  </si>
  <si>
    <t>2020-01-30T13:38:42.130Z</t>
  </si>
  <si>
    <t>2020-01-30T13:41:11.339Z</t>
  </si>
  <si>
    <t>b805c925-f035-4292-89ba-4189f943f75c</t>
  </si>
  <si>
    <t>2020-01-31T09:22:16.641-06</t>
  </si>
  <si>
    <t>2020-01-31T09:29:16.234-06</t>
  </si>
  <si>
    <t>642b9990-174c-417b-a816-3d5d474f26de</t>
  </si>
  <si>
    <t>2020-01-31T09:59:10.692-06</t>
  </si>
  <si>
    <t>2020-01-31T10:01:36.517-06</t>
  </si>
  <si>
    <t>02e14dc8-b981-4628-ab3d-ac70bffb4a41</t>
  </si>
  <si>
    <t>2020-01-31T10:01:42.568-06</t>
  </si>
  <si>
    <t>2020-01-31T10:05:03.145-06</t>
  </si>
  <si>
    <t>1e0551b8-a047-4125-b460-6a92929e329b</t>
  </si>
  <si>
    <t>2020-01-31T10:05:07.850-06</t>
  </si>
  <si>
    <t>2020-01-31T10:08:25.470-06</t>
  </si>
  <si>
    <t>f459ed00-033a-482d-a552-a29b27b089dc</t>
  </si>
  <si>
    <t>2020-01-31T10:08:30.790-06</t>
  </si>
  <si>
    <t>2020-01-31T10:12:17.766-06</t>
  </si>
  <si>
    <t>3846f465-bb05-44ee-9708-dd3f8d84031c</t>
  </si>
  <si>
    <t>2020-01-31T10:13:22.658-06</t>
  </si>
  <si>
    <t>2020-01-31T10:15:38.012-06</t>
  </si>
  <si>
    <t>8bf109cd-ebda-4215-afb8-587c0ea60a39</t>
  </si>
  <si>
    <t>2020-01-31T10:15:46.840-06</t>
  </si>
  <si>
    <t>2020-01-31T10:18:17.612-06</t>
  </si>
  <si>
    <t>20345e72-9829-4766-b251-a8a6277dc7bf</t>
  </si>
  <si>
    <t>2020-01-31T10:18:23.711-06</t>
  </si>
  <si>
    <t>2020-01-31T10:20:55.886-06</t>
  </si>
  <si>
    <t>204bd30b-e94f-4c1b-b935-1205d3abe490</t>
  </si>
  <si>
    <t>2020-01-31T10:21:03.265-06</t>
  </si>
  <si>
    <t>2020-01-31T10:25:22.840-06</t>
  </si>
  <si>
    <t>382a6b37-9423-4bb5-b7a4-3c8d73d4bdb7</t>
  </si>
  <si>
    <t>2020-01-31T10:25:57.382-06</t>
  </si>
  <si>
    <t>2020-01-31T10:30:10.054-06</t>
  </si>
  <si>
    <t>aa166794-b294-4a4b-b99a-6ebc244c5db1</t>
  </si>
  <si>
    <t>2020-01-31T10:30:18.812-06</t>
  </si>
  <si>
    <t>2020-01-31T10:34:05.460-06</t>
  </si>
  <si>
    <t>4c044292-4ce6-4b26-9e6e-06a7eae21b32</t>
  </si>
  <si>
    <t>2020-01-31T10:34:16.504-06</t>
  </si>
  <si>
    <t>2020-01-31T10:39:08.087-06</t>
  </si>
  <si>
    <t>7b1f0948-1a25-4f05-8f3e-c3a930a25dfe</t>
  </si>
  <si>
    <t>2020-01-31T10:39:56.219-06</t>
  </si>
  <si>
    <t>2020-01-31T10:50:26.434-06</t>
  </si>
  <si>
    <t>4d748a2f-22cd-46b1-9b64-ae2021df151d</t>
  </si>
  <si>
    <t>2020-01-31T10:44:44.672-06</t>
  </si>
  <si>
    <t>2020-01-31T10:49:20.106-06</t>
  </si>
  <si>
    <t>9f78401b-3ccf-4a29-8c82-4f5373d9e4dc</t>
  </si>
  <si>
    <t>2020-01-31T10:51:24.999-06</t>
  </si>
  <si>
    <t>2020-01-31T10:55:34.039-06</t>
  </si>
  <si>
    <t>3fc94162-8b4c-484a-af28-53c450cccc2c</t>
  </si>
  <si>
    <t>2020-01-31T10:55:48.357-06</t>
  </si>
  <si>
    <t>2020-01-31T11:00:19.884-06</t>
  </si>
  <si>
    <t>c72438c8-65fc-4277-a0fc-9dbfce1c7f82</t>
  </si>
  <si>
    <t>2020-01-31T11:00:26.758-06</t>
  </si>
  <si>
    <t>2020-01-31T11:03:22.923-06</t>
  </si>
  <si>
    <t>e2dec4be-77ac-4d95-8dee-a4afde1d0e31</t>
  </si>
  <si>
    <t>2020-01-31T11:03:29.284-06</t>
  </si>
  <si>
    <t>2020-01-31T11:07:16.293-06</t>
  </si>
  <si>
    <t>987cc66c-91fd-4e54-88ee-561c6702f489</t>
  </si>
  <si>
    <t>2020-01-31T11:08:07.998-06</t>
  </si>
  <si>
    <t>2020-01-31T11:13:05.542-06</t>
  </si>
  <si>
    <t>e6ca612a-f4a2-44a4-83b2-266c9d3689b5</t>
  </si>
  <si>
    <t>2020-01-31T11:13:10.237-06</t>
  </si>
  <si>
    <t>2020-01-31T11:17:46.275-06</t>
  </si>
  <si>
    <t>03836ae0-b18d-4e59-9e00-8eee3fd7d6c4</t>
  </si>
  <si>
    <t>2020-01-31T10:01:36.656+01:00</t>
  </si>
  <si>
    <t>2020-01-31T10:05:11.603+01:00</t>
  </si>
  <si>
    <t>885a6bac-57a3-4244-b967-de462a522f61</t>
  </si>
  <si>
    <t>2020-01-31T11:18:16.133-06</t>
  </si>
  <si>
    <t>2020-01-31T11:23:47.906-06</t>
  </si>
  <si>
    <t>dcb3b793-a630-4aa6-84b7-35e1c06adaf7</t>
  </si>
  <si>
    <t>2020-01-31T10:05:16.106+01:00</t>
  </si>
  <si>
    <t>2020-01-31T10:09:45.536+01:00</t>
  </si>
  <si>
    <t>90b243ff-7e62-4b26-a85e-0ff3e545ebb8</t>
  </si>
  <si>
    <t>2020-01-31T11:24:14.931-06</t>
  </si>
  <si>
    <t>2020-01-31T11:29:09.725-06</t>
  </si>
  <si>
    <t>e53ab593-4d55-4d74-95a4-57c022ecaceb</t>
  </si>
  <si>
    <t>2020-01-31T10:09:51.306+01:00</t>
  </si>
  <si>
    <t>2020-01-31T10:13:11.102+01:00</t>
  </si>
  <si>
    <t>81b51594-c085-4618-9c3b-00d9472e45a8</t>
  </si>
  <si>
    <t>2020-01-31T11:29:20.609-06</t>
  </si>
  <si>
    <t>2020-01-31T11:32:00.940-06</t>
  </si>
  <si>
    <t>5871db7c-c416-43e0-9e03-63dbf78dc69b</t>
  </si>
  <si>
    <t>2020-01-31T10:19:24.228+01:00</t>
  </si>
  <si>
    <t>2020-01-31T10:22:57.725+01:00</t>
  </si>
  <si>
    <t>2af14395-8662-4931-bce1-505ac2b849ae</t>
  </si>
  <si>
    <t>2020-01-31T10:23:06.028+01:00</t>
  </si>
  <si>
    <t>2020-01-31T10:25:54.507+01:00</t>
  </si>
  <si>
    <t>4b4ece5f-d76f-43f2-9661-085efe53a17e</t>
  </si>
  <si>
    <t>2020-01-31T10:26:02.542+01:00</t>
  </si>
  <si>
    <t>2020-01-31T10:29:05.205+01:00</t>
  </si>
  <si>
    <t>09954dc4-5331-485b-9399-5119464c9e2d</t>
  </si>
  <si>
    <t>2020-01-31T11:37:12.071-06</t>
  </si>
  <si>
    <t>2020-01-31T11:42:03.513-06</t>
  </si>
  <si>
    <t>92289014-fd36-4ce9-a82a-3c31e294b1d3</t>
  </si>
  <si>
    <t>2020-01-31T10:45:30.505+01:00</t>
  </si>
  <si>
    <t>2020-01-31T10:47:53.712+01:00</t>
  </si>
  <si>
    <t>5eacc2c6-c1d7-4501-b98a-8ba566cc8fab</t>
  </si>
  <si>
    <t>2020-01-31T10:54:08.766+01:00</t>
  </si>
  <si>
    <t>2020-01-31T10:57:43.899+01:00</t>
  </si>
  <si>
    <t>f39af390-440e-42c3-a0d0-ea50a6c1e9dd</t>
  </si>
  <si>
    <t>2020-01-31T10:57:52.908+01:00</t>
  </si>
  <si>
    <t>2020-01-31T11:00:32.814+01:00</t>
  </si>
  <si>
    <t>0fe5a628-17fe-4010-93fc-38e5136c4364</t>
  </si>
  <si>
    <t>2020-01-31T11:48:39.745-06</t>
  </si>
  <si>
    <t>2020-01-31T11:55:21.108-06</t>
  </si>
  <si>
    <t>59c95450-473d-4859-9a56-2328df657d64</t>
  </si>
  <si>
    <t>2020-01-31T11:07:31.818+01:00</t>
  </si>
  <si>
    <t>2020-01-31T11:12:01.996+01:00</t>
  </si>
  <si>
    <t>4492cd75-d676-4227-ac6e-32a415aae3c5</t>
  </si>
  <si>
    <t>2020-01-31T12:52:30.484-06</t>
  </si>
  <si>
    <t>2020-01-31T12:56:20.193-06</t>
  </si>
  <si>
    <t>e036d322-92e9-4cac-9207-2f1f4d034f64</t>
  </si>
  <si>
    <t>2020-01-31T12:48:19.726+01:00</t>
  </si>
  <si>
    <t>2020-01-31T12:53:05.458+01:00</t>
  </si>
  <si>
    <t>30066842-d037-4c2f-a0c5-ed9a4e5cb71c</t>
  </si>
  <si>
    <t>2020-01-31T12:53:12.548+01:00</t>
  </si>
  <si>
    <t>2020-01-31T12:56:52.117+01:00</t>
  </si>
  <si>
    <t>81e2d55d-3d38-4b7f-9b37-e378b04f0314</t>
  </si>
  <si>
    <t>2020-01-31T12:56:33.173-06</t>
  </si>
  <si>
    <t>2020-01-31T13:02:10.610-06</t>
  </si>
  <si>
    <t>ee9a8c44-6972-40c5-b443-3cc323aa9dae</t>
  </si>
  <si>
    <t>2020-01-31T13:12:51.921+01:00</t>
  </si>
  <si>
    <t>2020-01-31T13:18:03.959+01:00</t>
  </si>
  <si>
    <t>9a33117f-771f-431c-aec9-6721c9b009b1</t>
  </si>
  <si>
    <t>2020-01-31T13:07:08.939-06</t>
  </si>
  <si>
    <t>2020-01-31T13:12:58.585-06</t>
  </si>
  <si>
    <t>892c5044-8b81-4cd0-96d9-5cae379ae5ec</t>
  </si>
  <si>
    <t>2020-01-31T13:18:18.202+01:00</t>
  </si>
  <si>
    <t>2020-01-31T13:23:26.453+01:00</t>
  </si>
  <si>
    <t>bcc1170e-c2b0-43ca-86fc-16f4d0b04565</t>
  </si>
  <si>
    <t>2020-01-31T13:34:02.896+01:00</t>
  </si>
  <si>
    <t>2020-01-31T13:37:01.385+01:00</t>
  </si>
  <si>
    <t>183f7fad-737d-48d0-8d53-8f72ac3b295b</t>
  </si>
  <si>
    <t>2020-01-31T13:38:07.383-06</t>
  </si>
  <si>
    <t>2020-01-31T13:42:07.643-06</t>
  </si>
  <si>
    <t>116634e1-370e-4def-915b-8fbab760f923</t>
  </si>
  <si>
    <t>2020-01-31T13:45:24.315+01:00</t>
  </si>
  <si>
    <t>2020-01-31T13:49:01.480+01:00</t>
  </si>
  <si>
    <t>9455e965-06cf-423b-aadb-d35891d1d963</t>
  </si>
  <si>
    <t>2020-01-31T13:54:44.382+01:00</t>
  </si>
  <si>
    <t>2020-01-31T13:58:08.386+01:00</t>
  </si>
  <si>
    <t>b07c37bd-b2e7-41cd-a812-073704a6734a</t>
  </si>
  <si>
    <t>2020-01-31T13:51:24.829-06</t>
  </si>
  <si>
    <t>2020-01-31T13:55:44.580-06</t>
  </si>
  <si>
    <t>79c1da41-8465-4abd-b3b6-5d61cb803b3e</t>
  </si>
  <si>
    <t>2020-01-31T14:14:09.722+01:00</t>
  </si>
  <si>
    <t>2020-01-31T14:17:13.101+01:00</t>
  </si>
  <si>
    <t>2fa3add5-ce27-45ab-906d-de664a1bbca0</t>
  </si>
  <si>
    <t>2020-01-31T14:18:03.502+01:00</t>
  </si>
  <si>
    <t>2020-01-31T14:20:45.886+01:00</t>
  </si>
  <si>
    <t>36bcab96-f0c3-4e38-afa8-331b96e2a1cf</t>
  </si>
  <si>
    <t>2020-01-31T13:55:50.622-06</t>
  </si>
  <si>
    <t>2020-01-31T14:00:46.741-06</t>
  </si>
  <si>
    <t>f7173d4b-8f86-44ce-8ba4-147a0f3c4188</t>
  </si>
  <si>
    <t>2020-01-31T14:20:50.583+01:00</t>
  </si>
  <si>
    <t>2020-01-31T14:23:45.897+01:00</t>
  </si>
  <si>
    <t>cd8e19d1-2bf4-42c4-b1a9-d62d09359537</t>
  </si>
  <si>
    <t>2020-01-31T14:23:55.773+01:00</t>
  </si>
  <si>
    <t>2020-01-31T14:31:11.718+01:00</t>
  </si>
  <si>
    <t>261f6d26-dd4b-4c99-8799-93c763c47831</t>
  </si>
  <si>
    <t>2020-01-31T14:43:00.629+01:00</t>
  </si>
  <si>
    <t>2020-01-31T14:46:05.749+01:00</t>
  </si>
  <si>
    <t>b83fb1d3-82e3-44c7-b0a8-c99e0c070e51</t>
  </si>
  <si>
    <t>2020-01-31T14:00:53.205-06</t>
  </si>
  <si>
    <t>2020-01-31T14:06:28.803-06</t>
  </si>
  <si>
    <t>d9f70092-bbbc-4d28-93f5-9e06f5827237</t>
  </si>
  <si>
    <t>2020-01-31T14:46:18.304+01:00</t>
  </si>
  <si>
    <t>2020-01-31T14:49:42.445+01:00</t>
  </si>
  <si>
    <t>8eda1125-7e1e-4f21-8e2c-9e98ac15c99f</t>
  </si>
  <si>
    <t>2020-01-31T14:06:47.332-06</t>
  </si>
  <si>
    <t>2020-01-31T14:09:38.926-06</t>
  </si>
  <si>
    <t>6b46f580-d987-448b-9d53-fde2c670f7cf</t>
  </si>
  <si>
    <t>2020-01-31T14:09:46.024-06</t>
  </si>
  <si>
    <t>2020-01-31T14:13:46.391-06</t>
  </si>
  <si>
    <t>f19cb85d-4c20-4a0b-a076-a4e2058f9cf8</t>
  </si>
  <si>
    <t>2020-01-31T14:13:53.762-06</t>
  </si>
  <si>
    <t>2020-01-31T14:17:04.964-06</t>
  </si>
  <si>
    <t>ce78004d-c805-45a0-9162-38f7f67b889f</t>
  </si>
  <si>
    <t>2020-01-31T14:17:11.643-06</t>
  </si>
  <si>
    <t>2020-01-31T14:20:25.928-06</t>
  </si>
  <si>
    <t>47e15441-c7a8-4c3a-b4c5-c26288464da2</t>
  </si>
  <si>
    <t>2020-01-31T14:20:36.328-06</t>
  </si>
  <si>
    <t>2020-01-31T14:25:23.128-06</t>
  </si>
  <si>
    <t>e584a7b6-7501-46c7-832e-9300a421f15d</t>
  </si>
  <si>
    <t>2020-01-31T14:25:42.049-06</t>
  </si>
  <si>
    <t>2020-01-31T14:39:22.588-06</t>
  </si>
  <si>
    <t>1917bb81-eb0a-451a-80cf-2f53fcf100bf</t>
  </si>
  <si>
    <t>2020-01-31T14:39:44.796-06</t>
  </si>
  <si>
    <t>2020-01-31T14:44:49.720-06</t>
  </si>
  <si>
    <t>46076315-731c-4202-b6b0-9a3e12a2a80e</t>
  </si>
  <si>
    <t>2020-01-31T14:44:56.749-06</t>
  </si>
  <si>
    <t>2020-01-31T14:51:02.771-06</t>
  </si>
  <si>
    <t>ece74c9a-5a6f-4c25-92f7-a785e6cd304c</t>
  </si>
  <si>
    <t>2020-01-31T09:10:33.909-06</t>
  </si>
  <si>
    <t>2020-01-31T09:16:24.932-06</t>
  </si>
  <si>
    <t>21416fb3-77de-4b4a-8498-fa06deb0cb0c</t>
  </si>
  <si>
    <t>2020-01-31T09:16:52.859-06</t>
  </si>
  <si>
    <t>2020-01-31T09:21:50.188-06</t>
  </si>
  <si>
    <t>4860aae8-dd1c-49d6-a056-0de264edebf7</t>
  </si>
  <si>
    <t>2020-01-31T09:29:26.563-06</t>
  </si>
  <si>
    <t>2020-01-31T09:53:24.724-06</t>
  </si>
  <si>
    <t>1171aedb-a0e0-43cf-81a4-3b2a211c2714</t>
  </si>
  <si>
    <t>2020-01-31T09:53:34.158-06</t>
  </si>
  <si>
    <t>2020-01-31T09:58:52.885-06</t>
  </si>
  <si>
    <t>055e0cd2-9e80-46f6-9e88-07fdfb3aeb45</t>
  </si>
  <si>
    <t>2020-01-31T11:32:13.023-06</t>
  </si>
  <si>
    <t>2020-01-31T11:36:22.505-06</t>
  </si>
  <si>
    <t>a0060c05-ba51-4f22-b680-577dfdf440be</t>
  </si>
  <si>
    <t>2020-01-31T11:42:09.421-06</t>
  </si>
  <si>
    <t>2020-01-31T11:48:07.248-06</t>
  </si>
  <si>
    <t>c77b1541-68a0-46ac-a4f4-4bec9410d377</t>
  </si>
  <si>
    <t>2020-01-31T12:36:07.643-06</t>
  </si>
  <si>
    <t>2020-01-31T12:41:10.407-06</t>
  </si>
  <si>
    <t>108a376c-f216-4989-9496-2023afc6eb94</t>
  </si>
  <si>
    <t>2020-01-31T12:46:16.499-06</t>
  </si>
  <si>
    <t>2020-01-31T12:52:20.352-06</t>
  </si>
  <si>
    <t>c5ad6ff6-f21e-4708-a7d5-d0930ab503f9</t>
  </si>
  <si>
    <t>2020-01-31T13:02:22.491-06</t>
  </si>
  <si>
    <t>2020-01-31T13:07:02.560-06</t>
  </si>
  <si>
    <t>ba97fd62-d222-4756-a162-8b684822e244</t>
  </si>
  <si>
    <t>2020-01-31T13:13:05.923-06</t>
  </si>
  <si>
    <t>2020-01-31T13:18:36.704-06</t>
  </si>
  <si>
    <t>4f3e99a1-d229-44ab-835b-b4a5d4ee7dd5</t>
  </si>
  <si>
    <t>2020-01-31T13:23:31.415-06</t>
  </si>
  <si>
    <t>2020-01-31T13:34:11.771-06</t>
  </si>
  <si>
    <t>d6414bb1-80da-42c4-aa16-69c60abc967f</t>
  </si>
  <si>
    <t>2020-01-31T13:34:17.259-06</t>
  </si>
  <si>
    <t>2020-01-31T13:37:59.751-06</t>
  </si>
  <si>
    <t>5669afa3-3c4e-4034-88b2-2607deb73e65</t>
  </si>
  <si>
    <t>2020-01-31T13:42:12.072-06</t>
  </si>
  <si>
    <t>2020-01-31T13:46:52.022-06</t>
  </si>
  <si>
    <t>85a6023d-11eb-42ad-afea-98867f9979e8</t>
  </si>
  <si>
    <t>2020-01-31T13:46:56.817-06</t>
  </si>
  <si>
    <t>2020-01-31T13:51:19.695-06</t>
  </si>
  <si>
    <t>52d47ad0-c41e-4f11-9162-a7e23b366c63</t>
  </si>
  <si>
    <t>2020-01-31T09:13:37.058+01:00</t>
  </si>
  <si>
    <t>2020-01-31T09:20:13.436+01:00</t>
  </si>
  <si>
    <t>b7a49d47-b8e1-4d35-a203-5d8f9e4544f0</t>
  </si>
  <si>
    <t>2020-01-31T09:20:18.130+01:00</t>
  </si>
  <si>
    <t>2020-01-31T09:24:01.909+01:00</t>
  </si>
  <si>
    <t>db8d5d05-b978-494f-928c-67f262efad46</t>
  </si>
  <si>
    <t>2020-01-31T09:24:06.345+01:00</t>
  </si>
  <si>
    <t>2020-01-31T09:27:16.826+01:00</t>
  </si>
  <si>
    <t>e6d0a80d-5333-49c2-885e-03e03ec7ea97</t>
  </si>
  <si>
    <t>2020-01-31T09:28:56.018+01:00</t>
  </si>
  <si>
    <t>2020-01-31T09:32:01.699+01:00</t>
  </si>
  <si>
    <t>5ba57194-35a8-48d4-93c6-f2d31355520c</t>
  </si>
  <si>
    <t>2020-01-31T09:52:58.278+01:00</t>
  </si>
  <si>
    <t>2020-01-31T09:56:47.898+01:00</t>
  </si>
  <si>
    <t>27e936ed-0b45-49d7-a9e5-3ed272fb1bb8</t>
  </si>
  <si>
    <t>2020-01-31T10:13:15.798+01:00</t>
  </si>
  <si>
    <t>2020-01-31T10:16:26.587+01:00</t>
  </si>
  <si>
    <t>f6a8162d-0aeb-458e-8bb2-de4a795c7e47</t>
  </si>
  <si>
    <t>2020-01-31T10:16:35.869+01:00</t>
  </si>
  <si>
    <t>2020-01-31T10:19:14.719+01:00</t>
  </si>
  <si>
    <t>19e2f822-042e-42e5-ab9a-88887ee0e89c</t>
  </si>
  <si>
    <t>2020-01-31T10:29:09.930+01:00</t>
  </si>
  <si>
    <t>2020-01-31T10:33:53.913+01:00</t>
  </si>
  <si>
    <t>186eb64b-7790-4ba4-8ee1-e793cc76fdb9</t>
  </si>
  <si>
    <t>2020-01-31T10:34:06.445+01:00</t>
  </si>
  <si>
    <t>2020-01-31T10:37:44.307+01:00</t>
  </si>
  <si>
    <t>4ae38902-0728-4cda-b33a-8d996793cec4</t>
  </si>
  <si>
    <t>2020-01-31T10:47:58.670+01:00</t>
  </si>
  <si>
    <t>2020-01-31T10:52:44.616+01:00</t>
  </si>
  <si>
    <t>d67219e4-4600-4879-98db-c807281007a3</t>
  </si>
  <si>
    <t>2020-01-31T11:01:30.285+01:00</t>
  </si>
  <si>
    <t>2020-01-31T11:05:23.024+01:00</t>
  </si>
  <si>
    <t>72146dea-4d73-4042-b41c-2dd047058f1c</t>
  </si>
  <si>
    <t>2020-01-31T11:13:13.790+01:00</t>
  </si>
  <si>
    <t>2020-01-31T11:18:11.366+01:00</t>
  </si>
  <si>
    <t>a8990465-68a8-4619-ba83-7eafdc30ff56</t>
  </si>
  <si>
    <t>2020-01-31T11:18:40.225+01:00</t>
  </si>
  <si>
    <t>2020-01-31T11:22:49.313+01:00</t>
  </si>
  <si>
    <t>1c5fa552-2d5e-4626-9c1c-b67453d254ba</t>
  </si>
  <si>
    <t>2020-01-31T11:22:56.479+01:00</t>
  </si>
  <si>
    <t>2020-01-31T11:26:46.449+01:00</t>
  </si>
  <si>
    <t>da64eafa-6dfa-4490-9860-47f6284d558c</t>
  </si>
  <si>
    <t>2020-01-31T11:27:48.578+01:00</t>
  </si>
  <si>
    <t>2020-01-31T11:31:59.631+01:00</t>
  </si>
  <si>
    <t>cb988a05-86a7-4496-8869-44d00f3e4056</t>
  </si>
  <si>
    <t>2020-01-31T11:32:28.554+01:00</t>
  </si>
  <si>
    <t>2020-01-31T11:37:54.713+01:00</t>
  </si>
  <si>
    <t>e5ea749b-b21d-45c6-b01c-7011a1ccc996</t>
  </si>
  <si>
    <t>2020-01-31T11:38:11.857+01:00</t>
  </si>
  <si>
    <t>2020-01-31T11:40:49.505+01:00</t>
  </si>
  <si>
    <t>2eee1e8c-3f78-44e8-910b-5ac0e0382d06</t>
  </si>
  <si>
    <t>2020-01-31T11:44:29.605+01:00</t>
  </si>
  <si>
    <t>2020-01-31T11:49:31.002+01:00</t>
  </si>
  <si>
    <t>1be08cd0-4227-4be8-a389-79757a2d085a</t>
  </si>
  <si>
    <t>2020-01-31T11:50:56.492+01:00</t>
  </si>
  <si>
    <t>2020-01-31T11:57:07.149+01:00</t>
  </si>
  <si>
    <t>2855cca3-ee9d-4a83-a7d1-c17a2b33a109</t>
  </si>
  <si>
    <t>2020-01-31T12:38:51.613+01:00</t>
  </si>
  <si>
    <t>2020-01-31T12:41:42.676+01:00</t>
  </si>
  <si>
    <t>168b1e16-f87a-4ab7-b025-85d342cab03b</t>
  </si>
  <si>
    <t>2020-01-31T12:41:48.408+01:00</t>
  </si>
  <si>
    <t>2020-01-31T12:46:29.915+01:00</t>
  </si>
  <si>
    <t>50768909-9bb3-4ac6-a8f9-8e6fc50119c8</t>
  </si>
  <si>
    <t>2020-01-31T12:58:52.897+01:00</t>
  </si>
  <si>
    <t>2020-01-31T13:01:16.094+01:00</t>
  </si>
  <si>
    <t>87b3c063-9997-4ede-b4fe-d79d52cc5b75</t>
  </si>
  <si>
    <t>2020-01-31T13:05:36.494+01:00</t>
  </si>
  <si>
    <t>2020-01-31T13:12:26.648+01:00</t>
  </si>
  <si>
    <t>b74d668a-b19c-4372-a1a0-7d8724b76c28</t>
  </si>
  <si>
    <t>2020-01-31T13:24:42.884+01:00</t>
  </si>
  <si>
    <t>2020-01-31T13:28:03.436+01:00</t>
  </si>
  <si>
    <t>40de3d14-face-48e4-83f4-ec1ef3c9e8f7</t>
  </si>
  <si>
    <t>2020-01-31T13:28:22.866+01:00</t>
  </si>
  <si>
    <t>2020-01-31T13:30:03.868+01:00</t>
  </si>
  <si>
    <t>9e2e4a37-01d6-433d-9999-238a83710370</t>
  </si>
  <si>
    <t>2020-01-31T13:37:05.805+01:00</t>
  </si>
  <si>
    <t>2020-01-31T13:40:53.730+01:00</t>
  </si>
  <si>
    <t>6cf41a16-cd8b-45a4-bb04-c7ce059c2fca</t>
  </si>
  <si>
    <t>2020-01-31T13:49:23.962+01:00</t>
  </si>
  <si>
    <t>2020-01-31T13:53:57.023+01:00</t>
  </si>
  <si>
    <t>cf35494e-dd1c-4a49-83b9-e7043abbe053</t>
  </si>
  <si>
    <t>2020-01-31T13:58:34.546+01:00</t>
  </si>
  <si>
    <t>2020-01-31T14:02:51.269+01:00</t>
  </si>
  <si>
    <t>70e563fd-d0b8-406f-b7e7-cdf61139aa55</t>
  </si>
  <si>
    <t>2020-01-31T14:02:58.434+01:00</t>
  </si>
  <si>
    <t>2020-01-31T14:08:41.690+01:00</t>
  </si>
  <si>
    <t>2fe97653-b0da-43c8-8ef5-b4f6ec9254b8</t>
  </si>
  <si>
    <t>2020-01-31T14:11:10.477+01:00</t>
  </si>
  <si>
    <t>2020-01-31T14:14:03.800+01:00</t>
  </si>
  <si>
    <t>fae5283f-28e3-4ff4-82a2-1335c4885557</t>
  </si>
  <si>
    <t>2020-01-24T11:39:26.283+01</t>
  </si>
  <si>
    <t>2020-01-24T11:42:02.672+01</t>
  </si>
  <si>
    <t>2020-01-24</t>
  </si>
  <si>
    <t>4aeb4063-36eb-44f5-9aef-74b3a1d9152f</t>
  </si>
  <si>
    <t>2020-01-24T11:42:32.840+01</t>
  </si>
  <si>
    <t>2020-01-24T11:46:47.770+01</t>
  </si>
  <si>
    <t>68c9b2dd-8d4e-4a18-a0d4-0f25030acd34</t>
  </si>
  <si>
    <t>2020-01-24T11:46:55.139+01</t>
  </si>
  <si>
    <t>2020-01-24T11:49:18.620+01</t>
  </si>
  <si>
    <t>f4b6dfb8-e3d6-4c34-986a-af745cfd96a2</t>
  </si>
  <si>
    <t>2020-01-24T11:49:30.712+01</t>
  </si>
  <si>
    <t>2020-01-24T11:51:16.252+01</t>
  </si>
  <si>
    <t>dcfc6c05-41e8-4279-a66c-909a5f2718cf</t>
  </si>
  <si>
    <t>2020-01-24T11:51:22.208+01</t>
  </si>
  <si>
    <t>2020-01-24T11:53:26.128+01</t>
  </si>
  <si>
    <t>34e0dab2-727e-4907-b2c4-cd6d6518c51e</t>
  </si>
  <si>
    <t>2020-01-24T11:53:31.402+01</t>
  </si>
  <si>
    <t>2020-01-24T11:54:54.856+01</t>
  </si>
  <si>
    <t>f3ba42e1-37b4-4f77-9394-b8fc5a1a2a56</t>
  </si>
  <si>
    <t>2020-01-24T11:55:14.630+01</t>
  </si>
  <si>
    <t>2020-01-24T11:57:51.456+01</t>
  </si>
  <si>
    <t>9222ef43-c26d-4c91-874d-b5697884b294</t>
  </si>
  <si>
    <t>2020-01-24T11:58:08.559+01</t>
  </si>
  <si>
    <t>2020-01-24T12:00:12.110+01</t>
  </si>
  <si>
    <t>7bd4bc1e-9157-414d-9993-c3fe9a2f5002</t>
  </si>
  <si>
    <t>2020-01-24T12:00:28.098+01</t>
  </si>
  <si>
    <t>2020-01-24T12:02:19.084+01</t>
  </si>
  <si>
    <t>954eba89-ef86-400a-a19d-258f6604453f</t>
  </si>
  <si>
    <t>2020-01-24T12:02:45.083+01</t>
  </si>
  <si>
    <t>2020-01-24T12:06:26.832+01</t>
  </si>
  <si>
    <t>616d2e8e-360b-42ac-8560-3241c2883065</t>
  </si>
  <si>
    <t>2020-01-24T12:06:51.998+01</t>
  </si>
  <si>
    <t>2020-01-24T12:08:54.675+01</t>
  </si>
  <si>
    <t>d39d5a44-7bb3-4eed-bec6-13efaca4a3d6</t>
  </si>
  <si>
    <t>2020-01-24T12:09:12.979+01</t>
  </si>
  <si>
    <t>2020-01-24T12:11:08.982+01</t>
  </si>
  <si>
    <t>0219a21c-0147-4df4-8e32-0542b4893336</t>
  </si>
  <si>
    <t>2020-01-24T12:11:52.013+01</t>
  </si>
  <si>
    <t>2020-01-24T12:13:05.151+01</t>
  </si>
  <si>
    <t>db5cee52-2198-484a-a2ea-561305dde03d</t>
  </si>
  <si>
    <t>2020-01-24T12:15:32.623+01</t>
  </si>
  <si>
    <t>2020-01-24T12:17:14.515+01</t>
  </si>
  <si>
    <t>cf2eeff5-2710-4e10-8a1c-c01ec349ac7e</t>
  </si>
  <si>
    <t>2020-01-24T12:18:35.633+01</t>
  </si>
  <si>
    <t>2020-01-24T12:20:17.458+01</t>
  </si>
  <si>
    <t>dd04aff3-869e-49a2-884d-703b2c3ea32d</t>
  </si>
  <si>
    <t>2020-01-24T14:36:53.999+01</t>
  </si>
  <si>
    <t>2020-01-24T14:38:19.941+01</t>
  </si>
  <si>
    <t>877c7f56-3153-4fbd-b7e7-5cb078018bdc</t>
  </si>
  <si>
    <t>2020-01-24T08:57:51.800+01:00</t>
  </si>
  <si>
    <t>2020-01-24T11:52:19.485+01:00</t>
  </si>
  <si>
    <t>6d300555-12c6-4493-b3de-2a117dc1507a</t>
  </si>
  <si>
    <t>2020-01-24T11:53:37.824+01:00</t>
  </si>
  <si>
    <t>2020-01-24T12:01:38.707+01:00</t>
  </si>
  <si>
    <t>1212c47e-5270-4d89-872e-db33536aada8</t>
  </si>
  <si>
    <t>2020-01-24T12:03:26.222+01:00</t>
  </si>
  <si>
    <t>2020-01-24T12:06:19.570+01:00</t>
  </si>
  <si>
    <t>4a360b40-63f7-459e-beb1-240952de8a72</t>
  </si>
  <si>
    <t>2020-01-24T12:07:28.559+01:00</t>
  </si>
  <si>
    <t>2020-01-24T12:10:57.120+01:00</t>
  </si>
  <si>
    <t>34ef749b-66ba-4bcb-bd3c-0a94d55aa81a</t>
  </si>
  <si>
    <t>2020-01-24T12:12:25.823+01:00</t>
  </si>
  <si>
    <t>2020-01-24T12:16:09.678+01:00</t>
  </si>
  <si>
    <t>cbd8841d-2ae3-4402-827b-dc91575b8628</t>
  </si>
  <si>
    <t>2020-01-24T12:16:48.574+01:00</t>
  </si>
  <si>
    <t>2020-01-24T12:18:55.960+01:00</t>
  </si>
  <si>
    <t>8d9366c0-186d-4a77-bcde-b2260d6a0114</t>
  </si>
  <si>
    <t>2020-01-24T12:19:38.008+01:00</t>
  </si>
  <si>
    <t>2020-01-24T12:23:18.899+01:00</t>
  </si>
  <si>
    <t>2b871d56-39bb-4dfd-8642-e6311083cca8</t>
  </si>
  <si>
    <t>2020-01-24T13:18:55.761+01:00</t>
  </si>
  <si>
    <t>2020-01-24T13:21:41.444+01:00</t>
  </si>
  <si>
    <t>70b72687-080b-43a1-83c3-f53fbbbdcbdc</t>
  </si>
  <si>
    <t>2020-01-24T11:35:30.062+02</t>
  </si>
  <si>
    <t>2020-01-28T09:45:22.672+02</t>
  </si>
  <si>
    <t>60:AF:6D:45:54:6D</t>
  </si>
  <si>
    <t>00a9cd04-fe20-4af8-b894-12e6aaa1dc24</t>
  </si>
  <si>
    <t>2020-01-24T12:00:27.838+02</t>
  </si>
  <si>
    <t>2020-01-28T09:45:10.395+02</t>
  </si>
  <si>
    <t>09d4590e-9a68-4022-821f-9b75fba6b00d</t>
  </si>
  <si>
    <t>2020-01-24T12:12:20.071+02</t>
  </si>
  <si>
    <t>2020-01-28T09:44:57.485+02</t>
  </si>
  <si>
    <t>14940818-2893-4959-8a9c-2e8863e0f30d</t>
  </si>
  <si>
    <t>2020-01-24T14:54:02.596+02</t>
  </si>
  <si>
    <t>2020-01-28T09:44:40.274+02</t>
  </si>
  <si>
    <t>e34eb96a-aebd-45c7-9e9d-385dadfaeb1e</t>
  </si>
  <si>
    <t>2020-01-24T15:34:06.046+02</t>
  </si>
  <si>
    <t>2020-01-28T09:08:05.894+02</t>
  </si>
  <si>
    <t>17a44fce-acd3-4583-8269-c5cb29c73941</t>
  </si>
  <si>
    <t>2020-01-24T15:42:57.142+02</t>
  </si>
  <si>
    <t>2020-01-28T09:08:54.301+02</t>
  </si>
  <si>
    <t>4c6463b9-e238-47c2-b138-ce126d7485f5</t>
  </si>
  <si>
    <t>2020-01-24T15:57:23.321+02</t>
  </si>
  <si>
    <t>2020-01-28T09:13:49.244+02</t>
  </si>
  <si>
    <t>f4930a4e-d135-4a11-a6ed-5a2bbbd6119a</t>
  </si>
  <si>
    <t>2020-01-27T12:05:28.515+02</t>
  </si>
  <si>
    <t>2020-01-28T09:13:02.853+02</t>
  </si>
  <si>
    <t>2020-01-27</t>
  </si>
  <si>
    <t>24a37365-590b-4977-a00c-35d5e482c23e</t>
  </si>
  <si>
    <t>2020-01-27T12:31:43.965+02</t>
  </si>
  <si>
    <t>2020-01-28T09:11:05.704+02</t>
  </si>
  <si>
    <t>ec22fcd7-6d7f-411a-8fc5-7e1ce1916015</t>
  </si>
  <si>
    <t>2020-01-27T12:39:46.228+02</t>
  </si>
  <si>
    <t>2020-01-28T09:18:31.346+02</t>
  </si>
  <si>
    <t>febf1396-cf93-4c07-9258-50a676cd0032</t>
  </si>
  <si>
    <t>2020-01-27T12:53:55.671+02</t>
  </si>
  <si>
    <t>2020-01-28T09:15:31.314+02</t>
  </si>
  <si>
    <t>3146e872-4cca-436b-b9e8-52294d6041d2</t>
  </si>
  <si>
    <t>2020-01-27T14:34:37.240+02</t>
  </si>
  <si>
    <t>2020-01-28T09:15:53.084+02</t>
  </si>
  <si>
    <t>dcc0d0ad-e296-45c2-9b2a-3b8d911cac89</t>
  </si>
  <si>
    <t>2020-01-27T14:57:25.434+02</t>
  </si>
  <si>
    <t>2020-01-28T09:16:12.761+02</t>
  </si>
  <si>
    <t>db8ce332-b753-46de-8f82-41c07621a677</t>
  </si>
  <si>
    <t>2020-01-28T08:29:04.274+02</t>
  </si>
  <si>
    <t>2020-01-28T09:18:17.414+02</t>
  </si>
  <si>
    <t>1304ba4d-fb30-46a5-842b-db0a1a50986a</t>
  </si>
  <si>
    <t>2020-01-28T08:40:45.803+02</t>
  </si>
  <si>
    <t>2020-01-28T08:49:08.028+02</t>
  </si>
  <si>
    <t>49a64aec-1f4a-43e8-9529-8e83d626376f</t>
  </si>
  <si>
    <t>2020-01-28T08:49:24.635+02</t>
  </si>
  <si>
    <t>2020-01-28T09:19:36.276+02</t>
  </si>
  <si>
    <t>acf</t>
  </si>
  <si>
    <t>mbomou</t>
  </si>
  <si>
    <t>ouaka</t>
  </si>
  <si>
    <t>bambari</t>
  </si>
  <si>
    <t>haute_kotto</t>
  </si>
  <si>
    <t>samba_boungou</t>
  </si>
  <si>
    <t>nana_mambere</t>
  </si>
  <si>
    <t>bouar</t>
  </si>
  <si>
    <t>haut_mbomou</t>
  </si>
  <si>
    <t>obo</t>
  </si>
  <si>
    <t>bangui_8</t>
  </si>
  <si>
    <t>2020-01-25</t>
  </si>
  <si>
    <t>ouham</t>
  </si>
  <si>
    <t>bossangoa</t>
  </si>
  <si>
    <t>alim_manioc combustible_essence</t>
  </si>
  <si>
    <t>nfi_pagne nfi_natte nfi_marmite nfi_cuvette wash_savon wash_theiere wash_seau</t>
  </si>
  <si>
    <t>nfi_bidon nfi_cuvette wash_savon wash_theiere wash_seau</t>
  </si>
  <si>
    <t>nfi_pagne nfi_cuvette wash_savon wash_theiere</t>
  </si>
  <si>
    <t>nfi_pagne nfi_cuvette wash_savon</t>
  </si>
  <si>
    <t>nfi_bidon nfi_pagne nfi_natte nfi_bache nfi_marmite nfi_cuvette wash_savon wash_theiere wash_seau</t>
  </si>
  <si>
    <t>nfi_bidon wash_savon wash_theiere</t>
  </si>
  <si>
    <t>nfi_drap wash_seau</t>
  </si>
  <si>
    <t>alim_sucre alim_sel</t>
  </si>
  <si>
    <t>alim_riz alim_sucre alim_sel alim_huile_vegetale</t>
  </si>
  <si>
    <t>alim_manioc alim_riz alim_arachide alim_sucre alim_sel alim_huile_vegetale</t>
  </si>
  <si>
    <t>alim_sucre alim_sel alim_huile_vegetale</t>
  </si>
  <si>
    <t>alim_sucre alim_sel alim_huile_vegetale combustible_essence</t>
  </si>
  <si>
    <t>alim_mais alim_manioc alim_riz alim_haricot alim_arachide</t>
  </si>
  <si>
    <t>alim_mais alim_manioc alim_riz alim_haricot alim_arachide alim_sel alim_huile_vegetale</t>
  </si>
  <si>
    <t>nfi_moustiquaire nfi_drap nfi_pagne nfi_natte wash_savon wash_theiere</t>
  </si>
  <si>
    <t>alim_sucre alim_huile_vegetale wash_savon wash_theiere</t>
  </si>
  <si>
    <t>nfi_moustiquaire nfi_drap nfi_pagne nfi_natte nfi_cuvette wash_savon wash_theiere wash_seau</t>
  </si>
  <si>
    <t>nfi_drap nfi_pagne nfi_natte wash_theiere</t>
  </si>
  <si>
    <t>nfi_moustiquaire nfi_drap wash_theiere</t>
  </si>
  <si>
    <t>alim_sucre wash_savon</t>
  </si>
  <si>
    <t>nfi_bache</t>
  </si>
  <si>
    <t>nfi_moustiquaire alim_sucre wash_savon</t>
  </si>
  <si>
    <t>nfi_moustiquaire</t>
  </si>
  <si>
    <t>nfi_pagne nfi_natte nfi_marmite nfi_bache alim_sucre alim_sel alim_riz alim_huile_vegetale wash_savon nfi_bidon nfi_moustiquaire</t>
  </si>
  <si>
    <t>alim_sucre alim_sel alim_riz alim_huile_vegetale wash_savon</t>
  </si>
  <si>
    <t>nfi_drap nfi_pagne</t>
  </si>
  <si>
    <t>nfi_bidon wash_savon alim_huile_vegetale alim_sucre</t>
  </si>
  <si>
    <t>alim_mais alim_arachide</t>
  </si>
  <si>
    <t>alim_arachide alim_haricot alim_riz alim_manioc</t>
  </si>
  <si>
    <t>alim_sel alim_haricot alim_arachide alim_manioc alim_riz</t>
  </si>
  <si>
    <t>alim_mais alim_riz alim_arachide alim_haricot</t>
  </si>
  <si>
    <t>alim_manioc alim_arachide alim_sucre alim_mais</t>
  </si>
  <si>
    <t>alim_sel alim_sucre alim_riz wash_savon</t>
  </si>
  <si>
    <t>alim_huile_vegetale alim_sucre alim_sel alim_riz wash_savon nfi_bidon</t>
  </si>
  <si>
    <t>nfi_bidon nfi_bache alim_sel alim_sucre wash_savon alim_huile_vegetale alim_riz combustible_essence</t>
  </si>
  <si>
    <t>nfi_moustiquaire nfi_bidon nfi_drap nfi_pagne nfi_natte nfi_bache nfi_cuvette alim_riz alim_sucre alim_sel wash_savon wash_theiere wash_seau combustible_essence</t>
  </si>
  <si>
    <t>nfi_moustiquaire alim_mais</t>
  </si>
  <si>
    <t>nfi_moustiquaire nfi_bidon nfi_drap nfi_pagne nfi_natte nfi_bache nfi_marmite nfi_cuvette alim_riz alim_sucre alim_sel wash_savon wash_theiere wash_seau combustible_essence</t>
  </si>
  <si>
    <t>nfi_bidon nfi_drap nfi_pagne nfi_natte nfi_marmite nfi_cuvette alim_sucre alim_sel wash_savon wash_theiere wash_seau combustible_essence</t>
  </si>
  <si>
    <t>nfi_marmite alim_mais alim_manioc alim_haricot alim_arachide alim_huile_vegetale</t>
  </si>
  <si>
    <t>nfi_marmite nfi_cuvette alim_mais alim_manioc alim_haricot alim_arachide</t>
  </si>
  <si>
    <t>nfi_moustiquaire nfi_bidon nfi_drap nfi_pagne nfi_natte nfi_bache nfi_marmite nfi_cuvette alim_sucre alim_sel wash_savon wash_seau combustible_essence</t>
  </si>
  <si>
    <t>alim_sel alim_sucre</t>
  </si>
  <si>
    <t>nfi_moustiquaire nfi_drap nfi_pagne nfi_natte nfi_bache nfi_cuvette</t>
  </si>
  <si>
    <t>alim_sucre alim_sel alim_huile_vegetale wash_savon wash_seau</t>
  </si>
  <si>
    <t>wash_theiere wash_seau nfi_marmite nfi_cuvette nfi_natte nfi_bidon</t>
  </si>
  <si>
    <t>alim_huile_vegetale alim_sel alim_sucre alim_riz wash_savon nfi_cuvette nfi_marmite nfi_natte nfi_pagne nfi_bidon</t>
  </si>
  <si>
    <t>nfi_moustiquaire nfi_drap nfi_pagne nfi_natte nfi_cuvette wash_theiere wash_seau nfi_bidon</t>
  </si>
  <si>
    <t>alim_mais alim_manioc alim_riz alim_haricot alim_arachide alim_huile_vegetale alim_sucre alim_sel</t>
  </si>
  <si>
    <t>wash_savon wash_theiere wash_seau nfi_cuvette nfi_marmite nfi_natte nfi_drap nfi_pagne nfi_bidon</t>
  </si>
  <si>
    <t>wash_seau wash_theiere wash_savon alim_sel nfi_natte nfi_pagne nfi_bidon</t>
  </si>
  <si>
    <t>nfi_marmite nfi_cuvette alim_mais alim_manioc alim_riz alim_haricot alim_arachide alim_sucre wash_theiere wash_seau</t>
  </si>
  <si>
    <t>alim_mais alim_manioc alim_riz alim_haricot alim_arachide alim_sucre alim_sel wash_savon</t>
  </si>
  <si>
    <t>nfi_bidon nfi_drap nfi_pagne</t>
  </si>
  <si>
    <t>nfi_drap nfi_natte nfi_bache</t>
  </si>
  <si>
    <t>alim_riz alim_huile_vegetale</t>
  </si>
  <si>
    <t>alim_riz alim_haricot</t>
  </si>
  <si>
    <t>alim_sel wash_savon</t>
  </si>
  <si>
    <t>nfi_natte wash_theiere</t>
  </si>
  <si>
    <t>nfi_marmite wash_seau</t>
  </si>
  <si>
    <t>alim_manioc alim_arachide</t>
  </si>
  <si>
    <t>nfi_bidon nfi_drap nfi_natte nfi_marmite nfi_cuvette alim_riz alim_sucre alim_sel alim_huile_vegetale wash_savon</t>
  </si>
  <si>
    <t>alim_sucre alim_huile_vegetale wash_theiere nfi_pagne nfi_marmite nfi_bidon wash_seau</t>
  </si>
  <si>
    <t>alim_haricot alim_manioc alim_mais</t>
  </si>
  <si>
    <t>alim_haricot alim_mais alim_arachide</t>
  </si>
  <si>
    <t>wash_theiere nfi_pagne nfi_moustiquaire</t>
  </si>
  <si>
    <t>nfi_bache nfi_moustiquaire</t>
  </si>
  <si>
    <t>nfi_cuvette alim_manioc alim_riz alim_haricot alim_arachide wash_savon wash_seau</t>
  </si>
  <si>
    <t>nfi_moustiquaire nfi_bidon nfi_drap nfi_pagne nfi_natte nfi_bache nfi_marmite nfi_cuvette alim_riz alim_sucre alim_sel alim_huile_vegetale wash_savon wash_seau</t>
  </si>
  <si>
    <t>nfi_bidon nfi_marmite nfi_cuvette alim_sucre wash_savon wash_theiere wash_seau</t>
  </si>
  <si>
    <t>nfi_moustiquaire nfi_bidon nfi_natte wash_savon wash_theiere</t>
  </si>
  <si>
    <t>nfi_bidon nfi_drap alim_sucre alim_huile_vegetale wash_savon wash_theiere</t>
  </si>
  <si>
    <t>nfi_moustiquaire nfi_drap nfi_natte nfi_marmite alim_riz wash_savon wash_seau</t>
  </si>
  <si>
    <t>nfi_moustiquaire nfi_drap nfi_natte nfi_bache wash_savon wash_seau</t>
  </si>
  <si>
    <t>nfi_drap nfi_pagne alim_mais alim_manioc alim_riz alim_haricot alim_arachide alim_sucre alim_sel combustible_bois_chauffage</t>
  </si>
  <si>
    <t>nfi_pagne nfi_natte nfi_marmite alim_mais alim_manioc alim_riz alim_haricot alim_arachide alim_sel wash_savon combustible_bois_chauffage combustible_essence</t>
  </si>
  <si>
    <t>nfi_bidon alim_mais alim_manioc alim_riz alim_haricot alim_arachide alim_sucre alim_sel alim_viande alim_huile_vegetale wash_savon wash_theiere wash_seau combustible_bois_chauffage combustible_essence</t>
  </si>
  <si>
    <t>nfi_drap nfi_pagne nfi_cuvette alim_mais alim_manioc alim_riz alim_haricot alim_arachide alim_sel alim_viande alim_huile_vegetale wash_savon wash_seau combustible_bois_chauffage combustible_essence</t>
  </si>
  <si>
    <t>nfi_moustiquaire nfi_bidon nfi_drap nfi_pagne nfi_natte nfi_bache nfi_marmite nfi_cuvette alim_mais alim_manioc alim_riz alim_haricot alim_arachide alim_sel alim_viande alim_huile_vegetale wash_savon wash_theiere wash_seau combustible_bois_chauffage</t>
  </si>
  <si>
    <t>nfi_moustiquaire nfi_drap nfi_bache nfi_marmite nfi_cuvette alim_mais alim_manioc alim_riz alim_haricot alim_arachide alim_sucre alim_sel alim_viande alim_huile_vegetale wash_savon wash_seau combustible_bois_chauffage</t>
  </si>
  <si>
    <t>nfi_bidon nfi_pagne nfi_natte alim_mais alim_manioc alim_haricot alim_arachide alim_sucre alim_huile_vegetale wash_savon wash_theiere wash_seau</t>
  </si>
  <si>
    <t>nfi_moustiquaire nfi_bidon nfi_pagne nfi_bache nfi_marmite nfi_cuvette alim_mais alim_haricot alim_arachide alim_sucre alim_viande wash_savon wash_theiere wash_seau combustible_essence</t>
  </si>
  <si>
    <t>nfi_pagne nfi_natte nfi_marmite alim_riz alim_sucre alim_sel alim_huile_vegetale wash_savon wash_theiere wash_seau</t>
  </si>
  <si>
    <t>Le bidon rigide de 20L est-il en vente en magasin actuellement ?</t>
  </si>
  <si>
    <t>Le drap unique de 2 places est-il en vente en magasin actuellement ?</t>
  </si>
  <si>
    <t>Le pagne de 6 yards est-il en vente en magasin actuellement ?</t>
  </si>
  <si>
    <t>La bâche 4x5cm est-elle en vente en magasin actuellement ?</t>
  </si>
  <si>
    <t>La cuvette de 30L en métal est-elle en vente en magasin actuellement ?</t>
  </si>
  <si>
    <t>Quel est le prix pour 350 grammes ?</t>
  </si>
  <si>
    <t/>
  </si>
  <si>
    <t>Quel est le prix pour 500 grammes ?</t>
  </si>
  <si>
    <t>La viande de bœuf est-elle en vente en magasin actuellement ?</t>
  </si>
  <si>
    <t>Quel est le prix de cet article, pour 1 kg de viande ?</t>
  </si>
  <si>
    <t>L'arachide séchée est-elle en vente en magasin actuellement ?</t>
  </si>
  <si>
    <t>Quel est le prix 150 grammes?</t>
  </si>
  <si>
    <t>Quel est le prix de cet article pour 1 Litre?</t>
  </si>
  <si>
    <t>Quel est le prix, pour 200 grammes ?</t>
  </si>
  <si>
    <t>Quel est le prix pour 150 grammes ?</t>
  </si>
  <si>
    <t>Quel est le prix de cet article pour une pièce semi-industrielle (200 grammes) ?</t>
  </si>
  <si>
    <t>Quel est le prix de cet article à la pièce ?</t>
  </si>
  <si>
    <t>Le seau en plastique est-il en vente en magasin actuellement ?</t>
  </si>
  <si>
    <t>Quel est le prix de cet article pour une contenance de 20 litres ?</t>
  </si>
  <si>
    <t>Quel est le prix de cet article (fagot de bois de taille moyenne) ?</t>
  </si>
  <si>
    <t>Quel est le prix de cet article pour 1 litre ?</t>
  </si>
  <si>
    <t>Il a dit qu'il y a souvent une variation des prix. Il les achemine tous de Bangui. Il etait disposé á nous recevoir</t>
  </si>
  <si>
    <t>Difficile de trouver les bidons de 20L, seulement les 25L. Meme les bâches aussi, les commerçants achetaient chez les beneficiaires des projects. Les articles qu'on a troué chez lui sont toujour disponible. Il adherent certains articles a Bangui, d'autres viennent du RDC.</t>
  </si>
  <si>
    <t>Il vend aussi les savons et marmitent métalliques mais c'est en rupture actuellement</t>
  </si>
  <si>
    <t>Elle a dit que les produits sont toujours disponible. Les articles viennent de Bangui et Cameroun</t>
  </si>
  <si>
    <t>Il a dit que ces articles sont toujours disponible sur le marché. Il les achemine de Bangui</t>
  </si>
  <si>
    <t>Tous les articles sont acheminés de Bangui. Il y a des période de rupture á cause des difficultés de transport. Des fois le camion peut durer un mois de route.</t>
  </si>
  <si>
    <t>Il y a eu rupture de marmites</t>
  </si>
  <si>
    <t>Rupture de la théière</t>
  </si>
  <si>
    <t>Cet article est t oujours disponible chez lui</t>
  </si>
  <si>
    <t>Elle attend l'arrivée de santé commande de sceau plastique qui est encore en route</t>
  </si>
  <si>
    <t>Il reste seulement une piece de la cuvette</t>
  </si>
  <si>
    <t>On ne trouve pas les moustiquaires sur le marché</t>
  </si>
  <si>
    <t>Il y au aussi des draps de 2500FCFA, mais j'ai enregistré  l'autre à cause la qualité</t>
  </si>
  <si>
    <t>R.a.s</t>
  </si>
  <si>
    <t>La commerçante east tres acceuillante</t>
  </si>
  <si>
    <t>R a s</t>
  </si>
  <si>
    <t>Bonne acceuille</t>
  </si>
  <si>
    <t xml:space="preserve">Ras </t>
  </si>
  <si>
    <t xml:space="preserve">Au par avant c'est un peu moins cher, mais actuellement est cher. </t>
  </si>
  <si>
    <t>Les acheteurs de ces produits ne viennent plus comme d'habitude</t>
  </si>
  <si>
    <t>Les prix varient selon les saisons,car les prix ne sont pas stable selon le commerçant.</t>
  </si>
  <si>
    <t xml:space="preserve"> le prix  est stable, selon la commercante</t>
  </si>
  <si>
    <t>Pas de variation de prix selon le Boutiquier</t>
  </si>
  <si>
    <t>Sa varie selon les periode dit le boutiquier</t>
  </si>
  <si>
    <t>Le prix d,huile varie selon les periodes et saisons,selon le commerçant.</t>
  </si>
  <si>
    <t>Le prix varie selon les periodes</t>
  </si>
  <si>
    <t>Le prix varie selon les periode</t>
  </si>
  <si>
    <t>Le prix  varie selon les periode</t>
  </si>
  <si>
    <t xml:space="preserve">Le prix varie selon la periode </t>
  </si>
  <si>
    <t>Variation des prix</t>
  </si>
  <si>
    <t xml:space="preserve">Arachide,Mais,Manioc: varient selon la periode
 </t>
  </si>
  <si>
    <t>Pas de variation de prix</t>
  </si>
  <si>
    <t>Variation de prix d essence selon les periode</t>
  </si>
  <si>
    <t>Il dit ya pas l'acces, manque de vehuil,insécurité de route,taux élevé de moyen de transport par tonnage de bagages luganda Obo.</t>
  </si>
  <si>
    <t>Insécurité de la route, le prix de moyen de transport est tros élevé en dollar</t>
  </si>
  <si>
    <t>RNS</t>
  </si>
  <si>
    <t>Le sucre vient du sud soudan</t>
  </si>
  <si>
    <t>Le prix de Dollar est élevé et lacces pour voyager est actuellement difficile, manque de véhicule et problème d'insécurité.</t>
  </si>
  <si>
    <t>Insécurité, difficulté sur le transport de marchandise de luganda pour obo.</t>
  </si>
  <si>
    <t>Difficile a trouver uniquement par les peuhl</t>
  </si>
  <si>
    <t xml:space="preserve"> RNS</t>
  </si>
  <si>
    <t>Pour trouvé se difficile dans localité il faut aller voir juste au niveau de soudan ou a luganda pour acheter le carburant et revenir, la route est tres mauvaise impraticable.</t>
  </si>
  <si>
    <t>Le cout de transport est tros élevé.</t>
  </si>
  <si>
    <t>Insécurité encour du voyage.</t>
  </si>
  <si>
    <t>Certains articles ne sont pas disponibles chez ce commerçant.</t>
  </si>
  <si>
    <t>Guy88yiu</t>
  </si>
  <si>
    <t>Le commerçant se plaind par rapport à la tracasserie routière.</t>
  </si>
  <si>
    <t>Problème de route.</t>
  </si>
  <si>
    <t>Problème qui fait la cherté des prix.</t>
  </si>
  <si>
    <t>Insécurité aux éleveurs.</t>
  </si>
  <si>
    <t>Problème de disponibilité à cause de l'insécurité.</t>
  </si>
  <si>
    <t>Problème d'insécurité.</t>
  </si>
  <si>
    <t>C est beaucoup par les peulh</t>
  </si>
  <si>
    <t>Les boeufs sont déjà éloignés de la zone.</t>
  </si>
  <si>
    <t>Certains produits sont rares.</t>
  </si>
  <si>
    <t>Certains sont rares en cette période.</t>
  </si>
  <si>
    <t>LE del vient du sur soudan</t>
  </si>
  <si>
    <t>Certains produits ne sont pas disponibles.</t>
  </si>
  <si>
    <t>Rareté de certains produits</t>
  </si>
  <si>
    <t>Certains produits manquent chez cette commerçante.</t>
  </si>
  <si>
    <t>Problème de route pour l'approvisionnement.</t>
  </si>
  <si>
    <t>On ne peut pas trouver tous les articles chez un même commerçant, mais en parcourant toutes les boutiques de la ville on peut trouver ce que l'on désire.</t>
  </si>
  <si>
    <t>C'est disponible car c'est la saison sèche.</t>
  </si>
  <si>
    <t>Disponible</t>
  </si>
  <si>
    <t xml:space="preserve">Disponible </t>
  </si>
  <si>
    <t>Le prix est standar</t>
  </si>
  <si>
    <t>Carrence de viande</t>
  </si>
  <si>
    <t>Problème de viande</t>
  </si>
  <si>
    <t xml:space="preserve">Problème d'huile </t>
  </si>
  <si>
    <t>Problème d 'huile</t>
  </si>
  <si>
    <t xml:space="preserve">Cet article n'existe pas sur le marché </t>
  </si>
  <si>
    <t xml:space="preserve">Cet article n'est pas dans la boutique </t>
  </si>
  <si>
    <t>Cet article n'existe pas sur le marché</t>
  </si>
  <si>
    <t xml:space="preserve">La bâche est rarement dans la boutique </t>
  </si>
  <si>
    <t xml:space="preserve">Ça n'y est pas dans la boutique </t>
  </si>
  <si>
    <t xml:space="preserve">Ça n 'y est pas dans la boutique </t>
  </si>
  <si>
    <t xml:space="preserve">Pleinement de carburant </t>
  </si>
  <si>
    <t>Pas de bache</t>
  </si>
  <si>
    <t xml:space="preserve">Mécontentement de l'enquêté pour la réponse </t>
  </si>
  <si>
    <t xml:space="preserve">produit rare sur le marché </t>
  </si>
  <si>
    <t>Bonne qualité</t>
  </si>
  <si>
    <t>Disponible sur le marché</t>
  </si>
  <si>
    <t>Tous ses produits sont indisponible sur le marché</t>
  </si>
  <si>
    <t>Tous les produis sont disponiibles sur le marché mais les bâches ont des logos.</t>
  </si>
  <si>
    <t>Les produits sont disponibles sur le marché, marais le drap est le couverture distribué par PAM.</t>
  </si>
  <si>
    <t>Tous ses produits sont disponibles, mais le riz est un peu rare sur le marché.</t>
  </si>
  <si>
    <t>Le drap et le bâche sont des produits de distribution par HCR</t>
  </si>
  <si>
    <t>Les marchandises sont bien disponible sur le marché</t>
  </si>
  <si>
    <t>Les marchandises sont disponible sur le marché.</t>
  </si>
  <si>
    <t>Disponibilité des marchandises</t>
  </si>
  <si>
    <t>Nous confirmons la disponibilité de ses denrées.</t>
  </si>
  <si>
    <t>Les produits sont disponiibles.</t>
  </si>
  <si>
    <t>Les bâche sont produit de HCR</t>
  </si>
  <si>
    <t>Les marchandises sont disponibles</t>
  </si>
  <si>
    <t>Nous affirmons la disponibilité des produits.</t>
  </si>
  <si>
    <t>Le savon de 100f est le savon traditionnel, le savon de 150f est le savon savex et celui d azur est de 200f.</t>
  </si>
  <si>
    <t>2020-01-22T13:15:50</t>
  </si>
  <si>
    <t>2020-01-31T16:34:15</t>
  </si>
  <si>
    <t>2020-01-22T11:21:02</t>
  </si>
  <si>
    <t>2020-01-22T11:21:42</t>
  </si>
  <si>
    <t>2020-01-22T11:22:25</t>
  </si>
  <si>
    <t>2020-01-22T11:22:33</t>
  </si>
  <si>
    <t>2020-01-22T11:22:46</t>
  </si>
  <si>
    <t>2020-01-22T11:23:33</t>
  </si>
  <si>
    <t>2020-01-22T11:24:01</t>
  </si>
  <si>
    <t>2020-01-22T11:24:21</t>
  </si>
  <si>
    <t>2020-01-22T11:24:38</t>
  </si>
  <si>
    <t>2020-01-22T11:24:56</t>
  </si>
  <si>
    <t>2020-01-22T11:25:09</t>
  </si>
  <si>
    <t>2020-01-22T11:25:36</t>
  </si>
  <si>
    <t>2020-01-22T11:25:47</t>
  </si>
  <si>
    <t>2020-01-22T11:26:01</t>
  </si>
  <si>
    <t>2020-01-22T11:26:11</t>
  </si>
  <si>
    <t>2020-01-22T11:26:21</t>
  </si>
  <si>
    <t>2020-01-22T11:26:36</t>
  </si>
  <si>
    <t>2020-01-22T11:27:01</t>
  </si>
  <si>
    <t>2020-01-22T15:42:44</t>
  </si>
  <si>
    <t>2020-01-22T15:43:00</t>
  </si>
  <si>
    <t>2020-01-22T15:43:20</t>
  </si>
  <si>
    <t>2020-01-22T15:43:36</t>
  </si>
  <si>
    <t>2020-01-22T15:43:53</t>
  </si>
  <si>
    <t>2020-01-22T15:44:11</t>
  </si>
  <si>
    <t>2020-01-22T15:44:27</t>
  </si>
  <si>
    <t>2020-01-22T15:44:40</t>
  </si>
  <si>
    <t>2020-01-22T15:44:57</t>
  </si>
  <si>
    <t>2020-01-22T15:45:14</t>
  </si>
  <si>
    <t>2020-01-22T15:45:28</t>
  </si>
  <si>
    <t>2020-01-22T15:45:44</t>
  </si>
  <si>
    <t>2020-01-22T15:45:59</t>
  </si>
  <si>
    <t>2020-01-22T15:46:15</t>
  </si>
  <si>
    <t>2020-01-22T15:46:31</t>
  </si>
  <si>
    <t>2020-01-22T15:46:44</t>
  </si>
  <si>
    <t>2020-01-22T15:47:00</t>
  </si>
  <si>
    <t>2020-01-22T15:47:13</t>
  </si>
  <si>
    <t>2020-01-22T15:47:28</t>
  </si>
  <si>
    <t>2020-01-22T15:57:51</t>
  </si>
  <si>
    <t>2020-01-22T15:58:58</t>
  </si>
  <si>
    <t>2020-01-22T15:59:38</t>
  </si>
  <si>
    <t>2020-01-22T16:00:24</t>
  </si>
  <si>
    <t>2020-01-22T16:00:40</t>
  </si>
  <si>
    <t>2020-01-22T16:00:57</t>
  </si>
  <si>
    <t>2020-01-22T16:01:27</t>
  </si>
  <si>
    <t>2020-01-22T16:01:37</t>
  </si>
  <si>
    <t>2020-01-22T16:02:09</t>
  </si>
  <si>
    <t>2020-01-22T16:02:36</t>
  </si>
  <si>
    <t>2020-01-22T16:03:21</t>
  </si>
  <si>
    <t>2020-01-22T16:03:52</t>
  </si>
  <si>
    <t>2020-01-22T16:04:28</t>
  </si>
  <si>
    <t>2020-01-22T16:04:30</t>
  </si>
  <si>
    <t>2020-01-22T16:04:55</t>
  </si>
  <si>
    <t>2020-01-22T16:05:26</t>
  </si>
  <si>
    <t>2020-01-22T16:05:30</t>
  </si>
  <si>
    <t>2020-01-22T16:05:52</t>
  </si>
  <si>
    <t>2020-01-22T16:06:05</t>
  </si>
  <si>
    <t>2020-01-22T16:06:29</t>
  </si>
  <si>
    <t>2020-01-22T16:07:40</t>
  </si>
  <si>
    <t>2020-01-22T16:07:58</t>
  </si>
  <si>
    <t>2020-01-22T16:08:09</t>
  </si>
  <si>
    <t>2020-01-22T16:08:37</t>
  </si>
  <si>
    <t>2020-01-22T16:08:39</t>
  </si>
  <si>
    <t>2020-01-22T16:09:04</t>
  </si>
  <si>
    <t>2020-01-22T16:10:14</t>
  </si>
  <si>
    <t>2020-01-22T16:10:15</t>
  </si>
  <si>
    <t>2020-01-22T16:11:18</t>
  </si>
  <si>
    <t>2020-01-22T16:11:25</t>
  </si>
  <si>
    <t>2020-01-22T16:13:03</t>
  </si>
  <si>
    <t>2020-01-22T16:19:56</t>
  </si>
  <si>
    <t>2020-01-22T16:20:30</t>
  </si>
  <si>
    <t>2020-01-22T16:20:57</t>
  </si>
  <si>
    <t>2020-01-22T16:24:18</t>
  </si>
  <si>
    <t>2020-01-22T16:25:29</t>
  </si>
  <si>
    <t>2020-01-22T16:24:54</t>
  </si>
  <si>
    <t>2020-01-22T16:25:57</t>
  </si>
  <si>
    <t>2020-01-22T16:26:30</t>
  </si>
  <si>
    <t>2020-01-22T16:26:57</t>
  </si>
  <si>
    <t>2020-01-22T16:34:18</t>
  </si>
  <si>
    <t>2020-01-22T16:41:55</t>
  </si>
  <si>
    <t>2020-01-22T16:39:30</t>
  </si>
  <si>
    <t>2020-01-22T16:39:37</t>
  </si>
  <si>
    <t>2020-01-22T16:40:23</t>
  </si>
  <si>
    <t>2020-01-22T16:40:39</t>
  </si>
  <si>
    <t>2020-01-22T16:41:12</t>
  </si>
  <si>
    <t>2020-01-22T16:42:29</t>
  </si>
  <si>
    <t>2020-01-22T16:43:41</t>
  </si>
  <si>
    <t>2020-01-22T16:44:31</t>
  </si>
  <si>
    <t>2020-01-22T16:45:12</t>
  </si>
  <si>
    <t>2020-01-23T10:57:06</t>
  </si>
  <si>
    <t>2020-01-23T10:57:09</t>
  </si>
  <si>
    <t>2020-01-23T10:57:13</t>
  </si>
  <si>
    <t>2020-01-23T10:57:24</t>
  </si>
  <si>
    <t>2020-01-23T10:57:27</t>
  </si>
  <si>
    <t>2020-01-23T10:57:31</t>
  </si>
  <si>
    <t>2020-01-23T10:57:35</t>
  </si>
  <si>
    <t>2020-01-23T10:57:38</t>
  </si>
  <si>
    <t>2020-01-23T10:57:42</t>
  </si>
  <si>
    <t>2020-01-23T10:57:47</t>
  </si>
  <si>
    <t>2020-01-23T10:57:52</t>
  </si>
  <si>
    <t>2020-01-23T10:58:01</t>
  </si>
  <si>
    <t>2020-01-23T10:58:03</t>
  </si>
  <si>
    <t>2020-01-23T10:58:12</t>
  </si>
  <si>
    <t>2020-01-23T10:58:20</t>
  </si>
  <si>
    <t>2020-01-28T06:52:21</t>
  </si>
  <si>
    <t>2020-01-28T06:52:29</t>
  </si>
  <si>
    <t>2020-01-28T06:55:08</t>
  </si>
  <si>
    <t>2020-01-28T07:01:10</t>
  </si>
  <si>
    <t>2020-01-28T07:01:12</t>
  </si>
  <si>
    <t>2020-01-28T07:01:15</t>
  </si>
  <si>
    <t>2020-01-28T07:01:18</t>
  </si>
  <si>
    <t>2020-01-28T07:01:22</t>
  </si>
  <si>
    <t>2020-01-28T07:01:24</t>
  </si>
  <si>
    <t>2020-01-28T07:01:25</t>
  </si>
  <si>
    <t>2020-01-28T07:01:28</t>
  </si>
  <si>
    <t>2020-01-28T07:01:31</t>
  </si>
  <si>
    <t>2020-01-28T07:01:33</t>
  </si>
  <si>
    <t>2020-01-28T07:01:34</t>
  </si>
  <si>
    <t>2020-01-28T07:01:37</t>
  </si>
  <si>
    <t>2020-01-28T07:01:40</t>
  </si>
  <si>
    <t>2020-01-28T07:01:43</t>
  </si>
  <si>
    <t>2020-01-28T07:01:47</t>
  </si>
  <si>
    <t>2020-01-28T07:01:50</t>
  </si>
  <si>
    <t>2020-01-28T07:01:53</t>
  </si>
  <si>
    <t>2020-01-28T07:01:56</t>
  </si>
  <si>
    <t>2020-01-28T07:01:59</t>
  </si>
  <si>
    <t>2020-01-28T07:02:03</t>
  </si>
  <si>
    <t>2020-01-28T07:02:06</t>
  </si>
  <si>
    <t>2020-01-28T07:02:30</t>
  </si>
  <si>
    <t>2020-01-28T07:02:49</t>
  </si>
  <si>
    <t>2020-01-28T07:03:01</t>
  </si>
  <si>
    <t>2020-01-28T07:03:12</t>
  </si>
  <si>
    <t>2020-01-28T07:03:24</t>
  </si>
  <si>
    <t>2020-01-28T07:03:42</t>
  </si>
  <si>
    <t>2020-01-28T07:03:55</t>
  </si>
  <si>
    <t>2020-01-28T07:04:07</t>
  </si>
  <si>
    <t>2020-01-28T07:04:17</t>
  </si>
  <si>
    <t>2020-01-28T07:04:37</t>
  </si>
  <si>
    <t>2020-01-28T07:04:58</t>
  </si>
  <si>
    <t>2020-01-28T07:07:09</t>
  </si>
  <si>
    <t>2020-01-28T07:07:17</t>
  </si>
  <si>
    <t>2020-01-28T07:07:27</t>
  </si>
  <si>
    <t>2020-01-28T13:41:28</t>
  </si>
  <si>
    <t>2020-01-28T13:41:45</t>
  </si>
  <si>
    <t>2020-01-28T13:42:04</t>
  </si>
  <si>
    <t>2020-01-28T13:42:19</t>
  </si>
  <si>
    <t>2020-01-28T13:42:31</t>
  </si>
  <si>
    <t>2020-01-28T13:42:44</t>
  </si>
  <si>
    <t>2020-01-28T13:42:52</t>
  </si>
  <si>
    <t>2020-01-28T13:43:17</t>
  </si>
  <si>
    <t>2020-01-28T13:43:27</t>
  </si>
  <si>
    <t>2020-01-28T13:43:39</t>
  </si>
  <si>
    <t>2020-01-28T13:43:49</t>
  </si>
  <si>
    <t>2020-01-28T13:43:58</t>
  </si>
  <si>
    <t>2020-01-28T13:44:05</t>
  </si>
  <si>
    <t>2020-01-28T13:44:13</t>
  </si>
  <si>
    <t>2020-01-28T13:44:25</t>
  </si>
  <si>
    <t>2020-01-28T13:44:32</t>
  </si>
  <si>
    <t>2020-01-28T13:44:39</t>
  </si>
  <si>
    <t>2020-01-28T13:44:46</t>
  </si>
  <si>
    <t>2020-01-28T13:44:52</t>
  </si>
  <si>
    <t>2020-01-28T13:45:01</t>
  </si>
  <si>
    <t>2020-01-28T13:45:07</t>
  </si>
  <si>
    <t>2020-01-28T13:45:14</t>
  </si>
  <si>
    <t>2020-01-28T13:45:20</t>
  </si>
  <si>
    <t>2020-01-28T13:45:34</t>
  </si>
  <si>
    <t>2020-01-28T13:45:42</t>
  </si>
  <si>
    <t>2020-01-28T13:45:50</t>
  </si>
  <si>
    <t>2020-01-28T13:45:57</t>
  </si>
  <si>
    <t>2020-01-29T13:51:05</t>
  </si>
  <si>
    <t>2020-01-29T13:51:12</t>
  </si>
  <si>
    <t>2020-01-29T13:51:15</t>
  </si>
  <si>
    <t>2020-01-29T13:51:20</t>
  </si>
  <si>
    <t>2020-01-29T13:51:23</t>
  </si>
  <si>
    <t>2020-01-29T13:51:25</t>
  </si>
  <si>
    <t>2020-01-29T13:51:28</t>
  </si>
  <si>
    <t>2020-01-29T13:51:29</t>
  </si>
  <si>
    <t>2020-01-29T13:51:31</t>
  </si>
  <si>
    <t>2020-01-29T13:51:32</t>
  </si>
  <si>
    <t>2020-01-29T13:51:34</t>
  </si>
  <si>
    <t>2020-01-29T13:51:38</t>
  </si>
  <si>
    <t>2020-01-29T13:51:40</t>
  </si>
  <si>
    <t>2020-01-29T13:51:45</t>
  </si>
  <si>
    <t>2020-01-29T13:51:46</t>
  </si>
  <si>
    <t>2020-01-29T13:51:52</t>
  </si>
  <si>
    <t>2020-01-29T13:51:58</t>
  </si>
  <si>
    <t>2020-01-29T13:52:06</t>
  </si>
  <si>
    <t>2020-01-29T13:52:13</t>
  </si>
  <si>
    <t>2020-01-29T13:52:14</t>
  </si>
  <si>
    <t>2020-01-29T13:52:17</t>
  </si>
  <si>
    <t>2020-01-29T13:52:20</t>
  </si>
  <si>
    <t>2020-01-29T13:52:23</t>
  </si>
  <si>
    <t>2020-01-29T13:52:26</t>
  </si>
  <si>
    <t>2020-01-29T13:52:30</t>
  </si>
  <si>
    <t>2020-01-29T13:52:34</t>
  </si>
  <si>
    <t>2020-01-29T13:52:43</t>
  </si>
  <si>
    <t>2020-01-29T13:52:52</t>
  </si>
  <si>
    <t>2020-01-29T13:53:00</t>
  </si>
  <si>
    <t>2020-01-31T16:30:25</t>
  </si>
  <si>
    <t>2020-01-30T12:33:19</t>
  </si>
  <si>
    <t>2020-01-30T12:33:20</t>
  </si>
  <si>
    <t>2020-01-30T12:33:21</t>
  </si>
  <si>
    <t>2020-01-30T12:33:22</t>
  </si>
  <si>
    <t>2020-01-30T12:33:34</t>
  </si>
  <si>
    <t>2020-01-30T12:33:35</t>
  </si>
  <si>
    <t>2020-01-30T12:33:36</t>
  </si>
  <si>
    <t>2020-01-30T12:33:38</t>
  </si>
  <si>
    <t>2020-01-30T12:33:49</t>
  </si>
  <si>
    <t>2020-01-30T12:33:50</t>
  </si>
  <si>
    <t>2020-01-30T12:33:51</t>
  </si>
  <si>
    <t>2020-01-30T12:33:59</t>
  </si>
  <si>
    <t>2020-01-30T12:34:00</t>
  </si>
  <si>
    <t>2020-01-31T16:29:52</t>
  </si>
  <si>
    <t>2020-01-31T16:10:37</t>
  </si>
  <si>
    <t>2020-01-31T16:10:44</t>
  </si>
  <si>
    <t>2020-01-31T16:10:49</t>
  </si>
  <si>
    <t>2020-01-31T16:10:55</t>
  </si>
  <si>
    <t>2020-01-31T16:11:01</t>
  </si>
  <si>
    <t>2020-01-31T16:11:12</t>
  </si>
  <si>
    <t>2020-01-31T16:11:20</t>
  </si>
  <si>
    <t>2020-01-31T16:11:29</t>
  </si>
  <si>
    <t>2020-01-31T16:11:43</t>
  </si>
  <si>
    <t>2020-01-31T16:11:52</t>
  </si>
  <si>
    <t>2020-01-31T16:12:04</t>
  </si>
  <si>
    <t>2020-01-31T16:12:20</t>
  </si>
  <si>
    <t>2020-01-31T16:12:32</t>
  </si>
  <si>
    <t>2020-01-31T16:12:48</t>
  </si>
  <si>
    <t>2020-01-31T16:13:10</t>
  </si>
  <si>
    <t>2020-01-31T16:13:36</t>
  </si>
  <si>
    <t>2020-01-31T16:13:58</t>
  </si>
  <si>
    <t>2020-01-31T16:14:14</t>
  </si>
  <si>
    <t>2020-01-31T16:14:35</t>
  </si>
  <si>
    <t>2020-01-31T16:14:51</t>
  </si>
  <si>
    <t>2020-01-31T16:15:01</t>
  </si>
  <si>
    <t>2020-01-31T16:15:17</t>
  </si>
  <si>
    <t>2020-01-31T16:15:26</t>
  </si>
  <si>
    <t>2020-01-31T16:15:29</t>
  </si>
  <si>
    <t>2020-01-31T16:15:37</t>
  </si>
  <si>
    <t>2020-01-31T16:15:38</t>
  </si>
  <si>
    <t>2020-01-31T16:15:42</t>
  </si>
  <si>
    <t>2020-01-31T16:15:45</t>
  </si>
  <si>
    <t>2020-01-31T16:15:52</t>
  </si>
  <si>
    <t>2020-01-31T16:15:59</t>
  </si>
  <si>
    <t>2020-01-31T16:16:05</t>
  </si>
  <si>
    <t>2020-01-31T16:16:06</t>
  </si>
  <si>
    <t>2020-01-31T16:16:12</t>
  </si>
  <si>
    <t>2020-01-31T16:16:35</t>
  </si>
  <si>
    <t>2020-01-31T16:16:37</t>
  </si>
  <si>
    <t>2020-01-31T16:16:41</t>
  </si>
  <si>
    <t>2020-01-31T16:16:42</t>
  </si>
  <si>
    <t>2020-01-31T16:16:53</t>
  </si>
  <si>
    <t>2020-01-31T16:16:57</t>
  </si>
  <si>
    <t>2020-01-31T16:16:59</t>
  </si>
  <si>
    <t>2020-01-31T16:17:13</t>
  </si>
  <si>
    <t>2020-01-31T16:17:20</t>
  </si>
  <si>
    <t>2020-01-31T16:17:21</t>
  </si>
  <si>
    <t>2020-01-31T16:17:30</t>
  </si>
  <si>
    <t>2020-01-31T16:17:47</t>
  </si>
  <si>
    <t>2020-01-31T16:17:48</t>
  </si>
  <si>
    <t>2020-01-31T16:18:03</t>
  </si>
  <si>
    <t>2020-01-31T16:18:04</t>
  </si>
  <si>
    <t>2020-01-31T16:18:06</t>
  </si>
  <si>
    <t>2020-01-31T16:18:09</t>
  </si>
  <si>
    <t>2020-01-31T16:18:10</t>
  </si>
  <si>
    <t>2020-01-31T16:18:12</t>
  </si>
  <si>
    <t>2020-01-31T16:18:15</t>
  </si>
  <si>
    <t>2020-01-31T16:18:20</t>
  </si>
  <si>
    <t>2020-01-31T16:18:26</t>
  </si>
  <si>
    <t>2020-01-31T16:18:38</t>
  </si>
  <si>
    <t>2020-01-31T16:18:47</t>
  </si>
  <si>
    <t>2020-01-31T16:18:51</t>
  </si>
  <si>
    <t>2020-01-31T16:18:57</t>
  </si>
  <si>
    <t>2020-01-31T16:19:02</t>
  </si>
  <si>
    <t>2020-01-31T16:29:43</t>
  </si>
  <si>
    <t>2020-01-31T16:29:48</t>
  </si>
  <si>
    <t>2020-01-31T16:29:57</t>
  </si>
  <si>
    <t>2020-01-31T16:30:01</t>
  </si>
  <si>
    <t>2020-01-31T16:30:05</t>
  </si>
  <si>
    <t>2020-01-31T16:30:10</t>
  </si>
  <si>
    <t>2020-01-31T16:30:20</t>
  </si>
  <si>
    <t>2020-01-31T16:30:30</t>
  </si>
  <si>
    <t>2020-01-31T16:30:36</t>
  </si>
  <si>
    <t>2020-01-31T16:30:42</t>
  </si>
  <si>
    <t>2020-01-31T16:30:46</t>
  </si>
  <si>
    <t>2020-01-31T16:30:51</t>
  </si>
  <si>
    <t>2020-01-31T16:30:55</t>
  </si>
  <si>
    <t>2020-01-31T16:31:04</t>
  </si>
  <si>
    <t>2020-01-31T16:34:05</t>
  </si>
  <si>
    <t>2020-01-31T16:34:06</t>
  </si>
  <si>
    <t>2020-01-31T16:34:08</t>
  </si>
  <si>
    <t>2020-01-31T16:34:10</t>
  </si>
  <si>
    <t>2020-01-31T16:34:13</t>
  </si>
  <si>
    <t>2020-01-31T16:34:17</t>
  </si>
  <si>
    <t>2020-01-31T16:34:35</t>
  </si>
  <si>
    <t>2020-01-31T16:34:37</t>
  </si>
  <si>
    <t>2020-01-31T16:34:38</t>
  </si>
  <si>
    <t>2020-01-31T16:34:40</t>
  </si>
  <si>
    <t>2020-01-31T16:34:42</t>
  </si>
  <si>
    <t>2020-01-31T16:34:44</t>
  </si>
  <si>
    <t>2020-01-31T16:34:46</t>
  </si>
  <si>
    <t>2020-01-31T16:34:48</t>
  </si>
  <si>
    <t>2020-01-31T16:34:49</t>
  </si>
  <si>
    <t>2020-01-31T16:34:50</t>
  </si>
  <si>
    <t>2020-01-31T16:34:53</t>
  </si>
  <si>
    <t>2020-01-31T16:34:55</t>
  </si>
  <si>
    <t>2020-01-31T16:34:56</t>
  </si>
  <si>
    <t>2020-01-31T16:34:58</t>
  </si>
  <si>
    <t>2020-01-31T16:35:00</t>
  </si>
  <si>
    <t>2020-01-31T16:35:02</t>
  </si>
  <si>
    <t>2020-01-31T16:35:05</t>
  </si>
  <si>
    <t>2020-01-31T16:35:07</t>
  </si>
  <si>
    <t>2020-01-31T16:35:09</t>
  </si>
  <si>
    <t>2020-01-31T16:35:11</t>
  </si>
  <si>
    <t>2020-01-31T16:35:13</t>
  </si>
  <si>
    <t>2020-01-31T16:35:15</t>
  </si>
  <si>
    <t>2020-01-31T16:35:17</t>
  </si>
  <si>
    <t>2020-01-31T16:35:19</t>
  </si>
  <si>
    <t>2020-02-01T09:05:24</t>
  </si>
  <si>
    <t>2020-02-01T09:06:01</t>
  </si>
  <si>
    <t>2020-02-01T09:06:06</t>
  </si>
  <si>
    <t>2020-02-01T09:06:14</t>
  </si>
  <si>
    <t>2020-02-01T09:06:20</t>
  </si>
  <si>
    <t>2020-02-01T09:06:31</t>
  </si>
  <si>
    <t>2020-02-01T09:06:36</t>
  </si>
  <si>
    <t>2020-02-01T09:06:40</t>
  </si>
  <si>
    <t>2020-02-01T09:06:46</t>
  </si>
  <si>
    <t>2020-02-01T09:06:51</t>
  </si>
  <si>
    <t>2020-02-01T09:06:56</t>
  </si>
  <si>
    <t>2020-02-01T09:07:02</t>
  </si>
  <si>
    <t>2020-02-01T09:07:07</t>
  </si>
  <si>
    <t>2020-02-01T09:07:12</t>
  </si>
  <si>
    <t>2020-02-01T09:07:17</t>
  </si>
  <si>
    <t>2020-02-01T09:07:22</t>
  </si>
  <si>
    <t>2020-02-01T09:11:31</t>
  </si>
  <si>
    <t>2020-02-01T09:11:33</t>
  </si>
  <si>
    <t>2020-02-01T09:11:34</t>
  </si>
  <si>
    <t>2020-02-01T09:11:35</t>
  </si>
  <si>
    <t>2020-02-01T09:11:36</t>
  </si>
  <si>
    <t>2020-02-01T09:11:38</t>
  </si>
  <si>
    <t>2020-02-01T09:11:39</t>
  </si>
  <si>
    <t>2020-02-01T09:11:40</t>
  </si>
  <si>
    <t>2020-02-04T14:46:02</t>
  </si>
  <si>
    <t>2020-02-04T14:46:09</t>
  </si>
  <si>
    <t>2020-02-04T14:46:18</t>
  </si>
  <si>
    <t>2020-02-04T14:46:28</t>
  </si>
  <si>
    <t>2020-02-04T14:46:38</t>
  </si>
  <si>
    <t>2020-02-04T14:46:48</t>
  </si>
  <si>
    <t>2020-02-04T14:46:55</t>
  </si>
  <si>
    <t>2020-02-04T14:47:03</t>
  </si>
  <si>
    <t>2020-02-04T14:47:09</t>
  </si>
  <si>
    <t>2020-02-04T14:47:21</t>
  </si>
  <si>
    <t>2020-02-04T14:47:31</t>
  </si>
  <si>
    <t>2020-02-04T14:47:41</t>
  </si>
  <si>
    <t>2020-02-04T14:47:48</t>
  </si>
  <si>
    <t>2020-02-04T14:47:59</t>
  </si>
  <si>
    <t>2020-02-04T14:48:06</t>
  </si>
  <si>
    <t>2020-02-04T14:48:14</t>
  </si>
  <si>
    <t>Bangui_8</t>
  </si>
  <si>
    <t>Obo</t>
  </si>
  <si>
    <t>Bossangoa</t>
  </si>
  <si>
    <t>Bambari</t>
  </si>
  <si>
    <t>Bouar</t>
  </si>
  <si>
    <t>Zemio</t>
  </si>
  <si>
    <t>Haricot</t>
  </si>
  <si>
    <t>Huile Végétale</t>
  </si>
  <si>
    <t>Théière / bouta</t>
  </si>
  <si>
    <t>TOTAL pour toutes les localités (médiane nationale)</t>
  </si>
  <si>
    <t>Sibut</t>
  </si>
  <si>
    <t>Natte 
(2 par an)</t>
  </si>
  <si>
    <t>Drap
(2 par an)</t>
  </si>
  <si>
    <t>Marmite
(2 par an)</t>
  </si>
  <si>
    <t>fagot</t>
  </si>
  <si>
    <t>Bangui</t>
  </si>
  <si>
    <t>Bocaranga</t>
  </si>
  <si>
    <t>Kouango</t>
  </si>
  <si>
    <t>TOTAL pour toutes les localités</t>
  </si>
  <si>
    <t>Lorsque le prix est noté en rouge cela signifie que REACH ne disposait pas de suffisament de cotations pour calculer le coût médian de l'article et l'a donc remplacé par le coût médian observé à l'échelle nationale (c'est-à-dire de toutes les localités étudiées dans le cadre du suivi des marchés) comme le prévoit la méthodologie.</t>
  </si>
  <si>
    <t>Bossembélé</t>
  </si>
  <si>
    <t>N/A</t>
  </si>
  <si>
    <t xml:space="preserve"> </t>
  </si>
  <si>
    <t>Kaga-Bandoro</t>
  </si>
  <si>
    <t>Paoua</t>
  </si>
  <si>
    <t xml:space="preserve">Cuvette métallique </t>
  </si>
  <si>
    <t xml:space="preserve">Présentation du projet </t>
  </si>
  <si>
    <t>L’Initiative Conjointe de Suivi des Marchés (ICSM) a été créée par le Groupe de Travail sur les Transferts Monétaires (GTTM) en avril 2019 avec pour objectif de mieux comprendre comment les marchés centrafricains réagissent à la crise, et d’informer les réponses sous forme de transferts monétaires. Cette initiative est guidée par le sous-groupe de travail sur le suivi des marchés du GTTM et bénéficie du soutien du Bureau d'Assistance Humanitaire de l'Agence pour le développement international des Etats-Unis (OFDA).Tous les mois, les principaux marchés de la République Centrafricaine sont évalués. Sur chaque marché, les équipes de terrain enregistrent les prix et la disponibilité des produits alimentaires et non alimentaires de base, vendus dans les magasins et étables de ces marchés.</t>
  </si>
  <si>
    <t>Méthodologie</t>
  </si>
  <si>
    <t xml:space="preserve">Sur chaque marché visité, au moins cinq prix par article sont répertoriés, lorsqu’ils sont disponibles. Conformément à l’objectif de l'ICSM de définir le prix médian du Panier Moyen d'Articles de Survie (PMAS), les cotations enregistrées ciblent sur chaque marché les articles les moins onéreux. La composition du PMAS se base sur celle du Panier Moyen d'Articles élaborée par le GTTM en 2018. Par ailleurs, il a été décidé par le sous-groupe de travail sur le suivi des marchés, de suivre une liste d'articles supplémentaires, également considérés comme des biens de première nécessité en République Centrafricaine, en parallèle des produits du PMAS.
 Suite à la collecte des données, REACH compile et nettoie les données reccueillies par les partenaires, afin de calculer le coût médian du PMAS sur chaque marché évalué. </t>
  </si>
  <si>
    <t>Période de collecte</t>
  </si>
  <si>
    <t>Couverture géographique</t>
  </si>
  <si>
    <t>Nombre de marchés évalués</t>
  </si>
  <si>
    <t>Nombre de magasins visités</t>
  </si>
  <si>
    <t xml:space="preserve">Partenaires pour la collecte de données </t>
  </si>
  <si>
    <t>ACTED
ACTION CONTRE LA FAIM
CONCERN WORLDWIDE
INTERNATIONAL RESCUE COMMITTEE
SOLIDARITES INTERNATIONAL
OXFAM                                                                                                                                                                                 OPED</t>
  </si>
  <si>
    <t>Contacts</t>
  </si>
  <si>
    <t>Onglets</t>
  </si>
  <si>
    <t>Description</t>
  </si>
  <si>
    <t>Données</t>
  </si>
  <si>
    <t xml:space="preserve">Nettoyage des données </t>
  </si>
  <si>
    <t>Outil de suivi des modifications opérées sur les données brutes lors de la phase de nettoyage des données.</t>
  </si>
  <si>
    <t>Prix médians</t>
  </si>
  <si>
    <t xml:space="preserve">Prix médians observés de chaque article suivi, pour chaque marché évalué. </t>
  </si>
  <si>
    <t>Coût médian du PMAS</t>
  </si>
  <si>
    <t xml:space="preserve">Calcul du coût médian du PMAS - panier estimé comme nécessaire pour la survie d'un ménage de cinq personne pour un mois. </t>
  </si>
  <si>
    <t>Composition du PMAS</t>
  </si>
  <si>
    <t xml:space="preserve">Liste des articles composant le PMAS, avec les unités prises en compte à la fois pour la collecte et pour le calcul du PMAS mensuel. </t>
  </si>
  <si>
    <t xml:space="preserve">Questionnaire Kobo </t>
  </si>
  <si>
    <t xml:space="preserve">Questionnaire tel qu'il est élaboré afin d'être encodé sur l'outil KOBO. </t>
  </si>
  <si>
    <t>Choix KOBO</t>
  </si>
  <si>
    <t xml:space="preserve">Choix proposés dans l'outil KOBO pour les questions à choix multiples. </t>
  </si>
  <si>
    <r>
      <rPr>
        <b/>
        <sz val="14"/>
        <color theme="1"/>
        <rFont val="Arial Narrow"/>
        <family val="2"/>
      </rPr>
      <t xml:space="preserve">REACH République Centrafricaine  |  </t>
    </r>
    <r>
      <rPr>
        <b/>
        <sz val="12"/>
        <color theme="1"/>
        <rFont val="Arial Narrow"/>
        <family val="2"/>
      </rPr>
      <t xml:space="preserve">
</t>
    </r>
    <r>
      <rPr>
        <b/>
        <sz val="18"/>
        <color theme="1"/>
        <rFont val="Arial Narrow"/>
        <family val="2"/>
      </rPr>
      <t xml:space="preserve">Initiative Conjointe de Suivi des Marchés 
</t>
    </r>
    <r>
      <rPr>
        <b/>
        <sz val="12"/>
        <color theme="1"/>
        <rFont val="Arial Narrow"/>
        <family val="2"/>
      </rPr>
      <t>Janvier 2020</t>
    </r>
    <r>
      <rPr>
        <b/>
        <sz val="11"/>
        <color theme="1"/>
        <rFont val="Arial Narrow"/>
        <family val="2"/>
      </rPr>
      <t xml:space="preserve">
</t>
    </r>
  </si>
  <si>
    <t xml:space="preserve">Les collectes de données pour le mois de janvier 2020 ont eu lieu entre le 21 janvier et le 03 février 2020. Elles ont été réalisées par les partenaires de REACH. Les données sur les prix ne sont fournies qu’à titre indicatif pour la période de collecte. Les prix peuvent varier au cours des semaines, entre les séries de collecte.
Les données sont uniquement indicatives des niveaux de prix médians dans chaque marché évalué. Elles ne sont donc pas représentatives. L'outil de collecte de données ICSM exige des enquêteurs qu'ils enregistrent le prix disponible le moins cher et sans marque spécifique pour chaque produit, la disponibilité de la marque pouvant varier. Par conséquent, les différences de prix observées entre les marchés ou entre les mois peuvent être dues à de légères variantes du même produit.s. </t>
  </si>
  <si>
    <t>Manon DEBBAH (manon.debbah@reach-initiative.org)
Paul-Antoine CHATAING (paul-antoine.chataing@reach-initiative.org)</t>
  </si>
  <si>
    <t>Les activités de suivi des marchés ont couvert les localités de Bambari, Bangassou, Bangui, Bossangoa, Bouar, Bria,Kouango, Obo, Paoua, Sibut et Zémio.
Toutefois, seules les données pour les marchés de Bambari, Bangassou, Bangui, Bossangoa, Bouar, Bria, Obo, Sibut et Zémio ont été conservées pour l'analyse, pour des raisons de fiabilité des données. Par ailleurs, quatre marchés ont été enquêtés à titre de pilote, à savoir le marché Sica 3 à Bangui, Bimbo, Alindao et Ngakobo.</t>
  </si>
  <si>
    <t xml:space="preserve">Données collectées sur les marchés concernant la disponibilité des produits et le prix pour les articles suivis. </t>
  </si>
  <si>
    <t>uuidor id unique</t>
  </si>
  <si>
    <t>nom de la question</t>
  </si>
  <si>
    <t>Raison (ex: erreur de saisie, pas de correction nécessaire etc.)</t>
  </si>
  <si>
    <t>Comment la nouvelle valeur à été estimé / commentaires</t>
  </si>
  <si>
    <t>Modifiée dans la base de données nettoyée?</t>
  </si>
  <si>
    <t>Valeur ancienne</t>
  </si>
  <si>
    <t>Nouvelle valeur (si existante)</t>
  </si>
  <si>
    <t>7895ae17-f99c-43ab-8e0a-4c66e6ade774</t>
  </si>
  <si>
    <t>info_general/q0_6_admin3</t>
  </si>
  <si>
    <t>kouango</t>
  </si>
  <si>
    <t>cochio_toulou</t>
  </si>
  <si>
    <t>27fac787-f3d4-4da8-9ce2-c149bda01cda</t>
  </si>
  <si>
    <t>info_general/q0_7_localite</t>
  </si>
  <si>
    <t>ngakobo</t>
  </si>
  <si>
    <t>e5021189-384c-4b99-881f-7ba93ef64db8</t>
  </si>
  <si>
    <t>09ca1e26-9d82-418d-9682-eed58f884983</t>
  </si>
  <si>
    <t>532333d8-6006-4844-bb1e-3988f4efce47</t>
  </si>
  <si>
    <t>entretien_commercant/alim_huile_vegetale/q2_1_2_huile_vegetale_prix</t>
  </si>
  <si>
    <t>Erreur d'unité</t>
  </si>
  <si>
    <t>entretien_commercant/alim_riz/q2_1_2_riz_prix</t>
  </si>
  <si>
    <t>Outlier</t>
  </si>
  <si>
    <t>entretien_commercant/alim_sucre/q2_1_2_sucre_prix</t>
  </si>
  <si>
    <t>entretien_commercant/alim_sel/q2_1_2_sel_prix</t>
  </si>
  <si>
    <t>entretien_commercant/nfi_cuvette/q2_1_2_cuvette_prix</t>
  </si>
  <si>
    <t>entretien_commercant/alim_mais/q2_1_1_1_mais_prix</t>
  </si>
  <si>
    <t>entretien_commercant/alim_manioc/q2_1_2_manioc_prix</t>
  </si>
  <si>
    <t>entretien_commercant/alim_haricot/q2_1_2_haricot_prix</t>
  </si>
  <si>
    <t>entretien_commercant/alim_arachide/q2_1_2_arachide_prix</t>
  </si>
  <si>
    <t>entretien_commercant/alim_sel/q2_1_2_sel_prix_bouteille</t>
  </si>
  <si>
    <t>6bc484aa-a4a3-4f42-b63a-dea4ade8efa6</t>
  </si>
  <si>
    <t>92cf1133-7ed8-48f2-9aa5-14a8d7ad7376</t>
  </si>
  <si>
    <t>9641ebb9-6e69-49be-826f-5a1326fe301d</t>
  </si>
  <si>
    <t>bb55b3a9-02bc-4399-af23-c0547b4b7777</t>
  </si>
  <si>
    <t>d6133ef2-fff6-405b-b588-579d3ef83339</t>
  </si>
  <si>
    <t>3aaeae57-cc3b-4db1-80b3-2064ef7e518b</t>
  </si>
  <si>
    <t>entretien_commercant/alim_arachide/q2_1_2_arachide_prixErreur d'unité</t>
  </si>
  <si>
    <t>entretien_commercant/wash_seau/q2_1_2_seau_prix</t>
  </si>
  <si>
    <t>entretien_commercant/nfi_bidon/q2_1_2_bidon_prix</t>
  </si>
  <si>
    <t>entretien_commercant/nfi_natte/q2_1_2_natte_prix</t>
  </si>
  <si>
    <t>entretien_commercant/nfi_bache/q2_1_2_bache_prix</t>
  </si>
  <si>
    <t>Valeur nulle</t>
  </si>
  <si>
    <t>Donnée aberrante</t>
  </si>
  <si>
    <t>entretien_commercant/wash_savon/q2_1_2_savon_prix</t>
  </si>
  <si>
    <t>Valeur inutilisabale car unité pas correctement renseignée</t>
  </si>
  <si>
    <t>entretien_commercant/combustible_essence/q2_1_2_essence_prix</t>
  </si>
  <si>
    <t>c6591ea1-5d51-4730-bb26-43043da7a784</t>
  </si>
  <si>
    <t>8e56d153-0092-4ae4-80da-769aaca945a4</t>
  </si>
  <si>
    <t>243dff13-983c-4b2d-be9b-82898c6bb29e</t>
  </si>
  <si>
    <t>408b431d-d644-403f-9051-76442ab484e5</t>
  </si>
  <si>
    <t>cfc9fd30-11cf-4ed2-a40f-61001d000cfe</t>
  </si>
  <si>
    <t>entretien_commercant/nfi_drap/q2_1_2_drap_prix</t>
  </si>
  <si>
    <t>e7f06224-270c-4553-a6b6-f080ffc058f1</t>
  </si>
  <si>
    <t>5fed8307-4508-4feb-82a6-fa1269f777f0</t>
  </si>
  <si>
    <t>56ad5abc-bbc6-4a12-a230-7af4e6977d75</t>
  </si>
  <si>
    <t>ddd19450-24ed-4693-8dea-ac6eddffac09</t>
  </si>
  <si>
    <t>d2e77eae-0b25-4e26-8509-cc138ab5f636</t>
  </si>
  <si>
    <t>6b4ed0fb-8a6c-4efc-ac27-be6a00615aba</t>
  </si>
  <si>
    <t>03b1db3a-65af-47ee-9ac7-dc08521103cc</t>
  </si>
  <si>
    <t>1a3696c5-2394-4d81-a5b5-986ac1fcec6d</t>
  </si>
  <si>
    <t>fbf74d77-e282-4813-822d-ccadfd29b503</t>
  </si>
  <si>
    <t>69374500-87f8-454b-a74e-d1b9a992dbe6</t>
  </si>
  <si>
    <t>68c8df02-7ff8-49c5-b390-c99af46cc41f</t>
  </si>
  <si>
    <t>entretien_commercant/alim_viande/q2_1_2_viande_prix</t>
  </si>
  <si>
    <t>8e7c3ca4-2a07-4965-808b-483b1e212db8</t>
  </si>
  <si>
    <t>d37c0399-a6ff-4afb-94d3-8c04734a9381</t>
  </si>
  <si>
    <t>b4a99908-7bf9-40d1-a7ee-b7435a23e7a2</t>
  </si>
  <si>
    <t>a750bff7-5f15-4c91-a7e6-15fe9febd808</t>
  </si>
  <si>
    <t>2a81bf0e-090f-4a0c-bb2b-ccc8bea5eb84</t>
  </si>
  <si>
    <t>7263f3bf-69ef-48c2-b0a2-a68096c54de4</t>
  </si>
  <si>
    <t>acc4168f-9550-430d-af71-d1b571824b6d</t>
  </si>
  <si>
    <t>5b2a82aa-94e0-4022-be97-d2642ba244ad</t>
  </si>
  <si>
    <t>587b5005-dedf-428b-b802-a6177051506a</t>
  </si>
  <si>
    <t>a7933e27-8e15-4f87-b302-404719c81e00</t>
  </si>
  <si>
    <t>b000b76c-12e7-467e-a747-67dd0e659a12</t>
  </si>
  <si>
    <t>c867dd1a-9c39-40cb-8bed-0ff549829b46</t>
  </si>
  <si>
    <t>fa4ccb82-e538-4702-9ae0-646cf4246108</t>
  </si>
  <si>
    <t>3436d5d6-96f2-4337-8470-e94caf094dec</t>
  </si>
  <si>
    <t>7bf39829-a07d-4343-a77e-b9b8c9b3f7e2</t>
  </si>
  <si>
    <t>d893898a-4cdd-41d3-9f54-1b77fb193abd</t>
  </si>
  <si>
    <t>d4fc41c8-55b7-4c2d-9ef1-65a87bf59c65</t>
  </si>
  <si>
    <t>49fd9261-3074-4f82-b235-140768bb9387</t>
  </si>
  <si>
    <t>dc4245ac-e808-4069-ab67-4eba6e4938b1</t>
  </si>
  <si>
    <t>4ecdd754-7918-4de3-a475-5e0a4b4b2855</t>
  </si>
  <si>
    <t>bf8b0b47-d956-41b2-8e3e-f67d5737f296</t>
  </si>
  <si>
    <t>e8dfcd63-c5e4-4340-b321-5b9f2d4f0b8e</t>
  </si>
  <si>
    <t>44e1635f-3c5d-46ee-b2e6-0a690127b83b</t>
  </si>
  <si>
    <t>34d3fbee-9487-47b8-8a87-bd9799d752d7</t>
  </si>
  <si>
    <t>68c1cd89-674b-4070-b531-7e600dd4d9c8</t>
  </si>
  <si>
    <t>df2fc4a6-540d-44f3-a5e3-facc05299789</t>
  </si>
  <si>
    <t>92589db5-edfb-474e-a657-74c26b6976d7</t>
  </si>
  <si>
    <t>entretien_commercant/alim_arachide/q2_1_2_arachide_prix_bouteille</t>
  </si>
  <si>
    <t>entretien_commercant/alim_mais/q2_1_2_mais_prix_bouteille</t>
  </si>
  <si>
    <t>Faute de frappe</t>
  </si>
  <si>
    <t>entretien_commercant/nfi_pagne/q2_1_2_pagne_prix</t>
  </si>
  <si>
    <t>entretien_commercant/nfi_marmite/q2_1_2_marmite_prix</t>
  </si>
  <si>
    <t>entretien_commercant/alim_riz/q2_1_2_riz_prix_bouteille</t>
  </si>
  <si>
    <t>entretien_commercant/alim_haricot/q2_1_2_haricot_prix_bouteille</t>
  </si>
  <si>
    <t>entretien_commercant/wash_theiere/q2_1_2_theiere_prix</t>
  </si>
  <si>
    <t>entretien_commercant/combustible_bois_chauffage/q2_1_2_bois_chauffage_prix</t>
  </si>
  <si>
    <t>3.5</t>
  </si>
  <si>
    <t>9be5525d-5348-40c3-8df6-4b7eb5b1250d</t>
  </si>
  <si>
    <t>a744ca2c-de75-4d93-af22-fbf965fc5ba1</t>
  </si>
  <si>
    <t>db5f7926-3844-43b5-ae22-161c7e532e20</t>
  </si>
  <si>
    <t>1a79268f-e41b-44df-bf31-f1b70d590b77</t>
  </si>
  <si>
    <t>f0ff3ea1-e96d-437a-b909-bfe976a4c025</t>
  </si>
  <si>
    <t>22415ea7-252c-4f79-9feb-f378dce3d403</t>
  </si>
  <si>
    <t>ab5f42a9-14aa-4fd2-881f-c5185f73db27</t>
  </si>
  <si>
    <t>f77583eb-e06d-4534-8f76-d6a727c699d4</t>
  </si>
  <si>
    <t>a457a435-e198-4063-a310-18b32d3f05f6</t>
  </si>
  <si>
    <t>a50bdb59-88b8-42b9-9317-dc9ff6134753</t>
  </si>
  <si>
    <t>a5c33f81-a925-4839-8409-1b533c46e09d</t>
  </si>
  <si>
    <t>fc311295-b0df-45fc-95ee-492097a328b6</t>
  </si>
  <si>
    <t>de68ef3e-7181-43de-8fe2-6de57250ca7b</t>
  </si>
  <si>
    <t>cf3e6280-41ca-41ab-97aa-654d181d708b</t>
  </si>
  <si>
    <t>4d91d8ba-97d3-4a58-9c14-fa7e38d4267b</t>
  </si>
  <si>
    <t>4063b9f0-32b8-4619-98c5-698115e56836</t>
  </si>
  <si>
    <t>30999176-185a-4b5c-93e6-93b74cb7ac89</t>
  </si>
  <si>
    <t>62ca47ef-f0c8-4acb-969e-e65e13d0e15a</t>
  </si>
  <si>
    <t>0ad5787f-43e4-4356-8aab-05d77aac673d</t>
  </si>
  <si>
    <t>63241e8b-0223-48ff-8c2d-91c79ff7ab24</t>
  </si>
  <si>
    <t>f004a2fa-e83b-4f7b-8700-1bfef9055113</t>
  </si>
  <si>
    <t>8e5371f8-bf51-486c-be7c-4a18092ac699</t>
  </si>
  <si>
    <t>Unité non-renseignée</t>
  </si>
  <si>
    <t>8da526d5-490a-4bdb-8918-32a06fd8ea19</t>
  </si>
  <si>
    <t>ccd4830a-5b2b-4f92-a201-751b3e6666a1</t>
  </si>
  <si>
    <t>dbfe81fa-c43e-496d-b38c-f4796e92280b</t>
  </si>
  <si>
    <t>entretien_commercant.alim_sucre.q2_1_2_sucre_prix</t>
  </si>
  <si>
    <t>Oui</t>
  </si>
  <si>
    <t>Données supprimées</t>
  </si>
  <si>
    <t>1af3ee64-7990-41f2-8f66-0f0e5a341e76</t>
  </si>
  <si>
    <t>Toutes les questions sur le marché de Paoua</t>
  </si>
  <si>
    <t>doute sur la fiabilité des données, enquêtes inférieures à 2min</t>
  </si>
  <si>
    <t>Les données de Paoua ne seront pas reportées pour ce mois-ci, car le résultat des enquêtes n'est pas fiable</t>
  </si>
  <si>
    <t>4739f70a-d6a1-4706-9323-2836b3b4bfde</t>
  </si>
  <si>
    <t>89c0ce10-aec9-44a5-8c05-d898ea4c9278</t>
  </si>
  <si>
    <t>7e579073-a22a-4b71-b259-3532b10f587b</t>
  </si>
  <si>
    <t>80cdb221-5539-4bef-ab7e-6e9c313a1644</t>
  </si>
  <si>
    <t>b6986677-3733-49b1-bae9-472f130c3cd4</t>
  </si>
  <si>
    <t>eacb48bd-bafd-46ac-86e6-cc6d9e43e394</t>
  </si>
  <si>
    <t>3b9d26c5-9491-4416-bd62-073206a6dd32</t>
  </si>
  <si>
    <t>e8ec0d8f-e918-44d8-a35b-5b5533ff6abc</t>
  </si>
  <si>
    <t>f199cdee-4801-4de7-9fea-f9731857e117</t>
  </si>
  <si>
    <t>4799b0be-6f72-465a-84b7-c7c6767785df</t>
  </si>
  <si>
    <t>0dc8cc12-52f1-4899-9e13-90f529f97f51</t>
  </si>
  <si>
    <t>94d4467a-9f92-4ee5-9773-c82660d811d2</t>
  </si>
  <si>
    <t>9ce4aa78-a481-4f2a-8061-d80b73902c6c</t>
  </si>
  <si>
    <t>00e9887a-0c12-40dc-8467-7de446c5101e</t>
  </si>
  <si>
    <t>46b91c03-bf04-4cdb-95c2-911a76f63684</t>
  </si>
  <si>
    <t>321944d7-cf8f-4b7d-8124-af31a920cbb7</t>
  </si>
  <si>
    <t>aff01f49-8a2a-4395-b8a4-76d88a617d35</t>
  </si>
  <si>
    <t>9c270e85-045e-4cef-9a24-942fcc1660f6</t>
  </si>
  <si>
    <t>87ff4623-3e29-4d8b-ab4a-ec776bb19994</t>
  </si>
  <si>
    <t>70827ea7-bcce-4c2b-b0f8-b00424005326</t>
  </si>
  <si>
    <t>Toutes les questions sur le marché de Kouango</t>
  </si>
  <si>
    <t>doute sur la fiabilité des données, enquêtes inférieures à 3min</t>
  </si>
  <si>
    <t>Les données de Kouango ne seront pas reportées pour ce mois-ci, car le résultat des enquêtes n'est pas fiable</t>
  </si>
  <si>
    <t>8d744d28-138a-49b0-be0d-86a11878fa7a</t>
  </si>
  <si>
    <t>3664ae96-0302-4b6c-b1e2-66dd6964b881</t>
  </si>
  <si>
    <t>1f144a8a-d494-4a47-ab61-7757d0fe729a</t>
  </si>
  <si>
    <t>d1b88eaf-2c01-4b7c-9d45-c350fbd9ee9c</t>
  </si>
  <si>
    <t>a8a0ea58-1541-4f50-8e2b-1857bebd35fa</t>
  </si>
  <si>
    <t>ebfb5441-8e01-44e9-b618-c4199d59b6c8</t>
  </si>
  <si>
    <t>d2bf94b8-d5d0-4633-8bfa-216c5fb95093</t>
  </si>
  <si>
    <t>8e2f2277-23ce-4051-a7ca-3a486d7d1472</t>
  </si>
  <si>
    <t>e8443f71-773b-46c5-b0f9-3f220338b41c</t>
  </si>
  <si>
    <t>3f10d197-7737-4b15-bc27-ea219ab585de</t>
  </si>
  <si>
    <t>414fb303-3107-41ee-8f20-54592ff1110c</t>
  </si>
  <si>
    <t>196904e1-d7f6-4d88-a600-0e85e7fd721e</t>
  </si>
  <si>
    <t>2bafda71-433d-4937-b221-ca4f743f4787</t>
  </si>
  <si>
    <t>bb0ae51c-79b2-4a0c-9392-f9127ee388b4</t>
  </si>
  <si>
    <t>88609de7-da63-4349-92a8-2e3094dd4d7b</t>
  </si>
  <si>
    <t>886ba4c5-ed11-405a-856e-4dec3ce28400</t>
  </si>
  <si>
    <t>855e4291-f23d-41e4-bd63-327d7a4c8a26</t>
  </si>
  <si>
    <t>Panier Minimum d'Articles de Survie (PMAS)</t>
  </si>
  <si>
    <t xml:space="preserve">Unités pour la collecte de données </t>
  </si>
  <si>
    <t xml:space="preserve">Unités pour le calcul mensuel du PMAS </t>
  </si>
  <si>
    <t xml:space="preserve">Articles non alimentaires </t>
  </si>
  <si>
    <t>pc</t>
  </si>
  <si>
    <t xml:space="preserve">/an </t>
  </si>
  <si>
    <t>pc (20 L)</t>
  </si>
  <si>
    <t>pc (2 pers.)</t>
  </si>
  <si>
    <t>pc (1 pers.)</t>
  </si>
  <si>
    <t>pc (4x5m)</t>
  </si>
  <si>
    <t>pc (5 L)</t>
  </si>
  <si>
    <t xml:space="preserve">Articles alimentaires </t>
  </si>
  <si>
    <t>g</t>
  </si>
  <si>
    <t>kg</t>
  </si>
  <si>
    <t>/ mois</t>
  </si>
  <si>
    <t xml:space="preserve">Riz </t>
  </si>
  <si>
    <t xml:space="preserve">Arachides </t>
  </si>
  <si>
    <t xml:space="preserve">Huile végétale </t>
  </si>
  <si>
    <t xml:space="preserve">L </t>
  </si>
  <si>
    <t xml:space="preserve">Articles d'hygiène </t>
  </si>
  <si>
    <t>pc (200g)</t>
  </si>
  <si>
    <t xml:space="preserve">Seau plastique </t>
  </si>
  <si>
    <t>list_name</t>
  </si>
  <si>
    <t>name</t>
  </si>
  <si>
    <t>label</t>
  </si>
  <si>
    <t>admin1</t>
  </si>
  <si>
    <t>admin2</t>
  </si>
  <si>
    <t>eqr</t>
  </si>
  <si>
    <t>e1</t>
  </si>
  <si>
    <t>E1</t>
  </si>
  <si>
    <t>e2</t>
  </si>
  <si>
    <t>E2</t>
  </si>
  <si>
    <t>e3</t>
  </si>
  <si>
    <t>E3</t>
  </si>
  <si>
    <t>autre</t>
  </si>
  <si>
    <t>Autre</t>
  </si>
  <si>
    <t>org</t>
  </si>
  <si>
    <t>ACTED</t>
  </si>
  <si>
    <t>ACF</t>
  </si>
  <si>
    <t>crs</t>
  </si>
  <si>
    <t>CRS</t>
  </si>
  <si>
    <t>concern</t>
  </si>
  <si>
    <t>Concern Worldwide</t>
  </si>
  <si>
    <t>solidarite</t>
  </si>
  <si>
    <t>Solidarités International</t>
  </si>
  <si>
    <t>tearfund</t>
  </si>
  <si>
    <t>TEARFUND</t>
  </si>
  <si>
    <t>irc</t>
  </si>
  <si>
    <t>IRC</t>
  </si>
  <si>
    <t>OXFAM</t>
  </si>
  <si>
    <t>OPED</t>
  </si>
  <si>
    <t>world vision</t>
  </si>
  <si>
    <t>World Vision</t>
  </si>
  <si>
    <t>plan</t>
  </si>
  <si>
    <t>Plan International</t>
  </si>
  <si>
    <t>ombella_mpoko</t>
  </si>
  <si>
    <t>Ombella M'Poko</t>
  </si>
  <si>
    <t>lobaye</t>
  </si>
  <si>
    <t>Lobaye</t>
  </si>
  <si>
    <t>mambere_kadei</t>
  </si>
  <si>
    <t>Mambéré-Kadéï</t>
  </si>
  <si>
    <t>Nana-Mambéré</t>
  </si>
  <si>
    <t>sangha_mbaere</t>
  </si>
  <si>
    <t>Sangha-Mbaéré</t>
  </si>
  <si>
    <t>ouham_pende</t>
  </si>
  <si>
    <t>Ouham Pendé</t>
  </si>
  <si>
    <t>Ouham</t>
  </si>
  <si>
    <t>Kémo</t>
  </si>
  <si>
    <t xml:space="preserve">nana_gribizi </t>
  </si>
  <si>
    <t>Nana-Gribizi</t>
  </si>
  <si>
    <t>Ouaka</t>
  </si>
  <si>
    <t>bamingui_bangoran</t>
  </si>
  <si>
    <t>Bamingui-Bangoran</t>
  </si>
  <si>
    <t>Haute-Kotto</t>
  </si>
  <si>
    <t>vakaga</t>
  </si>
  <si>
    <t>Vakaga</t>
  </si>
  <si>
    <t>basse_kotto</t>
  </si>
  <si>
    <t>Basse-Kotto</t>
  </si>
  <si>
    <t>Mbomou</t>
  </si>
  <si>
    <t>Haut-Mbomou</t>
  </si>
  <si>
    <t xml:space="preserve">bangui </t>
  </si>
  <si>
    <t xml:space="preserve">bimbo </t>
  </si>
  <si>
    <t>Bimbo</t>
  </si>
  <si>
    <t>damara</t>
  </si>
  <si>
    <t>Damara</t>
  </si>
  <si>
    <t>bogangolo</t>
  </si>
  <si>
    <t>Bogangolo</t>
  </si>
  <si>
    <t>boali</t>
  </si>
  <si>
    <t>Boali</t>
  </si>
  <si>
    <t>bossembele</t>
  </si>
  <si>
    <t>yaloke</t>
  </si>
  <si>
    <t>Yaloké</t>
  </si>
  <si>
    <t>mbaiki</t>
  </si>
  <si>
    <t>Mbaïki</t>
  </si>
  <si>
    <t>mongoumb</t>
  </si>
  <si>
    <t>Mongoumba</t>
  </si>
  <si>
    <t>boda</t>
  </si>
  <si>
    <t>Boda</t>
  </si>
  <si>
    <t>boganangine</t>
  </si>
  <si>
    <t>Boganangone</t>
  </si>
  <si>
    <t>boganda</t>
  </si>
  <si>
    <t>Boganda</t>
  </si>
  <si>
    <t>berberati</t>
  </si>
  <si>
    <t>Berbérati</t>
  </si>
  <si>
    <t>gamboula</t>
  </si>
  <si>
    <t>Gamboula</t>
  </si>
  <si>
    <t>carnot</t>
  </si>
  <si>
    <t>Carnot</t>
  </si>
  <si>
    <t>amada_gaza</t>
  </si>
  <si>
    <t>Amada-Gaza</t>
  </si>
  <si>
    <t xml:space="preserve">sosso_nakombo </t>
  </si>
  <si>
    <t>Sosso-Nakombo</t>
  </si>
  <si>
    <t>dede_mokouba</t>
  </si>
  <si>
    <t>Dédé-Mokouba</t>
  </si>
  <si>
    <t>gadzi</t>
  </si>
  <si>
    <t>Gadzi</t>
  </si>
  <si>
    <t>baoro</t>
  </si>
  <si>
    <t>Baoro</t>
  </si>
  <si>
    <t>baboua</t>
  </si>
  <si>
    <t>Baboua</t>
  </si>
  <si>
    <t>abba</t>
  </si>
  <si>
    <t>Abba</t>
  </si>
  <si>
    <t>nola</t>
  </si>
  <si>
    <t>Nola</t>
  </si>
  <si>
    <t>bambio</t>
  </si>
  <si>
    <t>Bambio</t>
  </si>
  <si>
    <t>bayanga</t>
  </si>
  <si>
    <t>Bayanga</t>
  </si>
  <si>
    <t>bozoum</t>
  </si>
  <si>
    <t>Bozoum</t>
  </si>
  <si>
    <t>bocaranga</t>
  </si>
  <si>
    <t>koui</t>
  </si>
  <si>
    <t>Koui</t>
  </si>
  <si>
    <t>paoua</t>
  </si>
  <si>
    <t>ngaoundaye</t>
  </si>
  <si>
    <t>Ngaoundaye</t>
  </si>
  <si>
    <t>bossemtele</t>
  </si>
  <si>
    <t>Bossemtélé</t>
  </si>
  <si>
    <t>nana_bakassa</t>
  </si>
  <si>
    <t>Nana-Bakassa</t>
  </si>
  <si>
    <t>markounda</t>
  </si>
  <si>
    <t>Markounda</t>
  </si>
  <si>
    <t>nangha_boguila</t>
  </si>
  <si>
    <t>Nangha Boguila</t>
  </si>
  <si>
    <t>bouca</t>
  </si>
  <si>
    <t>Bouca</t>
  </si>
  <si>
    <t xml:space="preserve">batangafo </t>
  </si>
  <si>
    <t>Batangafo</t>
  </si>
  <si>
    <t xml:space="preserve">kabo </t>
  </si>
  <si>
    <t>Kabo</t>
  </si>
  <si>
    <t xml:space="preserve">kemo </t>
  </si>
  <si>
    <t>dekoa</t>
  </si>
  <si>
    <t>Dékoa</t>
  </si>
  <si>
    <t>mala</t>
  </si>
  <si>
    <t>Mala</t>
  </si>
  <si>
    <t xml:space="preserve">ndoukou </t>
  </si>
  <si>
    <t>Ndjoukou</t>
  </si>
  <si>
    <t>kaga_bandoro</t>
  </si>
  <si>
    <t>mbres</t>
  </si>
  <si>
    <t>Mbrès</t>
  </si>
  <si>
    <t xml:space="preserve">bambari </t>
  </si>
  <si>
    <t>bakala</t>
  </si>
  <si>
    <t>Bakala</t>
  </si>
  <si>
    <t xml:space="preserve">grimari </t>
  </si>
  <si>
    <t>Grimari</t>
  </si>
  <si>
    <t>ippy</t>
  </si>
  <si>
    <t>Ippy</t>
  </si>
  <si>
    <t>mdele</t>
  </si>
  <si>
    <t>Ndélé</t>
  </si>
  <si>
    <t>bamingui</t>
  </si>
  <si>
    <t>Bamingui</t>
  </si>
  <si>
    <t>ouadda</t>
  </si>
  <si>
    <t>Ouadda</t>
  </si>
  <si>
    <t>yalinga</t>
  </si>
  <si>
    <t>Yalinga</t>
  </si>
  <si>
    <t>birao</t>
  </si>
  <si>
    <t>Birao</t>
  </si>
  <si>
    <t>ouanda_djalle</t>
  </si>
  <si>
    <t>Ouanda-Djallé</t>
  </si>
  <si>
    <t>mobaye</t>
  </si>
  <si>
    <t>Mobaye</t>
  </si>
  <si>
    <t>alindao</t>
  </si>
  <si>
    <t>Alindao</t>
  </si>
  <si>
    <t>kembe</t>
  </si>
  <si>
    <t>Kembé</t>
  </si>
  <si>
    <t>mingala</t>
  </si>
  <si>
    <t>Mingala</t>
  </si>
  <si>
    <t xml:space="preserve">zangba </t>
  </si>
  <si>
    <t>Zangba</t>
  </si>
  <si>
    <t xml:space="preserve">satema </t>
  </si>
  <si>
    <t>Satéma</t>
  </si>
  <si>
    <t xml:space="preserve">ouango </t>
  </si>
  <si>
    <t>Ouango</t>
  </si>
  <si>
    <t xml:space="preserve">gambo </t>
  </si>
  <si>
    <t>Gambo</t>
  </si>
  <si>
    <t>rafai</t>
  </si>
  <si>
    <t>Rafai</t>
  </si>
  <si>
    <t>bakouma</t>
  </si>
  <si>
    <t>Bakouma</t>
  </si>
  <si>
    <t xml:space="preserve">bambouti </t>
  </si>
  <si>
    <t>Bambouti</t>
  </si>
  <si>
    <t>djema</t>
  </si>
  <si>
    <t>Djéma</t>
  </si>
  <si>
    <t>admin3</t>
  </si>
  <si>
    <t>nadziboro</t>
  </si>
  <si>
    <t>Nadziboro</t>
  </si>
  <si>
    <t>bakou</t>
  </si>
  <si>
    <t>Bakou</t>
  </si>
  <si>
    <t>bangui_kette</t>
  </si>
  <si>
    <t>Bangui-Kette</t>
  </si>
  <si>
    <t>guiligui</t>
  </si>
  <si>
    <t>Guiligui</t>
  </si>
  <si>
    <t>yambele_ewou</t>
  </si>
  <si>
    <t>Yambele-Ewou</t>
  </si>
  <si>
    <t>haute_Boumbe</t>
  </si>
  <si>
    <t>Haute-Boumbe</t>
  </si>
  <si>
    <t>bingue</t>
  </si>
  <si>
    <t>Bingue</t>
  </si>
  <si>
    <t>fo</t>
  </si>
  <si>
    <t>Fo</t>
  </si>
  <si>
    <t>goudrot</t>
  </si>
  <si>
    <t>Goudrot</t>
  </si>
  <si>
    <t>kounde</t>
  </si>
  <si>
    <t>Kounde</t>
  </si>
  <si>
    <t>koudou_bego</t>
  </si>
  <si>
    <t>Koudou-Bego</t>
  </si>
  <si>
    <t>danga_gboudou</t>
  </si>
  <si>
    <t>Danga-Gboudou</t>
  </si>
  <si>
    <t>haute_baidou</t>
  </si>
  <si>
    <t>Haute-Baidou</t>
  </si>
  <si>
    <t>ngougbia</t>
  </si>
  <si>
    <t>Ngougbia</t>
  </si>
  <si>
    <t>pladama_ouaka</t>
  </si>
  <si>
    <t>Pladama-Ouaka</t>
  </si>
  <si>
    <t>mbaere</t>
  </si>
  <si>
    <t>Mbaere</t>
  </si>
  <si>
    <t>lili</t>
  </si>
  <si>
    <t>Lili</t>
  </si>
  <si>
    <t>bambouti</t>
  </si>
  <si>
    <t>vassako</t>
  </si>
  <si>
    <t>Vassako</t>
  </si>
  <si>
    <t>sayo_niakari</t>
  </si>
  <si>
    <t>Sayo-Niakari</t>
  </si>
  <si>
    <t>voungba_balifondo</t>
  </si>
  <si>
    <t>Voungba-Balifondo</t>
  </si>
  <si>
    <t>zangandou</t>
  </si>
  <si>
    <t>Zangandou</t>
  </si>
  <si>
    <t>bawi_tedoa</t>
  </si>
  <si>
    <t>Bawi-Tedoa</t>
  </si>
  <si>
    <t>yoro_samba_bougoulou</t>
  </si>
  <si>
    <t>Yoro-Samba-Bougoulou</t>
  </si>
  <si>
    <t>bakassa</t>
  </si>
  <si>
    <t>Bakassa</t>
  </si>
  <si>
    <t>batangafo</t>
  </si>
  <si>
    <t>bede</t>
  </si>
  <si>
    <t>Bede</t>
  </si>
  <si>
    <t>hama</t>
  </si>
  <si>
    <t>Hama</t>
  </si>
  <si>
    <t>ouassi</t>
  </si>
  <si>
    <t>Ouassi</t>
  </si>
  <si>
    <t>yobe_sangha</t>
  </si>
  <si>
    <t>Yobe-Sangha</t>
  </si>
  <si>
    <t>basse_batouri</t>
  </si>
  <si>
    <t>Basse-Batouri</t>
  </si>
  <si>
    <t>basse_mambere</t>
  </si>
  <si>
    <t>Basse-Mambere</t>
  </si>
  <si>
    <t>haute_batouri</t>
  </si>
  <si>
    <t>Haute-Batouri</t>
  </si>
  <si>
    <t>ouakanga</t>
  </si>
  <si>
    <t>Ouakanga</t>
  </si>
  <si>
    <t>bimbo</t>
  </si>
  <si>
    <t>ouandja</t>
  </si>
  <si>
    <t>Ouandja</t>
  </si>
  <si>
    <t>ridina</t>
  </si>
  <si>
    <t>Ridina</t>
  </si>
  <si>
    <t>loura</t>
  </si>
  <si>
    <t>Loura</t>
  </si>
  <si>
    <t>pende</t>
  </si>
  <si>
    <t>Pende</t>
  </si>
  <si>
    <t>boganangone</t>
  </si>
  <si>
    <t>ben_zambe</t>
  </si>
  <si>
    <t>Ben-Zambe</t>
  </si>
  <si>
    <t>koro_mpoko</t>
  </si>
  <si>
    <t>Koro-Mpoko</t>
  </si>
  <si>
    <t>ndoro_mboli</t>
  </si>
  <si>
    <t>Ndoro-Mboli</t>
  </si>
  <si>
    <t>ouham_bac</t>
  </si>
  <si>
    <t>Ouham-Bac</t>
  </si>
  <si>
    <t>soumbe</t>
  </si>
  <si>
    <t>Soumbe</t>
  </si>
  <si>
    <t>Bossembele</t>
  </si>
  <si>
    <t>la_mbi</t>
  </si>
  <si>
    <t>La-Mbi</t>
  </si>
  <si>
    <t>binon</t>
  </si>
  <si>
    <t>Binon</t>
  </si>
  <si>
    <t>bea_nana</t>
  </si>
  <si>
    <t>Bea-Nana</t>
  </si>
  <si>
    <t>doaka_koursou</t>
  </si>
  <si>
    <t>Doaka-Koursou</t>
  </si>
  <si>
    <t>herman_brousse</t>
  </si>
  <si>
    <t>Herman-Brousse</t>
  </si>
  <si>
    <t>niem_yelewa</t>
  </si>
  <si>
    <t>Niem-Yelewa</t>
  </si>
  <si>
    <t>yenga</t>
  </si>
  <si>
    <t>Yenga</t>
  </si>
  <si>
    <t>zotoua_bangarem</t>
  </si>
  <si>
    <t>Zotoua-Bangarem</t>
  </si>
  <si>
    <t>bouca_bobo</t>
  </si>
  <si>
    <t>Bouca-Bobo</t>
  </si>
  <si>
    <t>fafa_boungou</t>
  </si>
  <si>
    <t>Fafa-Boungou</t>
  </si>
  <si>
    <t>lady_gbawi</t>
  </si>
  <si>
    <t>Lady-Gbawi</t>
  </si>
  <si>
    <t>ouham_fafa</t>
  </si>
  <si>
    <t>Ouham-Fafa</t>
  </si>
  <si>
    <t>birvan_bole</t>
  </si>
  <si>
    <t>Birvan-Bole</t>
  </si>
  <si>
    <t>danayere</t>
  </si>
  <si>
    <t>Danayere</t>
  </si>
  <si>
    <t>dan_gbabiri</t>
  </si>
  <si>
    <t>Dan-Gbabiri</t>
  </si>
  <si>
    <t>kouazo</t>
  </si>
  <si>
    <t>Kouazo</t>
  </si>
  <si>
    <t>daba_nydou</t>
  </si>
  <si>
    <t>Daba-Nydou</t>
  </si>
  <si>
    <t>daho_mboutou</t>
  </si>
  <si>
    <t>Daho-Mboutou</t>
  </si>
  <si>
    <t>Samba-Boungou</t>
  </si>
  <si>
    <t>senkpa_mbaere</t>
  </si>
  <si>
    <t>Senkpa-Mbaere</t>
  </si>
  <si>
    <t>haute_kadei</t>
  </si>
  <si>
    <t>Haute-Kadei</t>
  </si>
  <si>
    <t>Dekoa</t>
  </si>
  <si>
    <t>guiffa</t>
  </si>
  <si>
    <t>Guiffa</t>
  </si>
  <si>
    <t>tilo</t>
  </si>
  <si>
    <t>Tilo</t>
  </si>
  <si>
    <t>Djema</t>
  </si>
  <si>
    <t>mbali</t>
  </si>
  <si>
    <t>Mbali</t>
  </si>
  <si>
    <t>topia</t>
  </si>
  <si>
    <t>Topia</t>
  </si>
  <si>
    <t>gambo</t>
  </si>
  <si>
    <t>ngandou</t>
  </si>
  <si>
    <t>Ngandou</t>
  </si>
  <si>
    <t>basse_boumne</t>
  </si>
  <si>
    <t>Basse-Boumne</t>
  </si>
  <si>
    <t>grimari</t>
  </si>
  <si>
    <t>kobadja</t>
  </si>
  <si>
    <t>Kobadja</t>
  </si>
  <si>
    <t>lissa</t>
  </si>
  <si>
    <t>Lissa</t>
  </si>
  <si>
    <t>pouyamba</t>
  </si>
  <si>
    <t>Pouyamba</t>
  </si>
  <si>
    <t>baidou_ngoumbourou</t>
  </si>
  <si>
    <t>Baidou-Ngoumbourou</t>
  </si>
  <si>
    <t>yengou</t>
  </si>
  <si>
    <t>Yengou</t>
  </si>
  <si>
    <t>ouaki</t>
  </si>
  <si>
    <t>Ouaki</t>
  </si>
  <si>
    <t>kabo</t>
  </si>
  <si>
    <t>sido</t>
  </si>
  <si>
    <t>Sido</t>
  </si>
  <si>
    <t>nana_gribizi</t>
  </si>
  <si>
    <t>botto</t>
  </si>
  <si>
    <t>Botto</t>
  </si>
  <si>
    <t>grivai_pamia</t>
  </si>
  <si>
    <t>Grivai-Pamia</t>
  </si>
  <si>
    <t>nana_outa</t>
  </si>
  <si>
    <t>Nana-Outa</t>
  </si>
  <si>
    <t>ndenga</t>
  </si>
  <si>
    <t>Ndenga</t>
  </si>
  <si>
    <t>Kembe</t>
  </si>
  <si>
    <t>mboui</t>
  </si>
  <si>
    <t>Mboui</t>
  </si>
  <si>
    <t>azengue_mindou</t>
  </si>
  <si>
    <t>Azengue-Mindou</t>
  </si>
  <si>
    <t>Cochio-Toulou</t>
  </si>
  <si>
    <t>Ngakobo</t>
  </si>
  <si>
    <t xml:space="preserve">kouango </t>
  </si>
  <si>
    <t>nana_markounda</t>
  </si>
  <si>
    <t>Nana-Markounda</t>
  </si>
  <si>
    <t>bale_loko</t>
  </si>
  <si>
    <t>Bale-Loko</t>
  </si>
  <si>
    <t>bogongo_gaza</t>
  </si>
  <si>
    <t>Bogongo-Gaza</t>
  </si>
  <si>
    <t>lesse</t>
  </si>
  <si>
    <t>Lesse</t>
  </si>
  <si>
    <t>Mbaiki</t>
  </si>
  <si>
    <t>mbata</t>
  </si>
  <si>
    <t>Mbata</t>
  </si>
  <si>
    <t>moboma</t>
  </si>
  <si>
    <t>Moboma</t>
  </si>
  <si>
    <t>pissa</t>
  </si>
  <si>
    <t>Pissa</t>
  </si>
  <si>
    <t>Mbres</t>
  </si>
  <si>
    <t>kotto</t>
  </si>
  <si>
    <t>Kotto</t>
  </si>
  <si>
    <t>seliba</t>
  </si>
  <si>
    <t>Seliba</t>
  </si>
  <si>
    <t>siriki</t>
  </si>
  <si>
    <t>Siriki</t>
  </si>
  <si>
    <t>mbeima</t>
  </si>
  <si>
    <t>Mbeima</t>
  </si>
  <si>
    <t>mongoumba</t>
  </si>
  <si>
    <t>Nangha-Boguila</t>
  </si>
  <si>
    <t>dar_el_kouti</t>
  </si>
  <si>
    <t>Dar-El-Kouti</t>
  </si>
  <si>
    <t>ndele</t>
  </si>
  <si>
    <t>mbolo_pata</t>
  </si>
  <si>
    <t>Mbolo-Pata</t>
  </si>
  <si>
    <t>galabadja</t>
  </si>
  <si>
    <t>Galabadja</t>
  </si>
  <si>
    <t>ndjoukou</t>
  </si>
  <si>
    <t>galafondo</t>
  </si>
  <si>
    <t>Galafondo</t>
  </si>
  <si>
    <t>dilouki</t>
  </si>
  <si>
    <t>Dilouki</t>
  </si>
  <si>
    <t>kodi</t>
  </si>
  <si>
    <t>Kodi</t>
  </si>
  <si>
    <t>lim</t>
  </si>
  <si>
    <t>Lim</t>
  </si>
  <si>
    <t>mbili</t>
  </si>
  <si>
    <t>Mbili</t>
  </si>
  <si>
    <t>yeme</t>
  </si>
  <si>
    <t>Yeme</t>
  </si>
  <si>
    <t>bilolo</t>
  </si>
  <si>
    <t>Bilolo</t>
  </si>
  <si>
    <t>salo</t>
  </si>
  <si>
    <t>Salo</t>
  </si>
  <si>
    <t>mboki</t>
  </si>
  <si>
    <t>Mboki</t>
  </si>
  <si>
    <t>ouandja_kotto</t>
  </si>
  <si>
    <t>Ouandja-Kotto</t>
  </si>
  <si>
    <t>vokouma</t>
  </si>
  <si>
    <t>Vokouma</t>
  </si>
  <si>
    <t>ngbandinga</t>
  </si>
  <si>
    <t>Ngbandinga</t>
  </si>
  <si>
    <t>ouango</t>
  </si>
  <si>
    <t>bah_bessar</t>
  </si>
  <si>
    <t>Bah-Bessar</t>
  </si>
  <si>
    <t>banh</t>
  </si>
  <si>
    <t>Banh</t>
  </si>
  <si>
    <t>bimbi</t>
  </si>
  <si>
    <t>Bimbi</t>
  </si>
  <si>
    <t>male</t>
  </si>
  <si>
    <t>Male</t>
  </si>
  <si>
    <t>mia_pende</t>
  </si>
  <si>
    <t>Mia-Pende</t>
  </si>
  <si>
    <t>mom</t>
  </si>
  <si>
    <t>Mom</t>
  </si>
  <si>
    <t>nana_barya</t>
  </si>
  <si>
    <t>Nana-Barya</t>
  </si>
  <si>
    <t>kotto_oubangui</t>
  </si>
  <si>
    <t>Kotto-Oubangui</t>
  </si>
  <si>
    <t>satema</t>
  </si>
  <si>
    <t>ngoumbele</t>
  </si>
  <si>
    <t>Ngoumbele</t>
  </si>
  <si>
    <t>basse_kadei</t>
  </si>
  <si>
    <t>Basse-Kadei</t>
  </si>
  <si>
    <t>sosso_nakombo</t>
  </si>
  <si>
    <t>guezeli</t>
  </si>
  <si>
    <t>Guezeli</t>
  </si>
  <si>
    <t>Yaloke</t>
  </si>
  <si>
    <t>ouambe</t>
  </si>
  <si>
    <t>Ouambe</t>
  </si>
  <si>
    <t>zangba</t>
  </si>
  <si>
    <t>yabongo</t>
  </si>
  <si>
    <t>Yabongo</t>
  </si>
  <si>
    <t>bangui_1</t>
  </si>
  <si>
    <t xml:space="preserve">Bangui - Arrodissement 1 </t>
  </si>
  <si>
    <t>bangui_2</t>
  </si>
  <si>
    <t>Bangui - Arrodissement 2</t>
  </si>
  <si>
    <t>bangui_3</t>
  </si>
  <si>
    <t>Bangui - Arrodissement 3</t>
  </si>
  <si>
    <t>bangui_4</t>
  </si>
  <si>
    <t>Bangui - Arrodissement 4</t>
  </si>
  <si>
    <t>bangui_5</t>
  </si>
  <si>
    <t>Bangui - Arrodissement 5</t>
  </si>
  <si>
    <t>bangui_6</t>
  </si>
  <si>
    <t>Bangui - Arrodissement 6</t>
  </si>
  <si>
    <t>bangui_7</t>
  </si>
  <si>
    <t>Bangui - Arrodissement 7</t>
  </si>
  <si>
    <t>Bangui - Arrodissement 8</t>
  </si>
  <si>
    <t>ville</t>
  </si>
  <si>
    <t>Berberati</t>
  </si>
  <si>
    <t>kagabandoro</t>
  </si>
  <si>
    <t xml:space="preserve">Bimbo </t>
  </si>
  <si>
    <t>meb</t>
  </si>
  <si>
    <t>Moustiquaire (pièce carré)</t>
  </si>
  <si>
    <t>Bidon (20 litres)</t>
  </si>
  <si>
    <t>Drap (2 places)</t>
  </si>
  <si>
    <t>Natte (1place)</t>
  </si>
  <si>
    <t>Cuvette métallique</t>
  </si>
  <si>
    <t>Viande</t>
  </si>
  <si>
    <t>oui_non</t>
  </si>
  <si>
    <t>non</t>
  </si>
  <si>
    <t>Non</t>
  </si>
  <si>
    <t>pasdispo</t>
  </si>
  <si>
    <t>indispo</t>
  </si>
  <si>
    <t>Parce que c'est un produit rare sur le marché (je n'ai ce produit en magasin que de temps en temps)</t>
  </si>
  <si>
    <t>rupture_stock</t>
  </si>
  <si>
    <t>Parce je suis en rupture de stock (d'habitude je vends ce produit mais exceptionnellement pas ce mois-ci)</t>
  </si>
  <si>
    <t>achat</t>
  </si>
  <si>
    <t>local</t>
  </si>
  <si>
    <t>Acheté localement</t>
  </si>
  <si>
    <t>regional</t>
  </si>
  <si>
    <t>Acheté dans la sous-préfecture</t>
  </si>
  <si>
    <t>national</t>
  </si>
  <si>
    <t>Acheté ailleurs en Centrafrique</t>
  </si>
  <si>
    <t>international</t>
  </si>
  <si>
    <t>Acheté à l'international</t>
  </si>
  <si>
    <t>nsp</t>
  </si>
  <si>
    <t>Je ne sais pas, je ne souhaite pas répondre</t>
  </si>
  <si>
    <t>origin</t>
  </si>
  <si>
    <t>Local : provient du marché ou d'une localité voisine, à distance de marche</t>
  </si>
  <si>
    <t>Régional : provient de la même sous-prefecture, ou sous-prefectures voisines</t>
  </si>
  <si>
    <t>National : provient d'ailleurs en Centrafrique</t>
  </si>
  <si>
    <t>International : provient de l'étranger</t>
  </si>
  <si>
    <t>origin1</t>
  </si>
  <si>
    <t>origin2</t>
  </si>
  <si>
    <t>cameroun</t>
  </si>
  <si>
    <t>Cameroun</t>
  </si>
  <si>
    <t>tchad</t>
  </si>
  <si>
    <t>Tchad</t>
  </si>
  <si>
    <t>soudan</t>
  </si>
  <si>
    <t>Soudan</t>
  </si>
  <si>
    <t>sud_soudan</t>
  </si>
  <si>
    <t>Sud-Soudan</t>
  </si>
  <si>
    <t>rdc</t>
  </si>
  <si>
    <t>République Démocratique du Congo (RDC)</t>
  </si>
  <si>
    <t>congo</t>
  </si>
  <si>
    <t>Congo</t>
  </si>
  <si>
    <t>Autre pays</t>
  </si>
  <si>
    <t>unite</t>
  </si>
  <si>
    <t>definie</t>
  </si>
  <si>
    <t xml:space="preserve">Grâce à un paquet / clairement défini avec un poids inscrit dessus </t>
  </si>
  <si>
    <t>balance</t>
  </si>
  <si>
    <t>A l'aide d'une balance</t>
  </si>
  <si>
    <t>bouteille</t>
  </si>
  <si>
    <t>A l'aide du système de la bouteille</t>
  </si>
  <si>
    <t>rupture</t>
  </si>
  <si>
    <t>insecurite_routes</t>
  </si>
  <si>
    <t>Insécurité sur les routes</t>
  </si>
  <si>
    <t>insecurite_arche</t>
  </si>
  <si>
    <t>Insécurité autour du marché</t>
  </si>
  <si>
    <t>etat_route</t>
  </si>
  <si>
    <t>Mauvais état des routes</t>
  </si>
  <si>
    <t>absence_transport</t>
  </si>
  <si>
    <t>Absence de moyen de transport</t>
  </si>
  <si>
    <t>pas_saison</t>
  </si>
  <si>
    <t>Ce n'est pas la saison pour cet article</t>
  </si>
  <si>
    <t>intemperies</t>
  </si>
  <si>
    <t>Intempéries et saison des pluies</t>
  </si>
  <si>
    <t>pas_souhaite</t>
  </si>
  <si>
    <t>Je n'ai pas souhaité faire un ré-approvisionnement</t>
  </si>
  <si>
    <t>trop_cher</t>
  </si>
  <si>
    <t>Article trop cher</t>
  </si>
  <si>
    <t>paiement</t>
  </si>
  <si>
    <t>Je n'avais pas d'argent pour me réapprovisionner</t>
  </si>
  <si>
    <t>stockage</t>
  </si>
  <si>
    <t>Problème de stockage</t>
  </si>
  <si>
    <t>indisponible</t>
  </si>
  <si>
    <t>Article indisponible chez les fournisseurs</t>
  </si>
  <si>
    <t>relation_fournisseurs</t>
  </si>
  <si>
    <t>Mauvaise relation avec les fournisseurs</t>
  </si>
  <si>
    <t>fermeture_frontiere</t>
  </si>
  <si>
    <t>Fermeture d'une frontière</t>
  </si>
  <si>
    <t>Autre (précisez)</t>
  </si>
  <si>
    <t>type</t>
  </si>
  <si>
    <t>hint</t>
  </si>
  <si>
    <t>appearance</t>
  </si>
  <si>
    <t>relevant</t>
  </si>
  <si>
    <t>constraint</t>
  </si>
  <si>
    <t>choice_filter</t>
  </si>
  <si>
    <t>required</t>
  </si>
  <si>
    <t>$given_name</t>
  </si>
  <si>
    <t>calculation</t>
  </si>
  <si>
    <t>deviceid</t>
  </si>
  <si>
    <t>begin_group</t>
  </si>
  <si>
    <t>info_general</t>
  </si>
  <si>
    <t>INFORMATIONS GENERALES</t>
  </si>
  <si>
    <t>text</t>
  </si>
  <si>
    <t>q0_1_enqueteur</t>
  </si>
  <si>
    <t>Nom de l'énquêteur:</t>
  </si>
  <si>
    <t>minimal</t>
  </si>
  <si>
    <t>select_one org</t>
  </si>
  <si>
    <t>q0_2_organisation</t>
  </si>
  <si>
    <t>q0_2_1organisation_autre</t>
  </si>
  <si>
    <t>${q0_2_organisation}='autre'</t>
  </si>
  <si>
    <t>date</t>
  </si>
  <si>
    <t>q0_3_date</t>
  </si>
  <si>
    <t>.&lt;=today()+1</t>
  </si>
  <si>
    <t>true</t>
  </si>
  <si>
    <t>select_one admin1</t>
  </si>
  <si>
    <t>q0_4_admin1</t>
  </si>
  <si>
    <t>select_one admin2</t>
  </si>
  <si>
    <t>q0_5_admin2</t>
  </si>
  <si>
    <t>admin1 = ${q0_4_admin1}</t>
  </si>
  <si>
    <t>select_one admin3</t>
  </si>
  <si>
    <t>q0_6_admin3</t>
  </si>
  <si>
    <t>admin2 =${q0_5_admin2}</t>
  </si>
  <si>
    <t>select_one ville</t>
  </si>
  <si>
    <t>q0_7_localite</t>
  </si>
  <si>
    <t>end_group</t>
  </si>
  <si>
    <t>entretien_commercant</t>
  </si>
  <si>
    <t>Entretien avec le commerçant :</t>
  </si>
  <si>
    <t>note</t>
  </si>
  <si>
    <t>intro</t>
  </si>
  <si>
    <t>Je m’appelle ${q0_1_enqueteur}, je suis enquêteur pour l’ONG REACH. Nous menons actuellement une étude pour mieux comprendre la disponibilité de produits sur le marché et l'évolution des prix sur le marché. Je souhaiterais vous poser quelques questions relatives à ces sujets. Votre participation à cette étude est entièrement volontaire et notre entretien durera environ 15 minutes. Vous êtes libre à tout moment de ne pas répondre à une question si elle vous est inconfortable. De même, toute information obtenue pendant cette enquête sera traitée de manière confidentielle et nous ne partagerons pas d’informations personnelles avec d'autres personnes. Nous traiterons vos réponses avec respect et sans jugement. Il n’y a pas de bonnes ou de mauvaises réponses. Pouvons-nous commencer ?</t>
  </si>
  <si>
    <t>q0_9_magasin</t>
  </si>
  <si>
    <t>Nom du magasin</t>
  </si>
  <si>
    <t>Si pas de nom, merci d'enregistrer le nom du propriétaire /responsable</t>
  </si>
  <si>
    <t>select_multiple meb</t>
  </si>
  <si>
    <t>q1_articles_habituels</t>
  </si>
  <si>
    <t>Parmi les articles suivants, lesquels avez-vous en magasin aujourd'hui ?</t>
  </si>
  <si>
    <t>moustiquaire</t>
  </si>
  <si>
    <t>selected(${q1_articles_habituels}, 'nfi_moustiquaire')</t>
  </si>
  <si>
    <t>select_one oui_non</t>
  </si>
  <si>
    <t>q2_1_1_moustiquaire_unite</t>
  </si>
  <si>
    <t>Est-ce que la moustiquaire est vendue à la pièce ?</t>
  </si>
  <si>
    <t>Moustiquaire carrée</t>
  </si>
  <si>
    <t>q2_1_1_1_moustiquaire_unite_autre</t>
  </si>
  <si>
    <t>Si non, veuillez préciser sous quelle forme l'article est vendu :</t>
  </si>
  <si>
    <t>${q2_1_1_moustiquaire_unite} ='non'</t>
  </si>
  <si>
    <t>integer</t>
  </si>
  <si>
    <t>q2_1_2_moustiquaire_prix</t>
  </si>
  <si>
    <t>En XAF</t>
  </si>
  <si>
    <t>(.)&gt;=0</t>
  </si>
  <si>
    <t>bidon</t>
  </si>
  <si>
    <t>selected(${q1_articles_habituels}, 'nfi_bidon')</t>
  </si>
  <si>
    <t>q2_1_1_bidon_unite</t>
  </si>
  <si>
    <t>Est-ce que le bidon fait 20L ?</t>
  </si>
  <si>
    <t>q2_1_1_1_bidon_unite_autre</t>
  </si>
  <si>
    <t>Si non, veuillez préciser la taille, en litres :</t>
  </si>
  <si>
    <t>${q2_1_1_bidon_unite} ='non'</t>
  </si>
  <si>
    <t>q2_1_2_bidon_prix</t>
  </si>
  <si>
    <t>drap</t>
  </si>
  <si>
    <t>selected(${q1_articles_habituels}, 'nfi_drap')</t>
  </si>
  <si>
    <t>q2_1_1_drap_unite</t>
  </si>
  <si>
    <t>Est-ce que le drap est un drap unique de 2 places ?</t>
  </si>
  <si>
    <t>On consière un drap uniquement, et non l'ensemble avec les oreillers</t>
  </si>
  <si>
    <t>q2_1_1_1_drap_unite_autre</t>
  </si>
  <si>
    <t>L'ensemble drap+oreiller ne peut pas être pris en compte. Le drap uniquement doit être considéré.</t>
  </si>
  <si>
    <t>${q2_1_1_drap_unite} ='non'</t>
  </si>
  <si>
    <t>q2_1_2_drap_prix</t>
  </si>
  <si>
    <t>pagne</t>
  </si>
  <si>
    <t>selected(${q1_articles_habituels}, 'nfi_pagne')</t>
  </si>
  <si>
    <t>q2_1_1_pagne_unite</t>
  </si>
  <si>
    <t>Est-ce que le pagne vendu fait 6 yards?</t>
  </si>
  <si>
    <t>q2_1_1_1_pagne_unite_autre</t>
  </si>
  <si>
    <t>${q2_1_1_pagne_unite} ='non'</t>
  </si>
  <si>
    <t>q2_1_2_pagne_prix</t>
  </si>
  <si>
    <t>natte</t>
  </si>
  <si>
    <t>selected(${q1_articles_habituels}, 'nfi_natte')</t>
  </si>
  <si>
    <t>q2_1_1_natte_unite</t>
  </si>
  <si>
    <t>Est-ce que la natte est pour 1 personne ?</t>
  </si>
  <si>
    <t>q2_1_1_1_natte_unite_autre</t>
  </si>
  <si>
    <t>Si non, veuillez préciser la taille :</t>
  </si>
  <si>
    <t>Précisez s'il s'agit d'une natte de 2 ou 3 personnes.</t>
  </si>
  <si>
    <t>${q2_1_1_natte_unite} ='non'</t>
  </si>
  <si>
    <t>q2_1_2_natte_prix</t>
  </si>
  <si>
    <t>bâche</t>
  </si>
  <si>
    <t>selected(${q1_articles_habituels}, 'nfi_bache')</t>
  </si>
  <si>
    <t>q2_1_1_bache_unite</t>
  </si>
  <si>
    <t>Est-ce que la bâche fait 4x5m ?</t>
  </si>
  <si>
    <t>q2_1_1_1_bache_unite_autre</t>
  </si>
  <si>
    <t>Si non, veuillez préciser les dimensions en mètres :</t>
  </si>
  <si>
    <t>${q2_1_1_bache_unite} ='non'</t>
  </si>
  <si>
    <t>q2_1_2_bache_prix</t>
  </si>
  <si>
    <t>marmite</t>
  </si>
  <si>
    <t>selected(${q1_articles_habituels}, 'nfi_marmite')</t>
  </si>
  <si>
    <t>q2_1_1_marmite_unite</t>
  </si>
  <si>
    <t>Est-ce que la marmite fait 5L, en métal ?</t>
  </si>
  <si>
    <t>Environ 5 litres</t>
  </si>
  <si>
    <t>q2_1_1_1_marmite_unite_autre</t>
  </si>
  <si>
    <t>${q2_1_1_marmite_unite} ='non'</t>
  </si>
  <si>
    <t>q2_1_2_marmite_prix</t>
  </si>
  <si>
    <t>cuvette</t>
  </si>
  <si>
    <t>selected(${q1_articles_habituels}, 'nfi_cuvette')</t>
  </si>
  <si>
    <t>q2_1_1_cuvette_unite</t>
  </si>
  <si>
    <t>Est-ce que la cuvette fait 30L, en métal ?</t>
  </si>
  <si>
    <t>q2_1_1_1_cuvette_unite_autre</t>
  </si>
  <si>
    <t>${q2_1_1_cuvette_unite} ='non'</t>
  </si>
  <si>
    <t>q2_1_2_cuvette_prix</t>
  </si>
  <si>
    <t>maïs</t>
  </si>
  <si>
    <t>selected(${q1_articles_habituels},'alim_mais')</t>
  </si>
  <si>
    <t>select_one unite</t>
  </si>
  <si>
    <t>q2_1_1_mais_unite</t>
  </si>
  <si>
    <t>Comment souhaitez-vous renseigner la mesure du maïs en grains ?</t>
  </si>
  <si>
    <t>L'unité clairement définie ne peut pas être "ngawi", "tasse", "sachet", "coro", etc. Il s'agit d'un paquet fermé sur lequel figure un poids défini.</t>
  </si>
  <si>
    <t>q2_1_1_1_mais_unite_definie</t>
  </si>
  <si>
    <t>Quel est le poids, en grammes, renseigné sur le produit ?</t>
  </si>
  <si>
    <t>1kg = 1 000g</t>
  </si>
  <si>
    <t>${q2_1_1_mais_unite} ='definie'</t>
  </si>
  <si>
    <t>(.)&gt;=10</t>
  </si>
  <si>
    <t>q2_1_1_1_mais_unite_balance</t>
  </si>
  <si>
    <t>Quel est le poids, en grammes ?</t>
  </si>
  <si>
    <t>Si les grains de maïs sont vendus par sachet ou tasse, pesez trois sachets et renseignez le poids du milieu.</t>
  </si>
  <si>
    <t>${q2_1_1_mais_unite} ='balance'</t>
  </si>
  <si>
    <t>q2_1_1_1_mais_prix</t>
  </si>
  <si>
    <t>Quel est le prix pour le poids renseigné ?</t>
  </si>
  <si>
    <t>${q2_1_1_mais_unite} ='balance' or ${q2_1_1_mais_unite} ='definie'</t>
  </si>
  <si>
    <t>q2_1_2_mais_prix_bouteille</t>
  </si>
  <si>
    <t>Quel est le prix pour la quantité dans la bouteille ?</t>
  </si>
  <si>
    <t>${q2_1_1_mais_unite} ='bouteille'</t>
  </si>
  <si>
    <t>manioc</t>
  </si>
  <si>
    <t>selected(${q1_articles_habituels},'alim_manioc')</t>
  </si>
  <si>
    <t>q2_1_1_manioc_unite</t>
  </si>
  <si>
    <t>Comment souhaitez-vous renseigner la mesure du manioc cossette ?</t>
  </si>
  <si>
    <t>q2_1_1_1_manioc_unite_definie</t>
  </si>
  <si>
    <t>${q2_1_1_manioc_unite} ='definie'</t>
  </si>
  <si>
    <t>q2_1_1_1_manioc_unite_balance</t>
  </si>
  <si>
    <t>Si le manioc cossette est vendu par sachet ou tasse, pesez trois sachets et renseignez le poids du milieu.</t>
  </si>
  <si>
    <t>${q2_1_1_manioc_unite} ='balance'</t>
  </si>
  <si>
    <t>q2_1_2_manioc_prix</t>
  </si>
  <si>
    <t>Quel est le prix pour le poids renseigné?</t>
  </si>
  <si>
    <t>${q2_1_1_manioc_unite} ='balance' or ${q2_1_1_manioc_unite} ='definie'</t>
  </si>
  <si>
    <t>q2_1_2_manioc_prix_bouteille</t>
  </si>
  <si>
    <t>${q2_1_1_manioc_unite} ='bouteille'</t>
  </si>
  <si>
    <t>riz</t>
  </si>
  <si>
    <t>selected(${q1_articles_habituels},'alim_riz')</t>
  </si>
  <si>
    <t>q2_1_1_riz_unite</t>
  </si>
  <si>
    <t>Comment souhaitez-vous renseigner la mesure du riz?</t>
  </si>
  <si>
    <t>q2_1_1_1_riz_unite_definie</t>
  </si>
  <si>
    <t>${q2_1_1_riz_unite} ='definie'</t>
  </si>
  <si>
    <t>q2_1_1_1_riz_unite_balance</t>
  </si>
  <si>
    <t>Si le riz est vendu par sachet ou tasse, pesez trois sachets et renseignez le poids du milieu.</t>
  </si>
  <si>
    <t>${q2_1_1_riz_unite} ='balance'</t>
  </si>
  <si>
    <t>q2_1_2_riz_prix</t>
  </si>
  <si>
    <t>${q2_1_1_riz_unite} ='balance' or ${q2_1_1_riz_unite} ='definie'</t>
  </si>
  <si>
    <t>q2_1_2_riz_prix_bouteille</t>
  </si>
  <si>
    <t>${q2_1_1_riz_unite} ='bouteille'</t>
  </si>
  <si>
    <t>viande</t>
  </si>
  <si>
    <t>selected(${q1_articles_habituels},'alim_viande')</t>
  </si>
  <si>
    <t>q2_1_1_viande_unite</t>
  </si>
  <si>
    <t>Est-ce que la viande est vendue par paquet/tas de 1 kilogramme ?</t>
  </si>
  <si>
    <t>Sans os</t>
  </si>
  <si>
    <t>q2_1_1_1_viande_unite_autre</t>
  </si>
  <si>
    <t>Si non, veuillez préciser le poids, en grammes :</t>
  </si>
  <si>
    <t>${q2_1_1_viande_unite} ='non'</t>
  </si>
  <si>
    <t>q2_1_2_viande_prix</t>
  </si>
  <si>
    <t>haricot</t>
  </si>
  <si>
    <t>selected(${q1_articles_habituels},'alim_haricot')</t>
  </si>
  <si>
    <t>q2_1_1_haricot_unite</t>
  </si>
  <si>
    <t>Comment souhaitez-vous renseigner la mesure des haricots ?</t>
  </si>
  <si>
    <t>q2_1_1_1_haricot_unite_definie</t>
  </si>
  <si>
    <t>${q2_1_1_haricot_unite} ='definie'</t>
  </si>
  <si>
    <t>q2_1_1_1_haricot_unite_balance</t>
  </si>
  <si>
    <t>Si les haricots sont vendus par sachet ou tasse, pesez trois sachets et renseignez le poids du milieu.</t>
  </si>
  <si>
    <t>${q2_1_1_haricot_unite} ='balance'</t>
  </si>
  <si>
    <t>q2_1_2_haricot_prix</t>
  </si>
  <si>
    <t>${q2_1_1_haricot_unite} ='balance' or ${q2_1_1_haricot_unite} ='definie'</t>
  </si>
  <si>
    <t>q2_1_2_haricot_prix_bouteille</t>
  </si>
  <si>
    <t>${q2_1_1_haricot_unite} ='bouteille'</t>
  </si>
  <si>
    <t>arachide</t>
  </si>
  <si>
    <t>selected(${q1_articles_habituels},'alim_arachide')</t>
  </si>
  <si>
    <t>q2_1_1_arachide_unite</t>
  </si>
  <si>
    <t>Comment souhaitez-vous renseigner la mesure de l'arachide ?</t>
  </si>
  <si>
    <t>q2_1_1_1_arachide_unite_definie</t>
  </si>
  <si>
    <t>${q2_1_1_arachide_unite} ='definie'</t>
  </si>
  <si>
    <t>q2_1_1_1_arachide_unite_balance</t>
  </si>
  <si>
    <t>Si les arachides sont vendues par sachet ou tasse, pesez trois sachets et renseignez le poids du milieu.</t>
  </si>
  <si>
    <t>${q2_1_1_arachide_unite} ='balance'</t>
  </si>
  <si>
    <t>q2_1_2_arachide_prix</t>
  </si>
  <si>
    <t>${q2_1_1_arachide_unite} ='balance' or ${q2_1_1_arachide_unite} ='definie'</t>
  </si>
  <si>
    <t>q2_1_2_arachide_prix_bouteille</t>
  </si>
  <si>
    <t>${q2_1_1_arachide_unite} ='bouteille'</t>
  </si>
  <si>
    <t>huile végétale</t>
  </si>
  <si>
    <t>selected(${q1_articles_habituels},'alim_huile_vegetale')</t>
  </si>
  <si>
    <t>q2_1_1_huile_vegetale_unite</t>
  </si>
  <si>
    <t>Est-ce que l'huile végétale est une bouteille de 1L ?</t>
  </si>
  <si>
    <t>q2_1_1_1_huile_vegetale_unite_autre</t>
  </si>
  <si>
    <t>Si non, veuillez préciser la quantité en litres :</t>
  </si>
  <si>
    <t>${q2_1_1_huile_vegetale_unite} ='non'</t>
  </si>
  <si>
    <t>q2_1_2_huile_vegetale_prix</t>
  </si>
  <si>
    <t>sucre</t>
  </si>
  <si>
    <t>selected(${q1_articles_habituels},'alim_sucre')</t>
  </si>
  <si>
    <t>q2_1_1_sucre_unite</t>
  </si>
  <si>
    <t>Comment souhaitez-vous renseigner la mesure du sucre ?</t>
  </si>
  <si>
    <t>q2_1_1_1_sucre_unite_definie</t>
  </si>
  <si>
    <t>${q2_1_1_sucre_unite} ='definie'</t>
  </si>
  <si>
    <t>q2_1_1_1_sucre_unite_balance</t>
  </si>
  <si>
    <t>Si le sucre est vendu par sachet ou tasse, pesez trois sachets et renseignez le poids du milieu.</t>
  </si>
  <si>
    <t>${q2_1_1_sucre_unite} ='balance'</t>
  </si>
  <si>
    <t>q2_1_2_sucre_prix</t>
  </si>
  <si>
    <t>${q2_1_1_sucre_unite} ='balance' or ${q2_1_1_sucre_unite} ='definie'</t>
  </si>
  <si>
    <t>q2_1_2_sucre_prix_bouteille</t>
  </si>
  <si>
    <t>${q2_1_1_sucre_unite} ='bouteille'</t>
  </si>
  <si>
    <t>sel</t>
  </si>
  <si>
    <t>selected(${q1_articles_habituels},'alim_sel')</t>
  </si>
  <si>
    <t>q2_1_1_sel_unite</t>
  </si>
  <si>
    <t>Comment souhaitez-vous renseigner la mesure du sel ?</t>
  </si>
  <si>
    <t>q2_1_1_1_sel_unite_definie</t>
  </si>
  <si>
    <t>${q2_1_1_sel_unite} ='definie'</t>
  </si>
  <si>
    <t>q2_1_1_1_sel_unite_balance</t>
  </si>
  <si>
    <t>Si le sel est vendu par sachet ou tasse, pesez trois sachets et renseignez le poids du milieu.</t>
  </si>
  <si>
    <t>${q2_1_1_sel_unite} ='balance'</t>
  </si>
  <si>
    <t>q2_1_2_sel_prix</t>
  </si>
  <si>
    <t>${q2_1_1_sel_unite} ='balance' or ${q2_1_1_sel_unite} ='definie'</t>
  </si>
  <si>
    <t>q2_1_2_sel_prix_bouteille</t>
  </si>
  <si>
    <t>${q2_1_1_sel_unite} ='bouteille'</t>
  </si>
  <si>
    <t>savon</t>
  </si>
  <si>
    <t>selected(${q1_articles_habituels}, 'wash_savon')</t>
  </si>
  <si>
    <t>q2_1_1_savon_unite</t>
  </si>
  <si>
    <t>Est-ce que le savon fait 200g ?</t>
  </si>
  <si>
    <t>Savon semi-industriel</t>
  </si>
  <si>
    <t>q2_1_1_1_savon_unite_autre</t>
  </si>
  <si>
    <t>Si non, veuillez sous quelle forme il est vendu :</t>
  </si>
  <si>
    <t>S'il s'agit d'un cartons précier le nombre de savons dans le carton.</t>
  </si>
  <si>
    <t>${q2_1_1_savon_unite} ='non'</t>
  </si>
  <si>
    <t>q2_1_2_savon_prix</t>
  </si>
  <si>
    <t>théière</t>
  </si>
  <si>
    <t>selected(${q1_articles_habituels},'wash_theiere')</t>
  </si>
  <si>
    <t>q2_1_1_theiere_unite</t>
  </si>
  <si>
    <t>Est-ce que la théière est vendue à la pièce?</t>
  </si>
  <si>
    <t>q2_1_1_1_theiere_unite_autre</t>
  </si>
  <si>
    <t>Si non, veuillez préciser sous quelle forme est est vendue ?</t>
  </si>
  <si>
    <t>${q2_1_1_theiere_unite}='non'</t>
  </si>
  <si>
    <t>q2_1_2_theiere_prix</t>
  </si>
  <si>
    <t>seau</t>
  </si>
  <si>
    <t>selected(${q1_articles_habituels}, 'wash_seau')</t>
  </si>
  <si>
    <t>q2_1_1_seau_unite</t>
  </si>
  <si>
    <t>Est-ce que le seau fait 20L, en plastique ?</t>
  </si>
  <si>
    <t>Environ 20 litres</t>
  </si>
  <si>
    <t>q2_1_1_1_seau_unite_autre</t>
  </si>
  <si>
    <t>Si non, veuillez préciser la taille du seau, en litres :</t>
  </si>
  <si>
    <t>${q2_1_1_seau_unite} ='non'</t>
  </si>
  <si>
    <t>q2_1_2_seau_prix</t>
  </si>
  <si>
    <t>bois</t>
  </si>
  <si>
    <t>selected(${q1_articles_habituels}, 'combustible_bois_chauffage')</t>
  </si>
  <si>
    <t>q2_1_1_bois_chauffage_unite</t>
  </si>
  <si>
    <t>Est-ce que le bois de chauffage est vendu par fagot de taille moyenne ?</t>
  </si>
  <si>
    <t>q2_1_1_1_bois_chauffage_unite_autre</t>
  </si>
  <si>
    <t>Si non, veuillez préciser sous quelle forme il est vendu :</t>
  </si>
  <si>
    <t>${q2_1_1_bois_chauffage_unite} ='non'</t>
  </si>
  <si>
    <t>q2_1_2_bois_chauffage_prix</t>
  </si>
  <si>
    <t>essence</t>
  </si>
  <si>
    <t>selected(${q1_articles_habituels}, 'combustible_essence')</t>
  </si>
  <si>
    <t>q2_1_1_essence_unite</t>
  </si>
  <si>
    <t>Est-ce que l'essence est vendue par litre ?</t>
  </si>
  <si>
    <t>q2_1_1_1_essence_unite_autre</t>
  </si>
  <si>
    <t>${q2_1_1_essence_unite} ='non'</t>
  </si>
  <si>
    <t>q2_1_2_essence_prix</t>
  </si>
  <si>
    <t xml:space="preserve">essence </t>
  </si>
  <si>
    <t>Entretien avec le commerçant</t>
  </si>
  <si>
    <t>commentaire</t>
  </si>
  <si>
    <t>geopoint</t>
  </si>
  <si>
    <t>coords</t>
  </si>
  <si>
    <t>Merci d'enregistrer votre localisation</t>
  </si>
  <si>
    <t xml:space="preserve">Composition du panier d'articles supplémentaires </t>
  </si>
  <si>
    <t xml:space="preserve">Articles supplémentaires </t>
  </si>
  <si>
    <t>yards</t>
  </si>
  <si>
    <t>pc (30 L)</t>
  </si>
  <si>
    <t xml:space="preserve">Essence </t>
  </si>
  <si>
    <t>Coût médian des produits supplémentaires, par marché évalué (XAF)</t>
  </si>
  <si>
    <t>Cuvettes metaliques</t>
  </si>
  <si>
    <r>
      <rPr>
        <b/>
        <u/>
        <sz val="10"/>
        <color theme="1"/>
        <rFont val="Arial Narrow"/>
        <family val="2"/>
      </rPr>
      <t>Légende</t>
    </r>
    <r>
      <rPr>
        <b/>
        <sz val="10"/>
        <color theme="1"/>
        <rFont val="Arial Narrow"/>
        <family val="2"/>
      </rPr>
      <t xml:space="preserve"> :</t>
    </r>
  </si>
  <si>
    <t>: cotation manquante, médiane nationale appliquée</t>
  </si>
  <si>
    <t>Coût médian produits supp</t>
  </si>
  <si>
    <t>Calcul du coût médian des produits supplémentaires - également considérés comme des biens de première nécessité en République Centrafricaine. Ils fournissent des informations complémentaires sur l'état des marchés dans le pays.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</si>
</sst>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 _C_H_F_-;\-* #,##0.00\ _C_H_F_-;_-* &quot;-&quot;??\ _C_H_F_-;_-@_-"/>
    <numFmt numFmtId="164" formatCode="_-* #,##0\ _C_H_F_-;\-* #,##0\ _C_H_F_-;_-* &quot;-&quot;??\ _C_H_F_-;_-@_-"/>
    <numFmt numFmtId="165" formatCode="_ * #,##0_)_ ;_ * \(#,##0\)_ ;_ * &quot;-&quot;??_)_ ;_ @_ "/>
  </numFmts>
  <fonts count="31" x14ac:knownFonts="1">
    <font>
      <sz val="11"/>
      <color theme="1"/>
      <name val="Calibri"/>
      <family val="2"/>
      <scheme val="minor"/>
    </font>
    <font>
      <sz val="11"/>
      <color theme="1"/>
      <name val="Arial Narrow"/>
      <family val="2"/>
    </font>
    <font>
      <sz val="11"/>
      <color theme="1"/>
      <name val="Calibri"/>
      <family val="2"/>
      <scheme val="minor"/>
    </font>
    <font>
      <b/>
      <sz val="11"/>
      <color theme="0"/>
      <name val="Arial Narrow"/>
      <family val="2"/>
    </font>
    <font>
      <i/>
      <sz val="11"/>
      <color theme="1"/>
      <name val="Arial Narrow"/>
      <family val="2"/>
    </font>
    <font>
      <b/>
      <i/>
      <sz val="11"/>
      <color theme="1"/>
      <name val="Arial Narrow"/>
      <family val="2"/>
    </font>
    <font>
      <i/>
      <sz val="11"/>
      <name val="Arial Narrow"/>
      <family val="2"/>
    </font>
    <font>
      <b/>
      <sz val="16"/>
      <color theme="1"/>
      <name val="Arial Narrow"/>
      <family val="2"/>
    </font>
    <font>
      <b/>
      <sz val="11"/>
      <color rgb="FFFF0000"/>
      <name val="Arial Narrow"/>
      <family val="2"/>
    </font>
    <font>
      <b/>
      <sz val="11"/>
      <color rgb="FF3F3F3F"/>
      <name val="Calibri"/>
      <family val="2"/>
      <scheme val="minor"/>
    </font>
    <font>
      <b/>
      <sz val="9"/>
      <color theme="0"/>
      <name val="Arial Narrow"/>
      <family val="2"/>
    </font>
    <font>
      <sz val="10"/>
      <color theme="1"/>
      <name val="Arial Narrow"/>
      <family val="2"/>
    </font>
    <font>
      <b/>
      <sz val="12"/>
      <color theme="1"/>
      <name val="Arial Narrow"/>
      <family val="2"/>
    </font>
    <font>
      <sz val="11"/>
      <color theme="0"/>
      <name val="Arial Narrow"/>
      <family val="2"/>
    </font>
    <font>
      <b/>
      <sz val="11"/>
      <color theme="1"/>
      <name val="Arial Narrow"/>
      <family val="2"/>
    </font>
    <font>
      <b/>
      <sz val="10"/>
      <color theme="1"/>
      <name val="Arial Narrow"/>
      <family val="2"/>
    </font>
    <font>
      <b/>
      <sz val="11"/>
      <color rgb="FF3F3F3F"/>
      <name val="Arial Narrow"/>
      <family val="2"/>
    </font>
    <font>
      <sz val="10"/>
      <name val="Arial Narrow"/>
      <family val="2"/>
    </font>
    <font>
      <sz val="10"/>
      <color rgb="FFFF0000"/>
      <name val="Arial Narrow"/>
      <family val="2"/>
    </font>
    <font>
      <b/>
      <sz val="10"/>
      <name val="Arial Narrow"/>
      <family val="2"/>
    </font>
    <font>
      <sz val="11"/>
      <name val="Arial Narrow"/>
      <family val="2"/>
    </font>
    <font>
      <b/>
      <u/>
      <sz val="11"/>
      <color theme="1"/>
      <name val="Arial Narrow"/>
      <family val="2"/>
    </font>
    <font>
      <b/>
      <sz val="10"/>
      <color theme="0"/>
      <name val="Arial Narrow"/>
      <family val="2"/>
    </font>
    <font>
      <sz val="16"/>
      <color theme="0"/>
      <name val="Arial Narrow"/>
      <family val="2"/>
    </font>
    <font>
      <b/>
      <sz val="11"/>
      <name val="Arial Narrow"/>
      <family val="2"/>
    </font>
    <font>
      <b/>
      <sz val="14"/>
      <color theme="1"/>
      <name val="Arial Narrow"/>
      <family val="2"/>
    </font>
    <font>
      <b/>
      <sz val="18"/>
      <color theme="1"/>
      <name val="Arial Narrow"/>
      <family val="2"/>
    </font>
    <font>
      <b/>
      <sz val="10"/>
      <color theme="1"/>
      <name val="Calibri"/>
      <family val="2"/>
      <scheme val="minor"/>
    </font>
    <font>
      <sz val="10"/>
      <name val="Arial"/>
      <family val="2"/>
    </font>
    <font>
      <b/>
      <sz val="10"/>
      <color rgb="FFFF0000"/>
      <name val="Arial Narrow"/>
      <family val="2"/>
    </font>
    <font>
      <b/>
      <u/>
      <sz val="10"/>
      <color theme="1"/>
      <name val="Arial Narrow"/>
      <family val="2"/>
    </font>
  </fonts>
  <fills count="24">
    <fill>
      <patternFill patternType="none"/>
    </fill>
    <fill>
      <patternFill patternType="gray125"/>
    </fill>
    <fill>
      <patternFill patternType="solid">
        <fgColor theme="2" tint="-0.499984740745262"/>
        <bgColor indexed="64"/>
      </patternFill>
    </fill>
    <fill>
      <patternFill patternType="solid">
        <fgColor rgb="FFF2F2F2"/>
      </patternFill>
    </fill>
    <fill>
      <patternFill patternType="solid">
        <fgColor theme="2"/>
        <bgColor indexed="64"/>
      </patternFill>
    </fill>
    <fill>
      <patternFill patternType="solid">
        <fgColor rgb="FFEE5859"/>
        <bgColor indexed="64"/>
      </patternFill>
    </fill>
    <fill>
      <patternFill patternType="solid">
        <fgColor rgb="FFFFEB9C"/>
        <bgColor indexed="64"/>
      </patternFill>
    </fill>
    <fill>
      <patternFill patternType="solid">
        <fgColor rgb="FFFFFF00"/>
        <bgColor indexed="64"/>
      </patternFill>
    </fill>
    <fill>
      <patternFill patternType="solid">
        <fgColor rgb="FFD63F40"/>
        <bgColor indexed="64"/>
      </patternFill>
    </fill>
    <fill>
      <patternFill patternType="solid">
        <fgColor theme="0" tint="-0.34998626667073579"/>
        <bgColor theme="5" tint="0.59999389629810485"/>
      </patternFill>
    </fill>
    <fill>
      <patternFill patternType="solid">
        <fgColor theme="0" tint="-0.34998626667073579"/>
        <bgColor indexed="64"/>
      </patternFill>
    </fill>
    <fill>
      <patternFill patternType="solid">
        <fgColor theme="0" tint="-0.14999847407452621"/>
        <bgColor theme="5" tint="0.59999389629810485"/>
      </patternFill>
    </fill>
    <fill>
      <patternFill patternType="solid">
        <fgColor theme="0" tint="-0.34998626667073579"/>
        <bgColor theme="5" tint="0.79998168889431442"/>
      </patternFill>
    </fill>
    <fill>
      <patternFill patternType="solid">
        <fgColor theme="2" tint="-0.249977111117893"/>
        <bgColor indexed="64"/>
      </patternFill>
    </fill>
    <fill>
      <patternFill patternType="solid">
        <fgColor theme="0" tint="-0.14999847407452621"/>
        <bgColor theme="5" tint="0.79998168889431442"/>
      </patternFill>
    </fill>
    <fill>
      <patternFill patternType="solid">
        <fgColor theme="2" tint="-9.9978637043366805E-2"/>
        <bgColor indexed="64"/>
      </patternFill>
    </fill>
    <fill>
      <patternFill patternType="solid">
        <fgColor theme="2" tint="-9.9978637043366805E-2"/>
        <bgColor theme="5" tint="0.79998168889431442"/>
      </patternFill>
    </fill>
    <fill>
      <patternFill patternType="solid">
        <fgColor rgb="FFE34443"/>
        <bgColor rgb="FF000000"/>
      </patternFill>
    </fill>
    <fill>
      <patternFill patternType="solid">
        <fgColor theme="0"/>
        <bgColor indexed="64"/>
      </patternFill>
    </fill>
    <fill>
      <patternFill patternType="solid">
        <fgColor theme="3" tint="0.79998168889431442"/>
        <bgColor indexed="64"/>
      </patternFill>
    </fill>
    <fill>
      <patternFill patternType="solid">
        <fgColor rgb="FFD1D3D4"/>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9" tint="0.3999755851924192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rgb="FF3F3F3F"/>
      </left>
      <right style="thin">
        <color rgb="FF3F3F3F"/>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style="thin">
        <color rgb="FF3F3F3F"/>
      </left>
      <right/>
      <top style="thin">
        <color rgb="FF3F3F3F"/>
      </top>
      <bottom style="thin">
        <color rgb="FF3F3F3F"/>
      </bottom>
      <diagonal/>
    </border>
    <border>
      <left style="medium">
        <color auto="1"/>
      </left>
      <right style="medium">
        <color theme="0"/>
      </right>
      <top style="medium">
        <color auto="1"/>
      </top>
      <bottom style="medium">
        <color theme="0"/>
      </bottom>
      <diagonal/>
    </border>
    <border>
      <left style="medium">
        <color theme="0"/>
      </left>
      <right style="medium">
        <color auto="1"/>
      </right>
      <top style="medium">
        <color auto="1"/>
      </top>
      <bottom style="medium">
        <color theme="0"/>
      </bottom>
      <diagonal/>
    </border>
    <border>
      <left style="medium">
        <color auto="1"/>
      </left>
      <right/>
      <top style="medium">
        <color theme="0"/>
      </top>
      <bottom style="medium">
        <color theme="0"/>
      </bottom>
      <diagonal/>
    </border>
    <border>
      <left/>
      <right style="medium">
        <color auto="1"/>
      </right>
      <top style="medium">
        <color theme="0"/>
      </top>
      <bottom style="medium">
        <color theme="0"/>
      </bottom>
      <diagonal/>
    </border>
    <border>
      <left style="medium">
        <color auto="1"/>
      </left>
      <right style="medium">
        <color theme="0"/>
      </right>
      <top style="medium">
        <color theme="0"/>
      </top>
      <bottom style="medium">
        <color theme="0"/>
      </bottom>
      <diagonal/>
    </border>
    <border>
      <left style="medium">
        <color theme="0"/>
      </left>
      <right style="medium">
        <color auto="1"/>
      </right>
      <top style="medium">
        <color theme="0"/>
      </top>
      <bottom style="medium">
        <color theme="0"/>
      </bottom>
      <diagonal/>
    </border>
    <border>
      <left style="medium">
        <color auto="1"/>
      </left>
      <right style="medium">
        <color theme="0"/>
      </right>
      <top style="medium">
        <color theme="0"/>
      </top>
      <bottom style="medium">
        <color auto="1"/>
      </bottom>
      <diagonal/>
    </border>
    <border>
      <left style="medium">
        <color theme="0"/>
      </left>
      <right style="medium">
        <color auto="1"/>
      </right>
      <top style="medium">
        <color theme="0"/>
      </top>
      <bottom style="medium">
        <color auto="1"/>
      </bottom>
      <diagonal/>
    </border>
    <border>
      <left style="medium">
        <color indexed="64"/>
      </left>
      <right/>
      <top/>
      <bottom/>
      <diagonal/>
    </border>
    <border>
      <left style="thin">
        <color rgb="FFD1D3D4"/>
      </left>
      <right/>
      <top style="thin">
        <color rgb="FFD1D3D4"/>
      </top>
      <bottom style="thin">
        <color rgb="FFD1D3D4"/>
      </bottom>
      <diagonal/>
    </border>
    <border>
      <left/>
      <right/>
      <top style="thin">
        <color rgb="FFD1D3D4"/>
      </top>
      <bottom style="thin">
        <color rgb="FFD1D3D4"/>
      </bottom>
      <diagonal/>
    </border>
    <border>
      <left/>
      <right style="thin">
        <color rgb="FFD1D3D4"/>
      </right>
      <top style="thin">
        <color rgb="FFD1D3D4"/>
      </top>
      <bottom style="thin">
        <color rgb="FFD1D3D4"/>
      </bottom>
      <diagonal/>
    </border>
    <border>
      <left style="thin">
        <color rgb="FFD1D3D4"/>
      </left>
      <right/>
      <top/>
      <bottom/>
      <diagonal/>
    </border>
    <border>
      <left style="thin">
        <color rgb="FFD1D3D4"/>
      </left>
      <right/>
      <top style="thin">
        <color rgb="FFD1D3D4"/>
      </top>
      <bottom/>
      <diagonal/>
    </border>
    <border>
      <left/>
      <right/>
      <top style="thin">
        <color rgb="FFD1D3D4"/>
      </top>
      <bottom/>
      <diagonal/>
    </border>
    <border>
      <left/>
      <right style="thin">
        <color rgb="FFD1D3D4"/>
      </right>
      <top style="thin">
        <color rgb="FFD1D3D4"/>
      </top>
      <bottom/>
      <diagonal/>
    </border>
    <border>
      <left/>
      <right style="thin">
        <color rgb="FFD1D3D4"/>
      </right>
      <top/>
      <bottom/>
      <diagonal/>
    </border>
  </borders>
  <cellStyleXfs count="8">
    <xf numFmtId="0" fontId="0" fillId="0" borderId="0"/>
    <xf numFmtId="43" fontId="2" fillId="0" borderId="0" applyFont="0" applyFill="0" applyBorder="0" applyAlignment="0" applyProtection="0"/>
    <xf numFmtId="0" fontId="9" fillId="3" borderId="13" applyNumberFormat="0" applyAlignment="0" applyProtection="0"/>
    <xf numFmtId="0" fontId="4" fillId="0" borderId="4">
      <alignment vertical="top" wrapText="1"/>
    </xf>
    <xf numFmtId="0" fontId="6" fillId="0" borderId="2" applyFont="0" applyAlignment="0">
      <alignment vertical="top" wrapText="1"/>
    </xf>
    <xf numFmtId="0" fontId="1" fillId="0" borderId="3"/>
    <xf numFmtId="0" fontId="6" fillId="0" borderId="12" applyFont="0" applyAlignment="0">
      <alignment vertical="top" wrapText="1"/>
    </xf>
    <xf numFmtId="1" fontId="1" fillId="0" borderId="5"/>
  </cellStyleXfs>
  <cellXfs count="175">
    <xf numFmtId="0" fontId="0" fillId="0" borderId="0" xfId="0"/>
    <xf numFmtId="0" fontId="1" fillId="0" borderId="0" xfId="0" applyFont="1"/>
    <xf numFmtId="0" fontId="3"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3" fontId="1" fillId="0" borderId="7" xfId="0" applyNumberFormat="1" applyFont="1" applyBorder="1" applyAlignment="1">
      <alignment horizontal="center" vertical="center"/>
    </xf>
    <xf numFmtId="0" fontId="3" fillId="2" borderId="6" xfId="0" applyFont="1" applyFill="1" applyBorder="1" applyAlignment="1">
      <alignment horizontal="center" vertical="center" wrapText="1"/>
    </xf>
    <xf numFmtId="1" fontId="1" fillId="0" borderId="0" xfId="0" applyNumberFormat="1" applyFont="1"/>
    <xf numFmtId="0" fontId="1" fillId="0" borderId="0" xfId="0" applyFont="1" applyFill="1"/>
    <xf numFmtId="0" fontId="7" fillId="0" borderId="0" xfId="0" applyFont="1"/>
    <xf numFmtId="0" fontId="8" fillId="0" borderId="0" xfId="0" applyFont="1"/>
    <xf numFmtId="0" fontId="3" fillId="2" borderId="7" xfId="0" applyFont="1" applyFill="1" applyBorder="1" applyAlignment="1">
      <alignment horizontal="center" vertical="center" wrapText="1"/>
    </xf>
    <xf numFmtId="0" fontId="0" fillId="0" borderId="0" xfId="0"/>
    <xf numFmtId="0" fontId="1" fillId="0" borderId="0" xfId="0" applyFont="1" applyFill="1" applyBorder="1"/>
    <xf numFmtId="3" fontId="1" fillId="0" borderId="7" xfId="0" applyNumberFormat="1" applyFont="1" applyBorder="1"/>
    <xf numFmtId="0" fontId="10" fillId="2" borderId="7" xfId="0" applyFont="1" applyFill="1" applyBorder="1" applyAlignment="1">
      <alignment horizontal="center" vertical="top" wrapText="1"/>
    </xf>
    <xf numFmtId="0" fontId="13" fillId="2" borderId="7" xfId="0" applyFont="1" applyFill="1" applyBorder="1" applyAlignment="1">
      <alignment horizontal="center" vertical="center" wrapText="1"/>
    </xf>
    <xf numFmtId="0" fontId="0" fillId="0" borderId="0" xfId="0" applyFill="1"/>
    <xf numFmtId="0" fontId="1" fillId="0" borderId="0" xfId="0" applyFont="1" applyAlignment="1">
      <alignment horizontal="center" vertical="center"/>
    </xf>
    <xf numFmtId="0" fontId="14" fillId="0" borderId="3" xfId="0" applyFont="1" applyBorder="1"/>
    <xf numFmtId="0" fontId="1" fillId="0" borderId="0" xfId="0" applyFont="1" applyAlignment="1">
      <alignment horizontal="center" vertical="center"/>
    </xf>
    <xf numFmtId="3" fontId="14" fillId="0" borderId="8" xfId="0" applyNumberFormat="1" applyFont="1" applyBorder="1"/>
    <xf numFmtId="0" fontId="1" fillId="0" borderId="0" xfId="0" applyFont="1" applyAlignment="1">
      <alignment horizontal="center" vertical="center"/>
    </xf>
    <xf numFmtId="0" fontId="15" fillId="0" borderId="0" xfId="0" applyFont="1" applyAlignment="1">
      <alignment vertical="center" wrapText="1"/>
    </xf>
    <xf numFmtId="0" fontId="11" fillId="0" borderId="2" xfId="0" applyFont="1" applyFill="1" applyBorder="1"/>
    <xf numFmtId="0" fontId="16" fillId="4" borderId="14" xfId="2" applyFont="1" applyFill="1" applyBorder="1" applyAlignment="1">
      <alignment vertical="center"/>
    </xf>
    <xf numFmtId="0" fontId="1" fillId="0" borderId="0" xfId="0" applyNumberFormat="1" applyFont="1"/>
    <xf numFmtId="0" fontId="1" fillId="0" borderId="0" xfId="0" applyFont="1" applyAlignment="1">
      <alignment horizontal="center"/>
    </xf>
    <xf numFmtId="0" fontId="1" fillId="0" borderId="0" xfId="0" applyNumberFormat="1" applyFont="1" applyFill="1"/>
    <xf numFmtId="1" fontId="1" fillId="0" borderId="0" xfId="0" applyNumberFormat="1" applyFont="1" applyFill="1"/>
    <xf numFmtId="0" fontId="1" fillId="0" borderId="0" xfId="0" applyFont="1" applyFill="1" applyAlignment="1">
      <alignment horizontal="center" vertical="center"/>
    </xf>
    <xf numFmtId="0" fontId="11" fillId="0" borderId="2" xfId="0" applyFont="1" applyBorder="1"/>
    <xf numFmtId="0" fontId="11" fillId="0" borderId="3" xfId="0" applyFont="1" applyBorder="1"/>
    <xf numFmtId="3" fontId="11" fillId="0" borderId="1" xfId="0" applyNumberFormat="1" applyFont="1" applyBorder="1" applyAlignment="1">
      <alignment horizontal="center" vertical="center"/>
    </xf>
    <xf numFmtId="3" fontId="17" fillId="0" borderId="1" xfId="0" applyNumberFormat="1" applyFont="1" applyBorder="1" applyAlignment="1">
      <alignment horizontal="center" vertical="center"/>
    </xf>
    <xf numFmtId="164" fontId="15" fillId="0" borderId="1" xfId="1" applyNumberFormat="1" applyFont="1" applyBorder="1"/>
    <xf numFmtId="0" fontId="12" fillId="0" borderId="1" xfId="0" applyFont="1" applyBorder="1" applyAlignment="1">
      <alignment horizontal="center" vertical="center"/>
    </xf>
    <xf numFmtId="0" fontId="11" fillId="0" borderId="1" xfId="0" applyFont="1" applyFill="1" applyBorder="1"/>
    <xf numFmtId="3" fontId="14" fillId="0" borderId="1" xfId="0" applyNumberFormat="1" applyFont="1" applyBorder="1" applyAlignment="1">
      <alignment horizontal="center" vertical="center"/>
    </xf>
    <xf numFmtId="3" fontId="0" fillId="0" borderId="0" xfId="0" applyNumberFormat="1"/>
    <xf numFmtId="0" fontId="0" fillId="0" borderId="0" xfId="0" applyFill="1" applyBorder="1"/>
    <xf numFmtId="0" fontId="1" fillId="0" borderId="0" xfId="0" applyFont="1" applyBorder="1"/>
    <xf numFmtId="0" fontId="1" fillId="0" borderId="0" xfId="0" applyNumberFormat="1" applyFont="1" applyBorder="1"/>
    <xf numFmtId="0" fontId="1" fillId="0" borderId="0" xfId="0" applyNumberFormat="1" applyFont="1" applyFill="1" applyBorder="1"/>
    <xf numFmtId="0" fontId="1" fillId="0" borderId="0" xfId="0" applyNumberFormat="1" applyFont="1" applyFill="1" applyAlignment="1">
      <alignment horizontal="right"/>
    </xf>
    <xf numFmtId="0" fontId="1" fillId="0" borderId="0" xfId="0" applyFont="1" applyFill="1" applyAlignment="1">
      <alignment horizontal="right"/>
    </xf>
    <xf numFmtId="165" fontId="1" fillId="0" borderId="0" xfId="1" applyNumberFormat="1" applyFont="1" applyBorder="1"/>
    <xf numFmtId="0" fontId="15" fillId="0" borderId="0" xfId="0" applyFont="1" applyFill="1" applyAlignment="1">
      <alignment vertical="center" wrapText="1"/>
    </xf>
    <xf numFmtId="0" fontId="15" fillId="0" borderId="0" xfId="0" applyFont="1" applyFill="1" applyBorder="1" applyAlignment="1">
      <alignment vertical="center" wrapText="1"/>
    </xf>
    <xf numFmtId="0" fontId="19" fillId="0" borderId="0" xfId="0" applyFont="1" applyFill="1" applyAlignment="1">
      <alignment vertical="center" wrapText="1"/>
    </xf>
    <xf numFmtId="0" fontId="1" fillId="0" borderId="0" xfId="0" quotePrefix="1" applyNumberFormat="1" applyFont="1" applyFill="1" applyAlignment="1">
      <alignment horizontal="right"/>
    </xf>
    <xf numFmtId="164" fontId="18" fillId="0" borderId="0" xfId="0" applyNumberFormat="1" applyFont="1"/>
    <xf numFmtId="164" fontId="18" fillId="0" borderId="1" xfId="0" applyNumberFormat="1" applyFont="1" applyBorder="1"/>
    <xf numFmtId="0" fontId="10" fillId="2" borderId="6" xfId="0" applyFont="1" applyFill="1" applyBorder="1" applyAlignment="1">
      <alignment horizontal="center" vertical="top" wrapText="1"/>
    </xf>
    <xf numFmtId="3" fontId="11" fillId="0" borderId="1" xfId="0" applyNumberFormat="1" applyFont="1" applyFill="1" applyBorder="1" applyAlignment="1">
      <alignment horizontal="center" vertical="center"/>
    </xf>
    <xf numFmtId="3" fontId="11" fillId="0" borderId="1" xfId="0" applyNumberFormat="1" applyFont="1" applyFill="1" applyBorder="1"/>
    <xf numFmtId="0" fontId="15" fillId="0" borderId="9" xfId="0" applyFont="1" applyBorder="1" applyAlignment="1">
      <alignment wrapText="1"/>
    </xf>
    <xf numFmtId="3" fontId="15" fillId="0" borderId="1" xfId="0" applyNumberFormat="1" applyFont="1" applyFill="1" applyBorder="1" applyAlignment="1">
      <alignment horizontal="center"/>
    </xf>
    <xf numFmtId="3" fontId="15" fillId="0" borderId="1" xfId="0" applyNumberFormat="1" applyFont="1" applyFill="1" applyBorder="1" applyAlignment="1"/>
    <xf numFmtId="0" fontId="21" fillId="0" borderId="0" xfId="0" applyFont="1"/>
    <xf numFmtId="164" fontId="18" fillId="0" borderId="0" xfId="0" quotePrefix="1" applyNumberFormat="1" applyFont="1"/>
    <xf numFmtId="0" fontId="11" fillId="0" borderId="0" xfId="0" applyFont="1"/>
    <xf numFmtId="3" fontId="20" fillId="0" borderId="7" xfId="0" applyNumberFormat="1" applyFont="1" applyBorder="1" applyAlignment="1">
      <alignment horizontal="center" vertical="center"/>
    </xf>
    <xf numFmtId="0" fontId="11" fillId="7" borderId="1" xfId="0" applyFont="1" applyFill="1" applyBorder="1"/>
    <xf numFmtId="3" fontId="1" fillId="7" borderId="1" xfId="0" applyNumberFormat="1" applyFont="1" applyFill="1" applyBorder="1"/>
    <xf numFmtId="0" fontId="14" fillId="7" borderId="1" xfId="0" applyFont="1" applyFill="1" applyBorder="1"/>
    <xf numFmtId="3" fontId="14" fillId="7" borderId="1" xfId="0" applyNumberFormat="1" applyFont="1" applyFill="1" applyBorder="1" applyAlignment="1">
      <alignment horizontal="center"/>
    </xf>
    <xf numFmtId="164" fontId="0" fillId="0" borderId="0" xfId="0" applyNumberFormat="1"/>
    <xf numFmtId="0" fontId="4" fillId="0" borderId="0" xfId="0" applyFont="1" applyAlignment="1">
      <alignment horizontal="left" vertical="top" wrapText="1"/>
    </xf>
    <xf numFmtId="0" fontId="22" fillId="9" borderId="21" xfId="0" applyFont="1" applyFill="1" applyBorder="1" applyAlignment="1">
      <alignment vertical="top" wrapText="1"/>
    </xf>
    <xf numFmtId="0" fontId="22" fillId="10" borderId="22" xfId="0" applyFont="1" applyFill="1" applyBorder="1" applyAlignment="1">
      <alignment horizontal="left" vertical="top" wrapText="1"/>
    </xf>
    <xf numFmtId="0" fontId="19" fillId="11" borderId="21" xfId="0" applyFont="1" applyFill="1" applyBorder="1" applyAlignment="1">
      <alignment vertical="top" wrapText="1"/>
    </xf>
    <xf numFmtId="0" fontId="19" fillId="11" borderId="22" xfId="0" applyFont="1" applyFill="1" applyBorder="1" applyAlignment="1">
      <alignment horizontal="left" vertical="top" wrapText="1"/>
    </xf>
    <xf numFmtId="0" fontId="22" fillId="12" borderId="21" xfId="0" applyFont="1" applyFill="1" applyBorder="1" applyAlignment="1">
      <alignment vertical="top" wrapText="1"/>
    </xf>
    <xf numFmtId="0" fontId="19" fillId="13" borderId="22" xfId="0" applyFont="1" applyFill="1" applyBorder="1" applyAlignment="1">
      <alignment horizontal="left" vertical="top" wrapText="1"/>
    </xf>
    <xf numFmtId="0" fontId="27" fillId="0" borderId="0" xfId="0" applyFont="1" applyBorder="1"/>
    <xf numFmtId="0" fontId="19" fillId="14" borderId="21" xfId="0" applyFont="1" applyFill="1" applyBorder="1" applyAlignment="1">
      <alignment vertical="top" wrapText="1"/>
    </xf>
    <xf numFmtId="0" fontId="19" fillId="15" borderId="22" xfId="0" applyFont="1" applyFill="1" applyBorder="1" applyAlignment="1">
      <alignment horizontal="left" vertical="top" wrapText="1"/>
    </xf>
    <xf numFmtId="0" fontId="19" fillId="16" borderId="22" xfId="0" applyFont="1" applyFill="1" applyBorder="1" applyAlignment="1">
      <alignment horizontal="left" vertical="top" wrapText="1"/>
    </xf>
    <xf numFmtId="0" fontId="22" fillId="12" borderId="22" xfId="0" applyFont="1" applyFill="1" applyBorder="1" applyAlignment="1">
      <alignment horizontal="left" vertical="top" wrapText="1"/>
    </xf>
    <xf numFmtId="0" fontId="1" fillId="0" borderId="21" xfId="0" applyFont="1" applyBorder="1" applyAlignment="1">
      <alignment vertical="top" wrapText="1"/>
    </xf>
    <xf numFmtId="0" fontId="1" fillId="0" borderId="22" xfId="0" applyFont="1" applyBorder="1" applyAlignment="1">
      <alignment horizontal="left" vertical="top" wrapText="1"/>
    </xf>
    <xf numFmtId="0" fontId="3" fillId="8" borderId="21" xfId="0" applyFont="1" applyFill="1" applyBorder="1" applyAlignment="1">
      <alignment vertical="top" wrapText="1"/>
    </xf>
    <xf numFmtId="0" fontId="3" fillId="8" borderId="22" xfId="0" applyFont="1" applyFill="1" applyBorder="1" applyAlignment="1">
      <alignment horizontal="left" vertical="top" wrapText="1"/>
    </xf>
    <xf numFmtId="0" fontId="19" fillId="14" borderId="22" xfId="0" applyFont="1" applyFill="1" applyBorder="1" applyAlignment="1">
      <alignment horizontal="left" vertical="top" wrapText="1"/>
    </xf>
    <xf numFmtId="0" fontId="0" fillId="0" borderId="0" xfId="0" applyAlignment="1">
      <alignment horizontal="left" wrapText="1"/>
    </xf>
    <xf numFmtId="0" fontId="22" fillId="17" borderId="1" xfId="0" applyFont="1" applyFill="1" applyBorder="1" applyAlignment="1" applyProtection="1">
      <alignment vertical="center" wrapText="1"/>
    </xf>
    <xf numFmtId="0" fontId="22" fillId="17" borderId="1" xfId="0" applyFont="1" applyFill="1" applyBorder="1" applyAlignment="1" applyProtection="1">
      <alignment horizontal="left" vertical="center" wrapText="1"/>
    </xf>
    <xf numFmtId="0" fontId="11" fillId="0" borderId="0" xfId="0" applyFont="1" applyFill="1" applyAlignment="1">
      <alignment horizontal="left" vertical="center"/>
    </xf>
    <xf numFmtId="0" fontId="11" fillId="0" borderId="0" xfId="0" applyFont="1" applyAlignment="1">
      <alignment horizontal="left"/>
    </xf>
    <xf numFmtId="0" fontId="11" fillId="0" borderId="0" xfId="0" applyFont="1" applyAlignment="1">
      <alignment horizontal="left" vertical="center" wrapText="1"/>
    </xf>
    <xf numFmtId="0" fontId="11" fillId="0" borderId="0" xfId="0" applyFont="1" applyAlignment="1">
      <alignment horizontal="left" vertical="center"/>
    </xf>
    <xf numFmtId="0" fontId="11" fillId="0" borderId="0" xfId="0" applyFont="1" applyFill="1" applyAlignment="1">
      <alignment horizontal="left"/>
    </xf>
    <xf numFmtId="0" fontId="11" fillId="0" borderId="0" xfId="0" applyNumberFormat="1" applyFont="1" applyAlignment="1">
      <alignment horizontal="left" vertical="center"/>
    </xf>
    <xf numFmtId="0" fontId="18" fillId="0" borderId="0" xfId="0" applyFont="1" applyAlignment="1">
      <alignment horizontal="left" vertical="center"/>
    </xf>
    <xf numFmtId="0" fontId="18" fillId="0" borderId="0" xfId="0" applyFont="1" applyFill="1" applyAlignment="1">
      <alignment horizontal="left"/>
    </xf>
    <xf numFmtId="0" fontId="18" fillId="0" borderId="0" xfId="0" applyFont="1" applyAlignment="1">
      <alignment horizontal="left"/>
    </xf>
    <xf numFmtId="0" fontId="11" fillId="18" borderId="0" xfId="0" applyFont="1" applyFill="1" applyAlignment="1">
      <alignment horizontal="left"/>
    </xf>
    <xf numFmtId="0" fontId="17" fillId="0" borderId="0" xfId="0" applyFont="1" applyAlignment="1">
      <alignment horizontal="left"/>
    </xf>
    <xf numFmtId="0" fontId="17" fillId="0" borderId="0" xfId="0" applyFont="1" applyAlignment="1">
      <alignment horizontal="left" vertical="center" wrapText="1"/>
    </xf>
    <xf numFmtId="0" fontId="17" fillId="0" borderId="0" xfId="0" applyFont="1" applyAlignment="1">
      <alignment horizontal="left" vertical="center"/>
    </xf>
    <xf numFmtId="0" fontId="17" fillId="0" borderId="0" xfId="0" applyFont="1" applyFill="1" applyAlignment="1">
      <alignment horizontal="left" vertical="center"/>
    </xf>
    <xf numFmtId="0" fontId="17" fillId="0" borderId="0" xfId="0" applyFont="1" applyFill="1" applyAlignment="1">
      <alignment horizontal="left"/>
    </xf>
    <xf numFmtId="3" fontId="17" fillId="0" borderId="0" xfId="0" applyNumberFormat="1" applyFont="1" applyFill="1" applyAlignment="1">
      <alignment horizontal="left" vertical="center"/>
    </xf>
    <xf numFmtId="3" fontId="17" fillId="0" borderId="0" xfId="0" applyNumberFormat="1" applyFont="1" applyAlignment="1">
      <alignment horizontal="left" vertical="center"/>
    </xf>
    <xf numFmtId="0" fontId="17" fillId="0" borderId="0" xfId="0" applyNumberFormat="1" applyFont="1" applyAlignment="1">
      <alignment horizontal="left" vertical="center"/>
    </xf>
    <xf numFmtId="0" fontId="17" fillId="0" borderId="0" xfId="0" applyFont="1" applyFill="1" applyAlignment="1">
      <alignment horizontal="left" vertical="center" wrapText="1"/>
    </xf>
    <xf numFmtId="0" fontId="17" fillId="0" borderId="0" xfId="0" applyNumberFormat="1" applyFont="1" applyAlignment="1">
      <alignment horizontal="left"/>
    </xf>
    <xf numFmtId="0" fontId="17" fillId="0" borderId="0" xfId="0" applyFont="1" applyFill="1"/>
    <xf numFmtId="11" fontId="17" fillId="0" borderId="0" xfId="0" applyNumberFormat="1" applyFont="1" applyFill="1"/>
    <xf numFmtId="0" fontId="17" fillId="0" borderId="0" xfId="0" applyNumberFormat="1" applyFont="1" applyAlignment="1">
      <alignment vertical="center"/>
    </xf>
    <xf numFmtId="0" fontId="17" fillId="0" borderId="0" xfId="0" applyFont="1" applyAlignment="1">
      <alignment vertical="center"/>
    </xf>
    <xf numFmtId="0" fontId="17" fillId="0" borderId="0" xfId="0" applyFont="1"/>
    <xf numFmtId="16" fontId="17" fillId="0" borderId="0" xfId="0" quotePrefix="1" applyNumberFormat="1" applyFont="1" applyAlignment="1">
      <alignment vertical="center"/>
    </xf>
    <xf numFmtId="0" fontId="17" fillId="0" borderId="25" xfId="0" applyFont="1" applyBorder="1"/>
    <xf numFmtId="0" fontId="17" fillId="0" borderId="0" xfId="0" applyNumberFormat="1" applyFont="1" applyBorder="1" applyAlignment="1">
      <alignment horizontal="left"/>
    </xf>
    <xf numFmtId="0" fontId="17" fillId="0" borderId="0" xfId="0" applyFont="1" applyBorder="1"/>
    <xf numFmtId="0" fontId="17" fillId="0" borderId="0" xfId="0" applyFont="1" applyBorder="1" applyAlignment="1">
      <alignment horizontal="left" vertical="center" wrapText="1"/>
    </xf>
    <xf numFmtId="16" fontId="17" fillId="0" borderId="0" xfId="0" quotePrefix="1" applyNumberFormat="1" applyFont="1" applyAlignment="1">
      <alignment horizontal="left" vertical="center"/>
    </xf>
    <xf numFmtId="0" fontId="17" fillId="0" borderId="0" xfId="0" applyFont="1" applyFill="1" applyBorder="1"/>
    <xf numFmtId="0" fontId="15" fillId="6" borderId="0" xfId="0" applyFont="1" applyFill="1" applyAlignment="1">
      <alignment vertical="center" wrapText="1"/>
    </xf>
    <xf numFmtId="0" fontId="11" fillId="0" borderId="3" xfId="0" applyFont="1" applyFill="1" applyBorder="1"/>
    <xf numFmtId="0" fontId="1" fillId="18" borderId="0" xfId="0" applyFont="1" applyFill="1" applyBorder="1" applyAlignment="1">
      <alignment vertical="top"/>
    </xf>
    <xf numFmtId="0" fontId="1" fillId="18" borderId="33" xfId="0" applyFont="1" applyFill="1" applyBorder="1" applyAlignment="1">
      <alignment horizontal="right" vertical="top"/>
    </xf>
    <xf numFmtId="0" fontId="1" fillId="18" borderId="0" xfId="0" applyFont="1" applyFill="1" applyBorder="1" applyAlignment="1">
      <alignment horizontal="right" vertical="top"/>
    </xf>
    <xf numFmtId="0" fontId="14" fillId="18" borderId="29" xfId="0" applyFont="1" applyFill="1" applyBorder="1" applyAlignment="1">
      <alignment vertical="top" wrapText="1"/>
    </xf>
    <xf numFmtId="0" fontId="28" fillId="13" borderId="0" xfId="0" applyFont="1" applyFill="1" applyBorder="1" applyAlignment="1" applyProtection="1"/>
    <xf numFmtId="0" fontId="28" fillId="0" borderId="0" xfId="0" applyFont="1" applyFill="1" applyBorder="1" applyAlignment="1" applyProtection="1"/>
    <xf numFmtId="0" fontId="0" fillId="0" borderId="0" xfId="0" applyFont="1" applyFill="1" applyBorder="1" applyAlignment="1" applyProtection="1"/>
    <xf numFmtId="0" fontId="0" fillId="21" borderId="0" xfId="0" applyFont="1" applyFill="1" applyBorder="1" applyAlignment="1" applyProtection="1"/>
    <xf numFmtId="0" fontId="0" fillId="21" borderId="0" xfId="0" applyFill="1"/>
    <xf numFmtId="0" fontId="0" fillId="22" borderId="0" xfId="0" applyFont="1" applyFill="1" applyBorder="1" applyAlignment="1" applyProtection="1"/>
    <xf numFmtId="0" fontId="28" fillId="22" borderId="0" xfId="0" applyFont="1" applyFill="1" applyBorder="1" applyAlignment="1" applyProtection="1"/>
    <xf numFmtId="0" fontId="0" fillId="22" borderId="0" xfId="0" applyFill="1"/>
    <xf numFmtId="0" fontId="28" fillId="21" borderId="0" xfId="0" applyFont="1" applyFill="1" applyBorder="1" applyAlignment="1" applyProtection="1"/>
    <xf numFmtId="0" fontId="28" fillId="0" borderId="0" xfId="0" applyFont="1" applyFill="1" applyBorder="1" applyAlignment="1" applyProtection="1">
      <alignment vertical="top"/>
    </xf>
    <xf numFmtId="0" fontId="0" fillId="0" borderId="0" xfId="0" applyFont="1" applyFill="1" applyBorder="1" applyAlignment="1" applyProtection="1">
      <alignment vertical="top" wrapText="1"/>
    </xf>
    <xf numFmtId="0" fontId="28" fillId="23" borderId="0" xfId="0" applyFont="1" applyFill="1" applyBorder="1" applyAlignment="1" applyProtection="1"/>
    <xf numFmtId="0" fontId="0" fillId="23" borderId="0" xfId="0" applyFill="1"/>
    <xf numFmtId="0" fontId="28" fillId="19" borderId="0" xfId="0" applyFont="1" applyFill="1" applyBorder="1" applyAlignment="1" applyProtection="1"/>
    <xf numFmtId="0" fontId="0" fillId="19" borderId="0" xfId="0" applyFill="1"/>
    <xf numFmtId="0" fontId="14" fillId="18" borderId="0" xfId="0" applyFont="1" applyFill="1" applyBorder="1" applyAlignment="1">
      <alignment vertical="top" wrapText="1"/>
    </xf>
    <xf numFmtId="0" fontId="15" fillId="0" borderId="9" xfId="0" applyFont="1" applyBorder="1"/>
    <xf numFmtId="164" fontId="29" fillId="0" borderId="1" xfId="1" applyNumberFormat="1" applyFont="1" applyBorder="1"/>
    <xf numFmtId="0" fontId="15" fillId="0" borderId="0" xfId="0" applyFont="1" applyFill="1" applyBorder="1"/>
    <xf numFmtId="0" fontId="29" fillId="0" borderId="0" xfId="1" quotePrefix="1" applyNumberFormat="1" applyFont="1" applyBorder="1" applyAlignment="1">
      <alignment horizontal="center"/>
    </xf>
    <xf numFmtId="164" fontId="29" fillId="0" borderId="1" xfId="1" applyNumberFormat="1" applyFont="1" applyBorder="1" applyAlignment="1"/>
    <xf numFmtId="0" fontId="19" fillId="14" borderId="23" xfId="0" applyFont="1" applyFill="1" applyBorder="1" applyAlignment="1">
      <alignment vertical="top" wrapText="1"/>
    </xf>
    <xf numFmtId="0" fontId="19" fillId="14" borderId="24" xfId="0" applyFont="1" applyFill="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3" fillId="8" borderId="19" xfId="0" applyFont="1" applyFill="1" applyBorder="1" applyAlignment="1">
      <alignment horizontal="center" vertical="top" wrapText="1"/>
    </xf>
    <xf numFmtId="0" fontId="3" fillId="8" borderId="20" xfId="0" applyFont="1" applyFill="1" applyBorder="1" applyAlignment="1">
      <alignment horizontal="center" vertical="top" wrapText="1"/>
    </xf>
    <xf numFmtId="0" fontId="16" fillId="4" borderId="14" xfId="2" applyFont="1" applyFill="1" applyBorder="1" applyAlignment="1">
      <alignment horizontal="center" vertical="center"/>
    </xf>
    <xf numFmtId="49" fontId="16" fillId="4" borderId="14" xfId="2" applyNumberFormat="1" applyFont="1" applyFill="1" applyBorder="1" applyAlignment="1">
      <alignment horizontal="center" vertical="center"/>
    </xf>
    <xf numFmtId="0" fontId="16" fillId="4" borderId="16" xfId="2" applyFont="1" applyFill="1" applyBorder="1" applyAlignment="1">
      <alignment horizontal="center" vertical="center"/>
    </xf>
    <xf numFmtId="0" fontId="16" fillId="4" borderId="15" xfId="2" applyFont="1" applyFill="1" applyBorder="1" applyAlignment="1">
      <alignment horizontal="center" vertical="center"/>
    </xf>
    <xf numFmtId="49" fontId="16" fillId="4" borderId="16" xfId="2" applyNumberFormat="1" applyFont="1" applyFill="1" applyBorder="1" applyAlignment="1">
      <alignment horizontal="center" vertical="center"/>
    </xf>
    <xf numFmtId="0" fontId="22" fillId="17" borderId="9" xfId="0" applyFont="1" applyFill="1" applyBorder="1" applyAlignment="1" applyProtection="1">
      <alignment horizontal="center" vertical="center" wrapText="1"/>
    </xf>
    <xf numFmtId="0" fontId="22" fillId="17" borderId="10" xfId="0" applyFont="1" applyFill="1" applyBorder="1" applyAlignment="1" applyProtection="1">
      <alignment horizontal="center" vertical="center" wrapText="1"/>
    </xf>
    <xf numFmtId="0" fontId="22" fillId="17" borderId="11" xfId="0" applyFont="1" applyFill="1" applyBorder="1" applyAlignment="1" applyProtection="1">
      <alignment horizontal="center" vertical="center" wrapText="1"/>
    </xf>
    <xf numFmtId="0" fontId="14" fillId="18" borderId="29" xfId="0" applyFont="1" applyFill="1" applyBorder="1" applyAlignment="1">
      <alignment vertical="top" wrapText="1"/>
    </xf>
    <xf numFmtId="0" fontId="14" fillId="18" borderId="0" xfId="0" applyFont="1" applyFill="1" applyBorder="1" applyAlignment="1">
      <alignment horizontal="left" vertical="top" wrapText="1"/>
    </xf>
    <xf numFmtId="0" fontId="3" fillId="5" borderId="26" xfId="0" applyFont="1" applyFill="1" applyBorder="1" applyAlignment="1">
      <alignment horizontal="center" vertical="top"/>
    </xf>
    <xf numFmtId="0" fontId="3" fillId="5" borderId="27" xfId="0" applyFont="1" applyFill="1" applyBorder="1" applyAlignment="1">
      <alignment horizontal="center" vertical="top"/>
    </xf>
    <xf numFmtId="0" fontId="3" fillId="5" borderId="28" xfId="0" applyFont="1" applyFill="1" applyBorder="1" applyAlignment="1">
      <alignment horizontal="center" vertical="top"/>
    </xf>
    <xf numFmtId="0" fontId="3" fillId="5" borderId="29" xfId="0" applyFont="1" applyFill="1" applyBorder="1" applyAlignment="1">
      <alignment horizontal="center" vertical="top"/>
    </xf>
    <xf numFmtId="0" fontId="3" fillId="5" borderId="0" xfId="0" applyFont="1" applyFill="1" applyBorder="1" applyAlignment="1">
      <alignment horizontal="center" vertical="top"/>
    </xf>
    <xf numFmtId="0" fontId="24" fillId="20" borderId="30" xfId="0" applyFont="1" applyFill="1" applyBorder="1" applyAlignment="1">
      <alignment horizontal="center" vertical="top"/>
    </xf>
    <xf numFmtId="0" fontId="24" fillId="20" borderId="31" xfId="0" applyFont="1" applyFill="1" applyBorder="1" applyAlignment="1">
      <alignment horizontal="center" vertical="top"/>
    </xf>
    <xf numFmtId="0" fontId="24" fillId="20" borderId="32" xfId="0" applyFont="1" applyFill="1" applyBorder="1" applyAlignment="1">
      <alignment horizontal="center" vertical="top"/>
    </xf>
    <xf numFmtId="0" fontId="24" fillId="20" borderId="29" xfId="0" applyFont="1" applyFill="1" applyBorder="1" applyAlignment="1">
      <alignment horizontal="center" vertical="top" wrapText="1"/>
    </xf>
    <xf numFmtId="0" fontId="24" fillId="20" borderId="0" xfId="0" applyFont="1" applyFill="1" applyBorder="1" applyAlignment="1">
      <alignment horizontal="center" vertical="top" wrapText="1"/>
    </xf>
    <xf numFmtId="0" fontId="23" fillId="5" borderId="0" xfId="0" applyFont="1" applyFill="1" applyAlignment="1">
      <alignment horizontal="center" vertical="center"/>
    </xf>
    <xf numFmtId="0" fontId="4" fillId="0" borderId="0" xfId="0" applyFont="1" applyAlignment="1">
      <alignment horizontal="left" vertical="top" wrapText="1"/>
    </xf>
    <xf numFmtId="0" fontId="1" fillId="0" borderId="0" xfId="0" applyFont="1" applyAlignment="1">
      <alignment horizontal="left"/>
    </xf>
  </cellXfs>
  <cellStyles count="8">
    <cellStyle name="Comma" xfId="1" builtinId="3"/>
    <cellStyle name="Normal" xfId="0" builtinId="0"/>
    <cellStyle name="Output" xfId="2" builtinId="21"/>
    <cellStyle name="Style 1" xfId="3"/>
    <cellStyle name="Style 2" xfId="4"/>
    <cellStyle name="Style 3" xfId="5"/>
    <cellStyle name="Style 4" xfId="6"/>
    <cellStyle name="Style 5" xfId="7"/>
  </cellStyles>
  <dxfs count="1">
    <dxf>
      <font>
        <color rgb="FF9C0006"/>
      </font>
      <fill>
        <patternFill>
          <bgColor rgb="FFFFC7CE"/>
        </patternFill>
      </fill>
    </dxf>
  </dxfs>
  <tableStyles count="0" defaultTableStyle="TableStyleMedium2" defaultPivotStyle="PivotStyleLight16"/>
  <colors>
    <mruColors>
      <color rgb="FFFFEB9C"/>
      <color rgb="FFFFC7CE"/>
      <color rgb="FFC6EFCE"/>
      <color rgb="FFEE58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non%20Debbah/AppData/Local/Microsoft/Windows/INetCache/Content.Outlook/21ZCSNXI/CAR1903_JMMI_Analysis_Janv%202020%20-%20VF2%20(0000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nées brutes"/>
      <sheetName val="Cotations"/>
      <sheetName val="Prix Min-Max"/>
      <sheetName val="Prix médians - nov 2019"/>
      <sheetName val="Prix médians - janv 2020"/>
      <sheetName val="Comparaison nov-janv"/>
      <sheetName val="Prix medians PMAS - nov 2019"/>
      <sheetName val="Prix medians PMAS - janv 2020"/>
      <sheetName val="Comp. médianes PMAS - nov janv"/>
      <sheetName val="Produits_supp"/>
    </sheetNames>
    <sheetDataSet>
      <sheetData sheetId="0">
        <row r="1">
          <cell r="K1"/>
          <cell r="L1"/>
          <cell r="AK1"/>
          <cell r="AM1"/>
          <cell r="AO1"/>
          <cell r="AQ1"/>
          <cell r="AS1"/>
          <cell r="AU1"/>
          <cell r="AW1"/>
          <cell r="AY1"/>
          <cell r="BA1"/>
          <cell r="BC1"/>
          <cell r="BE1"/>
          <cell r="BG1"/>
          <cell r="BI1"/>
          <cell r="BK1"/>
          <cell r="BM1"/>
          <cell r="BO1"/>
          <cell r="BQ1"/>
          <cell r="BS1"/>
          <cell r="BU1"/>
          <cell r="BW1"/>
          <cell r="BY1"/>
          <cell r="CA1"/>
        </row>
        <row r="2">
          <cell r="K2" t="str">
            <v>Commune</v>
          </cell>
          <cell r="L2" t="str">
            <v>Ville/localité</v>
          </cell>
          <cell r="AK2" t="str">
            <v>Quel est le prix de cet article ?</v>
          </cell>
          <cell r="AM2" t="str">
            <v>Quel est le prix de cet article ?</v>
          </cell>
          <cell r="AO2" t="str">
            <v>Quel est le prix de cet article ?</v>
          </cell>
          <cell r="AQ2" t="str">
            <v>Quel est le prix de cet article ?</v>
          </cell>
          <cell r="AS2" t="str">
            <v>Quel est le prix de cet article ?</v>
          </cell>
          <cell r="AU2" t="str">
            <v>Quel est le prix de cet article ?</v>
          </cell>
          <cell r="AW2" t="str">
            <v>Quel est le prix de cet article ?</v>
          </cell>
          <cell r="AY2" t="str">
            <v>Quel est le prix de cet article ?</v>
          </cell>
          <cell r="BA2" t="str">
            <v>Quel est le prix pour 350 grammes ?</v>
          </cell>
          <cell r="BC2" t="str">
            <v>Quel est le prix pour 500 grammes ?</v>
          </cell>
          <cell r="BE2" t="str">
            <v>Quel est le prix pour 500 grammes ?</v>
          </cell>
          <cell r="BG2" t="str">
            <v>Quel est le prix de cet article, pour 1 kg de viande ?</v>
          </cell>
          <cell r="BI2" t="str">
            <v>Quel est le prix pour 500 grammes ?</v>
          </cell>
          <cell r="BK2" t="str">
            <v>Quel est le prix 150 grammes?</v>
          </cell>
          <cell r="BM2" t="str">
            <v>Quel est le prix de cet article pour 1 Litre?</v>
          </cell>
          <cell r="BO2" t="str">
            <v>Quel est le prix, pour 200 grammes ?</v>
          </cell>
          <cell r="BQ2" t="str">
            <v>Quel est le prix pour 150 grammes ?</v>
          </cell>
          <cell r="BS2" t="str">
            <v>Quel est le prix de cet article pour une pièce semi-industrielle (200 grammes) ?</v>
          </cell>
          <cell r="BU2" t="str">
            <v>Quel est le prix de cet article à la pièce ?</v>
          </cell>
          <cell r="BW2" t="str">
            <v>Quel est le prix de cet article pour une contenance de 20 litres ?</v>
          </cell>
          <cell r="BY2" t="str">
            <v>Quel est le prix de cet article (fagot de bois de taille moyenne) ?</v>
          </cell>
          <cell r="CA2" t="str">
            <v>Quel est le prix de cet article pour 1 litre ?</v>
          </cell>
        </row>
        <row r="3">
          <cell r="K3" t="str">
            <v>bangassou</v>
          </cell>
          <cell r="L3" t="str">
            <v>bangassou</v>
          </cell>
          <cell r="AK3"/>
          <cell r="BA3" t="str">
            <v/>
          </cell>
          <cell r="BC3">
            <v>150</v>
          </cell>
          <cell r="BE3" t="str">
            <v/>
          </cell>
          <cell r="BI3" t="str">
            <v/>
          </cell>
          <cell r="BK3" t="str">
            <v/>
          </cell>
          <cell r="BO3" t="str">
            <v/>
          </cell>
          <cell r="BQ3" t="str">
            <v/>
          </cell>
          <cell r="BY3"/>
          <cell r="CA3">
            <v>1500</v>
          </cell>
        </row>
        <row r="4">
          <cell r="K4" t="str">
            <v>bambari</v>
          </cell>
          <cell r="L4" t="str">
            <v>bambari</v>
          </cell>
          <cell r="AK4"/>
          <cell r="BA4" t="str">
            <v/>
          </cell>
          <cell r="BC4" t="str">
            <v/>
          </cell>
          <cell r="BE4" t="str">
            <v/>
          </cell>
          <cell r="BI4" t="str">
            <v/>
          </cell>
          <cell r="BK4">
            <v>300</v>
          </cell>
          <cell r="BO4" t="str">
            <v/>
          </cell>
          <cell r="BQ4" t="str">
            <v/>
          </cell>
          <cell r="BY4"/>
        </row>
        <row r="5">
          <cell r="K5" t="str">
            <v>bangassou</v>
          </cell>
          <cell r="L5" t="str">
            <v>bangassou</v>
          </cell>
          <cell r="AK5"/>
          <cell r="AQ5">
            <v>7000</v>
          </cell>
          <cell r="AS5">
            <v>4000</v>
          </cell>
          <cell r="AW5">
            <v>7000</v>
          </cell>
          <cell r="AY5"/>
          <cell r="BA5" t="str">
            <v/>
          </cell>
          <cell r="BC5" t="str">
            <v/>
          </cell>
          <cell r="BE5" t="str">
            <v/>
          </cell>
          <cell r="BI5" t="str">
            <v/>
          </cell>
          <cell r="BK5" t="str">
            <v/>
          </cell>
          <cell r="BO5" t="str">
            <v/>
          </cell>
          <cell r="BQ5" t="str">
            <v/>
          </cell>
          <cell r="BS5">
            <v>200</v>
          </cell>
          <cell r="BU5">
            <v>2000</v>
          </cell>
          <cell r="BW5">
            <v>3500</v>
          </cell>
          <cell r="BY5"/>
        </row>
        <row r="6">
          <cell r="K6" t="str">
            <v>bangassou</v>
          </cell>
          <cell r="L6" t="str">
            <v>bangassou</v>
          </cell>
          <cell r="AK6"/>
          <cell r="AM6">
            <v>2400</v>
          </cell>
          <cell r="AY6">
            <v>7000</v>
          </cell>
          <cell r="BA6" t="str">
            <v/>
          </cell>
          <cell r="BC6" t="str">
            <v/>
          </cell>
          <cell r="BE6" t="str">
            <v/>
          </cell>
          <cell r="BI6" t="str">
            <v/>
          </cell>
          <cell r="BK6" t="str">
            <v/>
          </cell>
          <cell r="BO6" t="str">
            <v/>
          </cell>
          <cell r="BQ6" t="str">
            <v/>
          </cell>
          <cell r="BS6">
            <v>250</v>
          </cell>
          <cell r="BU6">
            <v>2500</v>
          </cell>
          <cell r="BW6">
            <v>3000</v>
          </cell>
          <cell r="BY6"/>
        </row>
        <row r="7">
          <cell r="K7" t="str">
            <v>bangassou</v>
          </cell>
          <cell r="L7" t="str">
            <v>bangassou</v>
          </cell>
          <cell r="AK7"/>
          <cell r="AM7"/>
          <cell r="AY7">
            <v>6000</v>
          </cell>
          <cell r="BA7" t="str">
            <v/>
          </cell>
          <cell r="BC7" t="str">
            <v/>
          </cell>
          <cell r="BE7" t="str">
            <v/>
          </cell>
          <cell r="BI7" t="str">
            <v/>
          </cell>
          <cell r="BK7" t="str">
            <v/>
          </cell>
          <cell r="BO7" t="str">
            <v/>
          </cell>
          <cell r="BQ7" t="str">
            <v/>
          </cell>
          <cell r="BU7"/>
          <cell r="BY7"/>
        </row>
        <row r="8">
          <cell r="K8" t="str">
            <v>bangassou</v>
          </cell>
          <cell r="L8" t="str">
            <v>bangassou</v>
          </cell>
          <cell r="AK8"/>
          <cell r="AM8"/>
          <cell r="AQ8">
            <v>8000</v>
          </cell>
          <cell r="AY8">
            <v>6000</v>
          </cell>
          <cell r="BA8" t="str">
            <v/>
          </cell>
          <cell r="BC8" t="str">
            <v/>
          </cell>
          <cell r="BE8" t="str">
            <v/>
          </cell>
          <cell r="BI8" t="str">
            <v/>
          </cell>
          <cell r="BK8" t="str">
            <v/>
          </cell>
          <cell r="BO8" t="str">
            <v/>
          </cell>
          <cell r="BQ8" t="str">
            <v/>
          </cell>
          <cell r="BS8">
            <v>200</v>
          </cell>
          <cell r="BU8">
            <v>2000</v>
          </cell>
          <cell r="BY8"/>
        </row>
        <row r="9">
          <cell r="K9" t="str">
            <v>bangassou</v>
          </cell>
          <cell r="L9" t="str">
            <v>bangassou</v>
          </cell>
          <cell r="AK9"/>
          <cell r="AM9"/>
          <cell r="AQ9">
            <v>8000</v>
          </cell>
          <cell r="AY9">
            <v>6000</v>
          </cell>
          <cell r="BA9" t="str">
            <v/>
          </cell>
          <cell r="BC9" t="str">
            <v/>
          </cell>
          <cell r="BE9" t="str">
            <v/>
          </cell>
          <cell r="BI9" t="str">
            <v/>
          </cell>
          <cell r="BK9" t="str">
            <v/>
          </cell>
          <cell r="BO9" t="str">
            <v/>
          </cell>
          <cell r="BQ9" t="str">
            <v/>
          </cell>
          <cell r="BS9">
            <v>200</v>
          </cell>
          <cell r="BU9"/>
          <cell r="BY9"/>
        </row>
        <row r="10">
          <cell r="K10" t="str">
            <v>bangassou</v>
          </cell>
          <cell r="L10" t="str">
            <v>bangassou</v>
          </cell>
          <cell r="AK10"/>
          <cell r="AM10">
            <v>2800</v>
          </cell>
          <cell r="AQ10">
            <v>7000</v>
          </cell>
          <cell r="AS10">
            <v>4500</v>
          </cell>
          <cell r="AU10">
            <v>12500</v>
          </cell>
          <cell r="AW10">
            <v>3500</v>
          </cell>
          <cell r="AY10">
            <v>8000</v>
          </cell>
          <cell r="BA10" t="str">
            <v/>
          </cell>
          <cell r="BC10" t="str">
            <v/>
          </cell>
          <cell r="BE10" t="str">
            <v/>
          </cell>
          <cell r="BI10" t="str">
            <v/>
          </cell>
          <cell r="BK10" t="str">
            <v/>
          </cell>
          <cell r="BO10" t="str">
            <v/>
          </cell>
          <cell r="BQ10" t="str">
            <v/>
          </cell>
          <cell r="BS10">
            <v>250</v>
          </cell>
          <cell r="BU10">
            <v>2500</v>
          </cell>
          <cell r="BW10">
            <v>4000</v>
          </cell>
          <cell r="BY10"/>
        </row>
        <row r="11">
          <cell r="K11" t="str">
            <v>bangassou</v>
          </cell>
          <cell r="L11" t="str">
            <v>bangassou</v>
          </cell>
          <cell r="AK11"/>
          <cell r="AM11">
            <v>2000</v>
          </cell>
          <cell r="BA11" t="str">
            <v/>
          </cell>
          <cell r="BC11" t="str">
            <v/>
          </cell>
          <cell r="BE11" t="str">
            <v/>
          </cell>
          <cell r="BI11" t="str">
            <v/>
          </cell>
          <cell r="BK11" t="str">
            <v/>
          </cell>
          <cell r="BO11" t="str">
            <v/>
          </cell>
          <cell r="BQ11" t="str">
            <v/>
          </cell>
          <cell r="BS11">
            <v>250</v>
          </cell>
          <cell r="BU11">
            <v>2500</v>
          </cell>
          <cell r="BY11"/>
        </row>
        <row r="12">
          <cell r="K12" t="str">
            <v>bangassou</v>
          </cell>
          <cell r="L12" t="str">
            <v>bangassou</v>
          </cell>
          <cell r="AK12"/>
          <cell r="AQ12">
            <v>8000</v>
          </cell>
          <cell r="AY12"/>
          <cell r="BA12" t="str">
            <v/>
          </cell>
          <cell r="BC12" t="str">
            <v/>
          </cell>
          <cell r="BE12" t="str">
            <v/>
          </cell>
          <cell r="BI12" t="str">
            <v/>
          </cell>
          <cell r="BK12" t="str">
            <v/>
          </cell>
          <cell r="BO12" t="str">
            <v/>
          </cell>
          <cell r="BQ12" t="str">
            <v/>
          </cell>
          <cell r="BS12">
            <v>200</v>
          </cell>
          <cell r="BU12">
            <v>2000</v>
          </cell>
          <cell r="BY12"/>
        </row>
        <row r="13">
          <cell r="K13" t="str">
            <v>bangassou</v>
          </cell>
          <cell r="L13" t="str">
            <v>bangassou</v>
          </cell>
          <cell r="AK13"/>
          <cell r="BA13" t="str">
            <v/>
          </cell>
          <cell r="BC13" t="str">
            <v/>
          </cell>
          <cell r="BE13" t="str">
            <v/>
          </cell>
          <cell r="BI13" t="str">
            <v/>
          </cell>
          <cell r="BK13" t="str">
            <v/>
          </cell>
          <cell r="BO13" t="str">
            <v/>
          </cell>
          <cell r="BQ13" t="str">
            <v/>
          </cell>
          <cell r="BU13">
            <v>1500</v>
          </cell>
          <cell r="BY13"/>
        </row>
        <row r="14">
          <cell r="K14" t="str">
            <v>bangassou</v>
          </cell>
          <cell r="L14" t="str">
            <v>bangassou</v>
          </cell>
          <cell r="AK14"/>
          <cell r="AS14"/>
          <cell r="BA14" t="str">
            <v/>
          </cell>
          <cell r="BC14" t="str">
            <v/>
          </cell>
          <cell r="BE14" t="str">
            <v/>
          </cell>
          <cell r="BI14" t="str">
            <v/>
          </cell>
          <cell r="BK14" t="str">
            <v/>
          </cell>
          <cell r="BO14" t="str">
            <v/>
          </cell>
          <cell r="BQ14" t="str">
            <v/>
          </cell>
          <cell r="BU14"/>
          <cell r="BY14"/>
        </row>
        <row r="15">
          <cell r="K15" t="str">
            <v>bangassou</v>
          </cell>
          <cell r="L15" t="str">
            <v>bangassou</v>
          </cell>
          <cell r="AK15"/>
          <cell r="AS15">
            <v>4000</v>
          </cell>
          <cell r="BA15" t="str">
            <v/>
          </cell>
          <cell r="BC15" t="str">
            <v/>
          </cell>
          <cell r="BE15" t="str">
            <v/>
          </cell>
          <cell r="BI15" t="str">
            <v/>
          </cell>
          <cell r="BK15" t="str">
            <v/>
          </cell>
          <cell r="BO15" t="str">
            <v/>
          </cell>
          <cell r="BQ15" t="str">
            <v/>
          </cell>
          <cell r="BU15"/>
          <cell r="BY15"/>
        </row>
        <row r="16">
          <cell r="K16" t="str">
            <v>bangassou</v>
          </cell>
          <cell r="L16" t="str">
            <v>bangassou</v>
          </cell>
          <cell r="AK16"/>
          <cell r="AO16"/>
          <cell r="AS16">
            <v>4000</v>
          </cell>
          <cell r="AY16">
            <v>6000</v>
          </cell>
          <cell r="BA16" t="str">
            <v/>
          </cell>
          <cell r="BC16" t="str">
            <v/>
          </cell>
          <cell r="BE16" t="str">
            <v/>
          </cell>
          <cell r="BI16" t="str">
            <v/>
          </cell>
          <cell r="BK16" t="str">
            <v/>
          </cell>
          <cell r="BO16" t="str">
            <v/>
          </cell>
          <cell r="BQ16" t="str">
            <v/>
          </cell>
          <cell r="BY16"/>
        </row>
        <row r="17">
          <cell r="K17" t="str">
            <v>bangassou</v>
          </cell>
          <cell r="L17" t="str">
            <v>bangassou</v>
          </cell>
          <cell r="AK17"/>
          <cell r="AO17">
            <v>3000</v>
          </cell>
          <cell r="BA17" t="str">
            <v/>
          </cell>
          <cell r="BC17" t="str">
            <v/>
          </cell>
          <cell r="BE17" t="str">
            <v/>
          </cell>
          <cell r="BI17" t="str">
            <v/>
          </cell>
          <cell r="BK17" t="str">
            <v/>
          </cell>
          <cell r="BO17" t="str">
            <v/>
          </cell>
          <cell r="BQ17" t="str">
            <v/>
          </cell>
          <cell r="BW17">
            <v>2500</v>
          </cell>
          <cell r="BY17"/>
        </row>
        <row r="18">
          <cell r="K18" t="str">
            <v>bangassou</v>
          </cell>
          <cell r="L18" t="str">
            <v>bangassou</v>
          </cell>
          <cell r="AK18"/>
          <cell r="AO18">
            <v>3500</v>
          </cell>
          <cell r="BA18" t="str">
            <v/>
          </cell>
          <cell r="BC18" t="str">
            <v/>
          </cell>
          <cell r="BE18" t="str">
            <v/>
          </cell>
          <cell r="BI18" t="str">
            <v/>
          </cell>
          <cell r="BK18" t="str">
            <v/>
          </cell>
          <cell r="BO18" t="str">
            <v/>
          </cell>
          <cell r="BQ18" t="str">
            <v/>
          </cell>
          <cell r="BY18"/>
        </row>
        <row r="19">
          <cell r="K19" t="str">
            <v>bangassou</v>
          </cell>
          <cell r="L19" t="str">
            <v>bangassou</v>
          </cell>
          <cell r="AK19"/>
          <cell r="AO19">
            <v>4000</v>
          </cell>
          <cell r="BA19" t="str">
            <v/>
          </cell>
          <cell r="BC19" t="str">
            <v/>
          </cell>
          <cell r="BE19" t="str">
            <v/>
          </cell>
          <cell r="BI19" t="str">
            <v/>
          </cell>
          <cell r="BK19" t="str">
            <v/>
          </cell>
          <cell r="BO19" t="str">
            <v/>
          </cell>
          <cell r="BQ19" t="str">
            <v/>
          </cell>
          <cell r="BY19"/>
        </row>
        <row r="20">
          <cell r="K20" t="str">
            <v>bangassou</v>
          </cell>
          <cell r="L20" t="str">
            <v>bangassou</v>
          </cell>
          <cell r="AK20"/>
          <cell r="AO20">
            <v>4000</v>
          </cell>
          <cell r="BA20" t="str">
            <v/>
          </cell>
          <cell r="BC20" t="str">
            <v/>
          </cell>
          <cell r="BE20" t="str">
            <v/>
          </cell>
          <cell r="BI20" t="str">
            <v/>
          </cell>
          <cell r="BK20" t="str">
            <v/>
          </cell>
          <cell r="BO20" t="str">
            <v/>
          </cell>
          <cell r="BQ20" t="str">
            <v/>
          </cell>
          <cell r="BY20"/>
        </row>
        <row r="21">
          <cell r="K21" t="str">
            <v>bangassou</v>
          </cell>
          <cell r="L21" t="str">
            <v>bangassou</v>
          </cell>
          <cell r="AK21"/>
          <cell r="AO21">
            <v>3000</v>
          </cell>
          <cell r="BA21" t="str">
            <v/>
          </cell>
          <cell r="BC21" t="str">
            <v/>
          </cell>
          <cell r="BE21" t="str">
            <v/>
          </cell>
          <cell r="BI21" t="str">
            <v/>
          </cell>
          <cell r="BK21" t="str">
            <v/>
          </cell>
          <cell r="BO21" t="str">
            <v/>
          </cell>
          <cell r="BQ21" t="str">
            <v/>
          </cell>
          <cell r="BY21"/>
        </row>
        <row r="22">
          <cell r="K22" t="str">
            <v>bangassou</v>
          </cell>
          <cell r="L22" t="str">
            <v>bangassou</v>
          </cell>
          <cell r="AK22"/>
          <cell r="AO22">
            <v>3000</v>
          </cell>
          <cell r="BA22" t="str">
            <v/>
          </cell>
          <cell r="BC22" t="str">
            <v/>
          </cell>
          <cell r="BE22" t="str">
            <v/>
          </cell>
          <cell r="BI22" t="str">
            <v/>
          </cell>
          <cell r="BK22" t="str">
            <v/>
          </cell>
          <cell r="BO22" t="str">
            <v/>
          </cell>
          <cell r="BQ22" t="str">
            <v/>
          </cell>
          <cell r="BY22"/>
        </row>
        <row r="23">
          <cell r="K23" t="str">
            <v>bangassou</v>
          </cell>
          <cell r="L23" t="str">
            <v>bangassou</v>
          </cell>
          <cell r="AK23"/>
          <cell r="BA23" t="str">
            <v/>
          </cell>
          <cell r="BC23" t="str">
            <v/>
          </cell>
          <cell r="BE23" t="str">
            <v/>
          </cell>
          <cell r="BI23" t="str">
            <v/>
          </cell>
          <cell r="BK23">
            <v>150</v>
          </cell>
          <cell r="BO23" t="str">
            <v/>
          </cell>
          <cell r="BQ23" t="str">
            <v/>
          </cell>
          <cell r="BY23"/>
        </row>
        <row r="24">
          <cell r="K24" t="str">
            <v>bangassou</v>
          </cell>
          <cell r="L24" t="str">
            <v>bangassou</v>
          </cell>
          <cell r="AK24"/>
          <cell r="BA24" t="str">
            <v/>
          </cell>
          <cell r="BC24" t="str">
            <v/>
          </cell>
          <cell r="BE24" t="str">
            <v/>
          </cell>
          <cell r="BI24" t="str">
            <v/>
          </cell>
          <cell r="BK24" t="str">
            <v/>
          </cell>
          <cell r="BO24" t="str">
            <v/>
          </cell>
          <cell r="BQ24">
            <v>125</v>
          </cell>
          <cell r="BY24"/>
        </row>
        <row r="25">
          <cell r="K25" t="str">
            <v>bangassou</v>
          </cell>
          <cell r="L25" t="str">
            <v>bangassou</v>
          </cell>
          <cell r="AK25"/>
          <cell r="BA25" t="str">
            <v/>
          </cell>
          <cell r="BC25" t="str">
            <v/>
          </cell>
          <cell r="BE25" t="str">
            <v/>
          </cell>
          <cell r="BI25" t="str">
            <v/>
          </cell>
          <cell r="BK25">
            <v>150</v>
          </cell>
          <cell r="BO25" t="str">
            <v/>
          </cell>
          <cell r="BQ25" t="str">
            <v/>
          </cell>
          <cell r="BY25"/>
        </row>
        <row r="26">
          <cell r="K26" t="str">
            <v>bangassou</v>
          </cell>
          <cell r="L26" t="str">
            <v>bangassou</v>
          </cell>
          <cell r="AK26"/>
          <cell r="BA26" t="str">
            <v/>
          </cell>
          <cell r="BC26" t="str">
            <v/>
          </cell>
          <cell r="BE26" t="str">
            <v/>
          </cell>
          <cell r="BG26">
            <v>2000</v>
          </cell>
          <cell r="BI26" t="str">
            <v/>
          </cell>
          <cell r="BK26" t="str">
            <v/>
          </cell>
          <cell r="BO26" t="str">
            <v/>
          </cell>
          <cell r="BQ26" t="str">
            <v/>
          </cell>
          <cell r="BY26"/>
        </row>
        <row r="27">
          <cell r="K27" t="str">
            <v>bangassou</v>
          </cell>
          <cell r="L27" t="str">
            <v>bangassou</v>
          </cell>
          <cell r="AK27"/>
          <cell r="BA27">
            <v>100</v>
          </cell>
          <cell r="BC27" t="str">
            <v/>
          </cell>
          <cell r="BE27" t="str">
            <v/>
          </cell>
          <cell r="BI27" t="str">
            <v/>
          </cell>
          <cell r="BK27" t="str">
            <v/>
          </cell>
          <cell r="BO27" t="str">
            <v/>
          </cell>
          <cell r="BQ27" t="str">
            <v/>
          </cell>
          <cell r="BY27"/>
        </row>
        <row r="28">
          <cell r="K28" t="str">
            <v>bangassou</v>
          </cell>
          <cell r="L28" t="str">
            <v>bangassou</v>
          </cell>
          <cell r="AK28"/>
          <cell r="BA28" t="str">
            <v/>
          </cell>
          <cell r="BC28" t="str">
            <v/>
          </cell>
          <cell r="BE28" t="str">
            <v/>
          </cell>
          <cell r="BI28" t="str">
            <v/>
          </cell>
          <cell r="BK28" t="str">
            <v/>
          </cell>
          <cell r="BO28">
            <v>125</v>
          </cell>
          <cell r="BQ28" t="str">
            <v/>
          </cell>
          <cell r="BY28"/>
        </row>
        <row r="29">
          <cell r="K29" t="str">
            <v>bangassou</v>
          </cell>
          <cell r="L29" t="str">
            <v>bangassou</v>
          </cell>
          <cell r="AK29"/>
          <cell r="BA29" t="str">
            <v/>
          </cell>
          <cell r="BC29" t="str">
            <v/>
          </cell>
          <cell r="BE29" t="str">
            <v/>
          </cell>
          <cell r="BI29" t="str">
            <v/>
          </cell>
          <cell r="BK29" t="str">
            <v/>
          </cell>
          <cell r="BO29">
            <v>125</v>
          </cell>
          <cell r="BQ29">
            <v>125</v>
          </cell>
          <cell r="BY29"/>
        </row>
        <row r="30">
          <cell r="K30" t="str">
            <v>bangassou</v>
          </cell>
          <cell r="L30" t="str">
            <v>bangassou</v>
          </cell>
          <cell r="AK30"/>
          <cell r="BA30" t="str">
            <v/>
          </cell>
          <cell r="BC30" t="str">
            <v/>
          </cell>
          <cell r="BE30">
            <v>225</v>
          </cell>
          <cell r="BI30" t="str">
            <v/>
          </cell>
          <cell r="BK30" t="str">
            <v/>
          </cell>
          <cell r="BO30" t="str">
            <v/>
          </cell>
          <cell r="BQ30" t="str">
            <v/>
          </cell>
          <cell r="BY30"/>
        </row>
        <row r="31">
          <cell r="K31" t="str">
            <v>bangassou</v>
          </cell>
          <cell r="L31" t="str">
            <v>bangassou</v>
          </cell>
          <cell r="AK31"/>
          <cell r="BA31" t="str">
            <v/>
          </cell>
          <cell r="BC31" t="str">
            <v/>
          </cell>
          <cell r="BE31">
            <v>225</v>
          </cell>
          <cell r="BI31" t="str">
            <v/>
          </cell>
          <cell r="BK31" t="str">
            <v/>
          </cell>
          <cell r="BM31">
            <v>2000</v>
          </cell>
          <cell r="BO31">
            <v>125</v>
          </cell>
          <cell r="BQ31">
            <v>125</v>
          </cell>
          <cell r="BY31"/>
        </row>
        <row r="32">
          <cell r="K32" t="str">
            <v>bangassou</v>
          </cell>
          <cell r="L32" t="str">
            <v>bangassou</v>
          </cell>
          <cell r="AK32"/>
          <cell r="BA32" t="str">
            <v/>
          </cell>
          <cell r="BC32">
            <v>150</v>
          </cell>
          <cell r="BE32" t="str">
            <v/>
          </cell>
          <cell r="BI32" t="str">
            <v/>
          </cell>
          <cell r="BK32" t="str">
            <v/>
          </cell>
          <cell r="BO32" t="str">
            <v/>
          </cell>
          <cell r="BQ32" t="str">
            <v/>
          </cell>
          <cell r="BY32"/>
        </row>
        <row r="33">
          <cell r="K33" t="str">
            <v>bangassou</v>
          </cell>
          <cell r="L33" t="str">
            <v>bangassou</v>
          </cell>
          <cell r="AK33"/>
          <cell r="BA33" t="str">
            <v/>
          </cell>
          <cell r="BC33">
            <v>150</v>
          </cell>
          <cell r="BE33">
            <v>225</v>
          </cell>
          <cell r="BI33" t="str">
            <v/>
          </cell>
          <cell r="BK33">
            <v>150</v>
          </cell>
          <cell r="BM33">
            <v>2000</v>
          </cell>
          <cell r="BO33">
            <v>125</v>
          </cell>
          <cell r="BQ33">
            <v>125</v>
          </cell>
          <cell r="BY33"/>
        </row>
        <row r="34">
          <cell r="K34" t="str">
            <v>bangassou</v>
          </cell>
          <cell r="L34" t="str">
            <v>bangassou</v>
          </cell>
          <cell r="AK34"/>
          <cell r="BA34" t="str">
            <v/>
          </cell>
          <cell r="BC34" t="str">
            <v/>
          </cell>
          <cell r="BE34" t="str">
            <v/>
          </cell>
          <cell r="BI34" t="str">
            <v/>
          </cell>
          <cell r="BK34" t="str">
            <v/>
          </cell>
          <cell r="BO34" t="str">
            <v/>
          </cell>
          <cell r="BQ34" t="str">
            <v/>
          </cell>
          <cell r="BY34"/>
          <cell r="CA34">
            <v>1300</v>
          </cell>
        </row>
        <row r="35">
          <cell r="K35" t="str">
            <v>bangassou</v>
          </cell>
          <cell r="L35" t="str">
            <v>bangassou</v>
          </cell>
          <cell r="AK35"/>
          <cell r="BA35" t="str">
            <v/>
          </cell>
          <cell r="BC35" t="str">
            <v/>
          </cell>
          <cell r="BE35" t="str">
            <v/>
          </cell>
          <cell r="BI35" t="str">
            <v/>
          </cell>
          <cell r="BK35" t="str">
            <v/>
          </cell>
          <cell r="BM35">
            <v>2000</v>
          </cell>
          <cell r="BO35">
            <v>125</v>
          </cell>
          <cell r="BQ35">
            <v>125</v>
          </cell>
          <cell r="BY35"/>
        </row>
        <row r="36">
          <cell r="K36" t="str">
            <v>bangassou</v>
          </cell>
          <cell r="L36" t="str">
            <v>bangassou</v>
          </cell>
          <cell r="AK36"/>
          <cell r="BA36" t="str">
            <v/>
          </cell>
          <cell r="BC36" t="str">
            <v/>
          </cell>
          <cell r="BE36" t="str">
            <v/>
          </cell>
          <cell r="BI36" t="str">
            <v/>
          </cell>
          <cell r="BK36" t="str">
            <v/>
          </cell>
          <cell r="BO36" t="str">
            <v/>
          </cell>
          <cell r="BQ36" t="str">
            <v/>
          </cell>
          <cell r="BY36"/>
          <cell r="CA36">
            <v>1250</v>
          </cell>
        </row>
        <row r="37">
          <cell r="K37" t="str">
            <v>bangassou</v>
          </cell>
          <cell r="L37" t="str">
            <v>bangassou</v>
          </cell>
          <cell r="AK37"/>
          <cell r="BA37" t="str">
            <v/>
          </cell>
          <cell r="BC37" t="str">
            <v/>
          </cell>
          <cell r="BE37" t="str">
            <v/>
          </cell>
          <cell r="BI37" t="str">
            <v/>
          </cell>
          <cell r="BK37" t="str">
            <v/>
          </cell>
          <cell r="BM37">
            <v>2000</v>
          </cell>
          <cell r="BO37">
            <v>125</v>
          </cell>
          <cell r="BQ37">
            <v>125</v>
          </cell>
          <cell r="BY37"/>
          <cell r="CA37">
            <v>1250</v>
          </cell>
        </row>
        <row r="38">
          <cell r="K38" t="str">
            <v>bangassou</v>
          </cell>
          <cell r="L38" t="str">
            <v>bangassou</v>
          </cell>
          <cell r="AK38"/>
          <cell r="BA38" t="str">
            <v/>
          </cell>
          <cell r="BC38">
            <v>150</v>
          </cell>
          <cell r="BE38">
            <v>225</v>
          </cell>
          <cell r="BI38" t="str">
            <v/>
          </cell>
          <cell r="BK38">
            <v>150</v>
          </cell>
          <cell r="BM38">
            <v>2000</v>
          </cell>
          <cell r="BO38">
            <v>125</v>
          </cell>
          <cell r="BQ38">
            <v>125</v>
          </cell>
          <cell r="BY38"/>
        </row>
        <row r="39">
          <cell r="K39" t="str">
            <v>bangassou</v>
          </cell>
          <cell r="L39" t="str">
            <v>bangassou</v>
          </cell>
          <cell r="AK39"/>
          <cell r="BA39" t="str">
            <v/>
          </cell>
          <cell r="BC39">
            <v>150</v>
          </cell>
          <cell r="BE39">
            <v>225</v>
          </cell>
          <cell r="BI39" t="str">
            <v/>
          </cell>
          <cell r="BK39">
            <v>150</v>
          </cell>
          <cell r="BM39">
            <v>2000</v>
          </cell>
          <cell r="BO39">
            <v>125</v>
          </cell>
          <cell r="BQ39">
            <v>125</v>
          </cell>
          <cell r="BY39"/>
        </row>
        <row r="40">
          <cell r="K40" t="str">
            <v>bangassou</v>
          </cell>
          <cell r="L40" t="str">
            <v>bangassou</v>
          </cell>
          <cell r="AK40"/>
          <cell r="BA40" t="str">
            <v/>
          </cell>
          <cell r="BC40" t="str">
            <v/>
          </cell>
          <cell r="BE40" t="str">
            <v/>
          </cell>
          <cell r="BI40" t="str">
            <v/>
          </cell>
          <cell r="BK40" t="str">
            <v/>
          </cell>
          <cell r="BO40" t="str">
            <v/>
          </cell>
          <cell r="BQ40" t="str">
            <v/>
          </cell>
          <cell r="BY40"/>
          <cell r="CA40">
            <v>1300</v>
          </cell>
        </row>
        <row r="41">
          <cell r="K41" t="str">
            <v>bangassou</v>
          </cell>
          <cell r="L41" t="str">
            <v>bangassou</v>
          </cell>
          <cell r="AK41"/>
          <cell r="BA41" t="str">
            <v/>
          </cell>
          <cell r="BC41">
            <v>150</v>
          </cell>
          <cell r="BE41" t="str">
            <v/>
          </cell>
          <cell r="BI41" t="str">
            <v/>
          </cell>
          <cell r="BK41" t="str">
            <v/>
          </cell>
          <cell r="BO41" t="str">
            <v/>
          </cell>
          <cell r="BQ41" t="str">
            <v/>
          </cell>
          <cell r="BY41"/>
        </row>
        <row r="42">
          <cell r="K42" t="str">
            <v>samba_boungou</v>
          </cell>
          <cell r="L42" t="str">
            <v>bria</v>
          </cell>
          <cell r="AK42"/>
          <cell r="BA42" t="str">
            <v/>
          </cell>
          <cell r="BC42" t="str">
            <v/>
          </cell>
          <cell r="BE42" t="str">
            <v/>
          </cell>
          <cell r="BI42" t="str">
            <v/>
          </cell>
          <cell r="BK42" t="str">
            <v/>
          </cell>
          <cell r="BO42" t="str">
            <v/>
          </cell>
          <cell r="BQ42" t="str">
            <v/>
          </cell>
          <cell r="BY42">
            <v>100</v>
          </cell>
        </row>
        <row r="43">
          <cell r="K43" t="str">
            <v>samba_boungou</v>
          </cell>
          <cell r="L43" t="str">
            <v>bria</v>
          </cell>
          <cell r="AK43"/>
          <cell r="BA43" t="str">
            <v/>
          </cell>
          <cell r="BC43" t="str">
            <v/>
          </cell>
          <cell r="BE43" t="str">
            <v/>
          </cell>
          <cell r="BI43" t="str">
            <v/>
          </cell>
          <cell r="BK43" t="str">
            <v/>
          </cell>
          <cell r="BO43" t="str">
            <v/>
          </cell>
          <cell r="BQ43" t="str">
            <v/>
          </cell>
          <cell r="BY43">
            <v>100</v>
          </cell>
        </row>
        <row r="44">
          <cell r="K44" t="str">
            <v>samba_boungou</v>
          </cell>
          <cell r="L44" t="str">
            <v>bria</v>
          </cell>
          <cell r="AK44"/>
          <cell r="BA44" t="str">
            <v/>
          </cell>
          <cell r="BC44" t="str">
            <v/>
          </cell>
          <cell r="BE44" t="str">
            <v/>
          </cell>
          <cell r="BI44" t="str">
            <v/>
          </cell>
          <cell r="BK44" t="str">
            <v/>
          </cell>
          <cell r="BO44" t="str">
            <v/>
          </cell>
          <cell r="BQ44" t="str">
            <v/>
          </cell>
          <cell r="BY44">
            <v>100</v>
          </cell>
        </row>
        <row r="45">
          <cell r="K45" t="str">
            <v>samba_boungou</v>
          </cell>
          <cell r="L45" t="str">
            <v>bria</v>
          </cell>
          <cell r="AK45"/>
          <cell r="BA45" t="str">
            <v/>
          </cell>
          <cell r="BC45" t="str">
            <v/>
          </cell>
          <cell r="BE45" t="str">
            <v/>
          </cell>
          <cell r="BI45" t="str">
            <v/>
          </cell>
          <cell r="BK45" t="str">
            <v/>
          </cell>
          <cell r="BO45" t="str">
            <v/>
          </cell>
          <cell r="BQ45" t="str">
            <v/>
          </cell>
          <cell r="BY45">
            <v>100</v>
          </cell>
        </row>
        <row r="46">
          <cell r="K46" t="str">
            <v>samba_boungou</v>
          </cell>
          <cell r="L46" t="str">
            <v>bria</v>
          </cell>
          <cell r="AK46"/>
          <cell r="BA46" t="str">
            <v/>
          </cell>
          <cell r="BC46" t="str">
            <v/>
          </cell>
          <cell r="BE46" t="str">
            <v/>
          </cell>
          <cell r="BG46">
            <v>2000</v>
          </cell>
          <cell r="BI46" t="str">
            <v/>
          </cell>
          <cell r="BK46" t="str">
            <v/>
          </cell>
          <cell r="BO46" t="str">
            <v/>
          </cell>
          <cell r="BQ46" t="str">
            <v/>
          </cell>
          <cell r="BY46"/>
        </row>
        <row r="47">
          <cell r="K47" t="str">
            <v>samba_boungou</v>
          </cell>
          <cell r="L47" t="str">
            <v>bria</v>
          </cell>
          <cell r="AK47"/>
          <cell r="BA47" t="str">
            <v/>
          </cell>
          <cell r="BC47" t="str">
            <v/>
          </cell>
          <cell r="BE47" t="str">
            <v/>
          </cell>
          <cell r="BI47" t="str">
            <v/>
          </cell>
          <cell r="BK47" t="str">
            <v/>
          </cell>
          <cell r="BO47" t="str">
            <v/>
          </cell>
          <cell r="BQ47" t="str">
            <v/>
          </cell>
          <cell r="BY47">
            <v>100</v>
          </cell>
        </row>
        <row r="48">
          <cell r="K48" t="str">
            <v>samba_boungou</v>
          </cell>
          <cell r="L48" t="str">
            <v>bria</v>
          </cell>
          <cell r="AK48"/>
          <cell r="BA48" t="str">
            <v/>
          </cell>
          <cell r="BC48" t="str">
            <v/>
          </cell>
          <cell r="BE48" t="str">
            <v/>
          </cell>
          <cell r="BG48">
            <v>2000</v>
          </cell>
          <cell r="BI48" t="str">
            <v/>
          </cell>
          <cell r="BK48" t="str">
            <v/>
          </cell>
          <cell r="BO48" t="str">
            <v/>
          </cell>
          <cell r="BQ48" t="str">
            <v/>
          </cell>
          <cell r="BY48"/>
        </row>
        <row r="49">
          <cell r="K49" t="str">
            <v>samba_boungou</v>
          </cell>
          <cell r="L49" t="str">
            <v>bria</v>
          </cell>
          <cell r="AK49"/>
          <cell r="BA49">
            <v>200</v>
          </cell>
          <cell r="BC49">
            <v>300</v>
          </cell>
          <cell r="BE49">
            <v>250</v>
          </cell>
          <cell r="BI49">
            <v>200</v>
          </cell>
          <cell r="BK49">
            <v>300</v>
          </cell>
          <cell r="BO49" t="str">
            <v/>
          </cell>
          <cell r="BQ49" t="str">
            <v/>
          </cell>
          <cell r="BY49"/>
        </row>
        <row r="50">
          <cell r="K50" t="str">
            <v>samba_boungou</v>
          </cell>
          <cell r="L50" t="str">
            <v>bria</v>
          </cell>
          <cell r="AK50"/>
          <cell r="BA50">
            <v>200</v>
          </cell>
          <cell r="BC50">
            <v>300</v>
          </cell>
          <cell r="BE50">
            <v>200</v>
          </cell>
          <cell r="BI50">
            <v>250</v>
          </cell>
          <cell r="BK50">
            <v>300</v>
          </cell>
          <cell r="BO50" t="str">
            <v/>
          </cell>
          <cell r="BQ50">
            <v>150</v>
          </cell>
          <cell r="BY50"/>
        </row>
        <row r="51">
          <cell r="K51" t="str">
            <v>samba_boungou</v>
          </cell>
          <cell r="L51" t="str">
            <v>bria</v>
          </cell>
          <cell r="AK51"/>
          <cell r="BA51" t="str">
            <v/>
          </cell>
          <cell r="BC51" t="str">
            <v/>
          </cell>
          <cell r="BE51" t="str">
            <v/>
          </cell>
          <cell r="BI51" t="str">
            <v/>
          </cell>
          <cell r="BK51" t="str">
            <v/>
          </cell>
          <cell r="BM51"/>
          <cell r="BO51" t="str">
            <v/>
          </cell>
          <cell r="BQ51" t="str">
            <v/>
          </cell>
          <cell r="BW51">
            <v>3000</v>
          </cell>
          <cell r="BY51"/>
        </row>
        <row r="52">
          <cell r="K52" t="str">
            <v>samba_boungou</v>
          </cell>
          <cell r="L52" t="str">
            <v>bria</v>
          </cell>
          <cell r="AK52"/>
          <cell r="BA52" t="str">
            <v/>
          </cell>
          <cell r="BC52" t="str">
            <v/>
          </cell>
          <cell r="BE52" t="str">
            <v/>
          </cell>
          <cell r="BI52" t="str">
            <v/>
          </cell>
          <cell r="BK52" t="str">
            <v/>
          </cell>
          <cell r="BM52"/>
          <cell r="BO52" t="str">
            <v/>
          </cell>
          <cell r="BQ52" t="str">
            <v/>
          </cell>
          <cell r="BW52">
            <v>3000</v>
          </cell>
          <cell r="BY52"/>
        </row>
        <row r="53">
          <cell r="K53" t="str">
            <v>samba_boungou</v>
          </cell>
          <cell r="L53" t="str">
            <v>bria</v>
          </cell>
          <cell r="AK53"/>
          <cell r="BA53">
            <v>250</v>
          </cell>
          <cell r="BC53">
            <v>300</v>
          </cell>
          <cell r="BE53">
            <v>250</v>
          </cell>
          <cell r="BI53">
            <v>200</v>
          </cell>
          <cell r="BK53">
            <v>300</v>
          </cell>
          <cell r="BM53">
            <v>2000</v>
          </cell>
          <cell r="BO53" t="str">
            <v/>
          </cell>
          <cell r="BQ53">
            <v>150</v>
          </cell>
          <cell r="BY53"/>
        </row>
        <row r="54">
          <cell r="K54" t="str">
            <v>samba_boungou</v>
          </cell>
          <cell r="L54" t="str">
            <v>bria</v>
          </cell>
          <cell r="AK54"/>
          <cell r="BA54">
            <v>200</v>
          </cell>
          <cell r="BC54">
            <v>300</v>
          </cell>
          <cell r="BE54">
            <v>200</v>
          </cell>
          <cell r="BI54">
            <v>250</v>
          </cell>
          <cell r="BK54">
            <v>300</v>
          </cell>
          <cell r="BM54">
            <v>1750</v>
          </cell>
          <cell r="BO54" t="str">
            <v/>
          </cell>
          <cell r="BQ54">
            <v>150</v>
          </cell>
          <cell r="BY54"/>
        </row>
        <row r="55">
          <cell r="K55" t="str">
            <v>samba_boungou</v>
          </cell>
          <cell r="L55" t="str">
            <v>bria</v>
          </cell>
          <cell r="AK55"/>
          <cell r="BA55" t="str">
            <v/>
          </cell>
          <cell r="BC55" t="str">
            <v/>
          </cell>
          <cell r="BE55" t="str">
            <v/>
          </cell>
          <cell r="BG55">
            <v>2000</v>
          </cell>
          <cell r="BI55" t="str">
            <v/>
          </cell>
          <cell r="BK55" t="str">
            <v/>
          </cell>
          <cell r="BM55"/>
          <cell r="BO55" t="str">
            <v/>
          </cell>
          <cell r="BQ55" t="str">
            <v/>
          </cell>
          <cell r="BY55"/>
        </row>
        <row r="56">
          <cell r="K56" t="str">
            <v>samba_boungou</v>
          </cell>
          <cell r="L56" t="str">
            <v>bria</v>
          </cell>
          <cell r="AK56"/>
          <cell r="BA56" t="str">
            <v/>
          </cell>
          <cell r="BC56" t="str">
            <v/>
          </cell>
          <cell r="BE56" t="str">
            <v/>
          </cell>
          <cell r="BG56">
            <v>2000</v>
          </cell>
          <cell r="BI56" t="str">
            <v/>
          </cell>
          <cell r="BK56" t="str">
            <v/>
          </cell>
          <cell r="BM56"/>
          <cell r="BO56" t="str">
            <v/>
          </cell>
          <cell r="BQ56" t="str">
            <v/>
          </cell>
          <cell r="BY56"/>
        </row>
        <row r="57">
          <cell r="K57" t="str">
            <v>samba_boungou</v>
          </cell>
          <cell r="L57" t="str">
            <v>bria</v>
          </cell>
          <cell r="AK57"/>
          <cell r="BA57">
            <v>250</v>
          </cell>
          <cell r="BC57">
            <v>300</v>
          </cell>
          <cell r="BE57">
            <v>250</v>
          </cell>
          <cell r="BI57">
            <v>200</v>
          </cell>
          <cell r="BK57">
            <v>300</v>
          </cell>
          <cell r="BM57">
            <v>2000</v>
          </cell>
          <cell r="BO57" t="str">
            <v/>
          </cell>
          <cell r="BQ57">
            <v>150</v>
          </cell>
          <cell r="BY57"/>
        </row>
        <row r="58">
          <cell r="K58" t="str">
            <v>samba_boungou</v>
          </cell>
          <cell r="L58" t="str">
            <v>bria</v>
          </cell>
          <cell r="AK58"/>
          <cell r="BA58" t="str">
            <v/>
          </cell>
          <cell r="BC58" t="str">
            <v/>
          </cell>
          <cell r="BE58" t="str">
            <v/>
          </cell>
          <cell r="BG58">
            <v>2000</v>
          </cell>
          <cell r="BI58" t="str">
            <v/>
          </cell>
          <cell r="BK58" t="str">
            <v/>
          </cell>
          <cell r="BM58"/>
          <cell r="BO58" t="str">
            <v/>
          </cell>
          <cell r="BQ58" t="str">
            <v/>
          </cell>
          <cell r="BY58"/>
        </row>
        <row r="59">
          <cell r="K59" t="str">
            <v>samba_boungou</v>
          </cell>
          <cell r="L59" t="str">
            <v>bria</v>
          </cell>
          <cell r="AK59"/>
          <cell r="BA59" t="str">
            <v/>
          </cell>
          <cell r="BC59" t="str">
            <v/>
          </cell>
          <cell r="BE59" t="str">
            <v/>
          </cell>
          <cell r="BI59" t="str">
            <v/>
          </cell>
          <cell r="BK59" t="str">
            <v/>
          </cell>
          <cell r="BM59">
            <v>2000</v>
          </cell>
          <cell r="BO59" t="str">
            <v/>
          </cell>
          <cell r="BQ59">
            <v>150</v>
          </cell>
          <cell r="BY59"/>
        </row>
        <row r="60">
          <cell r="K60" t="str">
            <v>samba_boungou</v>
          </cell>
          <cell r="L60" t="str">
            <v>bria</v>
          </cell>
          <cell r="AK60">
            <v>1500</v>
          </cell>
          <cell r="AO60">
            <v>3000</v>
          </cell>
          <cell r="AQ60">
            <v>5000</v>
          </cell>
          <cell r="AS60">
            <v>3000</v>
          </cell>
          <cell r="BA60" t="str">
            <v/>
          </cell>
          <cell r="BC60" t="str">
            <v/>
          </cell>
          <cell r="BE60" t="str">
            <v/>
          </cell>
          <cell r="BI60" t="str">
            <v/>
          </cell>
          <cell r="BK60" t="str">
            <v/>
          </cell>
          <cell r="BM60"/>
          <cell r="BO60" t="str">
            <v/>
          </cell>
          <cell r="BQ60" t="str">
            <v/>
          </cell>
          <cell r="BS60">
            <v>250</v>
          </cell>
          <cell r="BU60">
            <v>2000</v>
          </cell>
          <cell r="BY60"/>
        </row>
        <row r="61">
          <cell r="K61" t="str">
            <v>samba_boungou</v>
          </cell>
          <cell r="L61" t="str">
            <v>bria</v>
          </cell>
          <cell r="AK61"/>
          <cell r="BA61" t="str">
            <v/>
          </cell>
          <cell r="BC61" t="str">
            <v/>
          </cell>
          <cell r="BE61" t="str">
            <v/>
          </cell>
          <cell r="BI61" t="str">
            <v/>
          </cell>
          <cell r="BK61" t="str">
            <v/>
          </cell>
          <cell r="BM61"/>
          <cell r="BO61" t="str">
            <v/>
          </cell>
          <cell r="BQ61" t="str">
            <v/>
          </cell>
          <cell r="BY61"/>
          <cell r="CA61">
            <v>1250</v>
          </cell>
        </row>
        <row r="62">
          <cell r="K62" t="str">
            <v>samba_boungou</v>
          </cell>
          <cell r="L62" t="str">
            <v>bria</v>
          </cell>
          <cell r="AK62"/>
          <cell r="BA62" t="str">
            <v/>
          </cell>
          <cell r="BC62" t="str">
            <v/>
          </cell>
          <cell r="BE62" t="str">
            <v/>
          </cell>
          <cell r="BI62" t="str">
            <v/>
          </cell>
          <cell r="BK62" t="str">
            <v/>
          </cell>
          <cell r="BM62">
            <v>2000</v>
          </cell>
          <cell r="BO62">
            <v>200</v>
          </cell>
          <cell r="BQ62" t="str">
            <v/>
          </cell>
          <cell r="BS62">
            <v>200</v>
          </cell>
          <cell r="BU62">
            <v>2000</v>
          </cell>
          <cell r="BY62"/>
        </row>
        <row r="63">
          <cell r="K63" t="str">
            <v>samba_boungou</v>
          </cell>
          <cell r="L63" t="str">
            <v>bria</v>
          </cell>
          <cell r="AK63"/>
          <cell r="AY63">
            <v>7500</v>
          </cell>
          <cell r="BA63" t="str">
            <v/>
          </cell>
          <cell r="BC63" t="str">
            <v/>
          </cell>
          <cell r="BE63" t="str">
            <v/>
          </cell>
          <cell r="BI63" t="str">
            <v/>
          </cell>
          <cell r="BK63" t="str">
            <v/>
          </cell>
          <cell r="BM63"/>
          <cell r="BO63" t="str">
            <v/>
          </cell>
          <cell r="BQ63" t="str">
            <v/>
          </cell>
          <cell r="BY63"/>
        </row>
        <row r="64">
          <cell r="K64" t="str">
            <v>samba_boungou</v>
          </cell>
          <cell r="L64" t="str">
            <v>bria</v>
          </cell>
          <cell r="AK64"/>
          <cell r="BA64" t="str">
            <v/>
          </cell>
          <cell r="BC64" t="str">
            <v/>
          </cell>
          <cell r="BE64" t="str">
            <v/>
          </cell>
          <cell r="BI64" t="str">
            <v/>
          </cell>
          <cell r="BK64" t="str">
            <v/>
          </cell>
          <cell r="BM64"/>
          <cell r="BO64" t="str">
            <v/>
          </cell>
          <cell r="BQ64" t="str">
            <v/>
          </cell>
          <cell r="BY64"/>
          <cell r="CA64">
            <v>1250</v>
          </cell>
        </row>
        <row r="65">
          <cell r="K65" t="str">
            <v>samba_boungou</v>
          </cell>
          <cell r="L65" t="str">
            <v>bria</v>
          </cell>
          <cell r="AK65">
            <v>1500</v>
          </cell>
          <cell r="AO65">
            <v>3000</v>
          </cell>
          <cell r="AQ65">
            <v>5000</v>
          </cell>
          <cell r="AS65">
            <v>3000</v>
          </cell>
          <cell r="AY65">
            <v>6000</v>
          </cell>
          <cell r="BA65" t="str">
            <v/>
          </cell>
          <cell r="BC65" t="str">
            <v/>
          </cell>
          <cell r="BE65" t="str">
            <v/>
          </cell>
          <cell r="BI65" t="str">
            <v/>
          </cell>
          <cell r="BK65" t="str">
            <v/>
          </cell>
          <cell r="BM65"/>
          <cell r="BO65" t="str">
            <v/>
          </cell>
          <cell r="BQ65" t="str">
            <v/>
          </cell>
          <cell r="BS65">
            <v>250</v>
          </cell>
          <cell r="BU65">
            <v>2000</v>
          </cell>
          <cell r="BW65">
            <v>3000</v>
          </cell>
          <cell r="BY65"/>
        </row>
        <row r="66">
          <cell r="K66" t="str">
            <v>samba_boungou</v>
          </cell>
          <cell r="L66" t="str">
            <v>bria</v>
          </cell>
          <cell r="AK66"/>
          <cell r="BA66" t="str">
            <v/>
          </cell>
          <cell r="BC66" t="str">
            <v/>
          </cell>
          <cell r="BE66" t="str">
            <v/>
          </cell>
          <cell r="BI66" t="str">
            <v/>
          </cell>
          <cell r="BK66" t="str">
            <v/>
          </cell>
          <cell r="BM66"/>
          <cell r="BO66" t="str">
            <v/>
          </cell>
          <cell r="BQ66" t="str">
            <v/>
          </cell>
          <cell r="BY66"/>
          <cell r="CA66">
            <v>1250</v>
          </cell>
        </row>
        <row r="67">
          <cell r="K67" t="str">
            <v>samba_boungou</v>
          </cell>
          <cell r="L67" t="str">
            <v>bria</v>
          </cell>
          <cell r="AK67"/>
          <cell r="AM67">
            <v>1500</v>
          </cell>
          <cell r="BA67" t="str">
            <v/>
          </cell>
          <cell r="BC67" t="str">
            <v/>
          </cell>
          <cell r="BE67" t="str">
            <v/>
          </cell>
          <cell r="BI67" t="str">
            <v/>
          </cell>
          <cell r="BK67" t="str">
            <v/>
          </cell>
          <cell r="BM67"/>
          <cell r="BO67" t="str">
            <v/>
          </cell>
          <cell r="BQ67" t="str">
            <v/>
          </cell>
          <cell r="BY67"/>
        </row>
        <row r="68">
          <cell r="K68" t="str">
            <v>samba_boungou</v>
          </cell>
          <cell r="L68" t="str">
            <v>bria</v>
          </cell>
          <cell r="AK68"/>
          <cell r="AO68">
            <v>3000</v>
          </cell>
          <cell r="AQ68">
            <v>5000</v>
          </cell>
          <cell r="AS68">
            <v>3500</v>
          </cell>
          <cell r="BA68" t="str">
            <v/>
          </cell>
          <cell r="BC68" t="str">
            <v/>
          </cell>
          <cell r="BE68" t="str">
            <v/>
          </cell>
          <cell r="BI68" t="str">
            <v/>
          </cell>
          <cell r="BK68" t="str">
            <v/>
          </cell>
          <cell r="BM68"/>
          <cell r="BO68" t="str">
            <v/>
          </cell>
          <cell r="BQ68" t="str">
            <v/>
          </cell>
          <cell r="BU68">
            <v>2000</v>
          </cell>
          <cell r="BY68"/>
        </row>
        <row r="69">
          <cell r="K69" t="str">
            <v>samba_boungou</v>
          </cell>
          <cell r="L69" t="str">
            <v>bria</v>
          </cell>
          <cell r="AK69"/>
          <cell r="AM69">
            <v>1500</v>
          </cell>
          <cell r="BA69" t="str">
            <v/>
          </cell>
          <cell r="BC69" t="str">
            <v/>
          </cell>
          <cell r="BE69" t="str">
            <v/>
          </cell>
          <cell r="BI69" t="str">
            <v/>
          </cell>
          <cell r="BK69" t="str">
            <v/>
          </cell>
          <cell r="BO69" t="str">
            <v/>
          </cell>
          <cell r="BQ69" t="str">
            <v/>
          </cell>
          <cell r="BY69"/>
        </row>
        <row r="70">
          <cell r="K70" t="str">
            <v>samba_boungou</v>
          </cell>
          <cell r="L70" t="str">
            <v>bria</v>
          </cell>
          <cell r="AK70">
            <v>1500</v>
          </cell>
          <cell r="AO70">
            <v>3000</v>
          </cell>
          <cell r="BA70" t="str">
            <v/>
          </cell>
          <cell r="BC70" t="str">
            <v/>
          </cell>
          <cell r="BE70" t="str">
            <v/>
          </cell>
          <cell r="BI70" t="str">
            <v/>
          </cell>
          <cell r="BK70" t="str">
            <v/>
          </cell>
          <cell r="BO70" t="str">
            <v/>
          </cell>
          <cell r="BQ70" t="str">
            <v/>
          </cell>
          <cell r="BU70">
            <v>2000</v>
          </cell>
          <cell r="BY70"/>
        </row>
        <row r="71">
          <cell r="K71" t="str">
            <v>samba_boungou</v>
          </cell>
          <cell r="L71" t="str">
            <v>bria</v>
          </cell>
          <cell r="AK71"/>
          <cell r="AS71">
            <v>3500</v>
          </cell>
          <cell r="BA71" t="str">
            <v/>
          </cell>
          <cell r="BC71" t="str">
            <v/>
          </cell>
          <cell r="BE71" t="str">
            <v/>
          </cell>
          <cell r="BI71" t="str">
            <v/>
          </cell>
          <cell r="BK71" t="str">
            <v/>
          </cell>
          <cell r="BO71" t="str">
            <v/>
          </cell>
          <cell r="BQ71" t="str">
            <v/>
          </cell>
          <cell r="BY71"/>
        </row>
        <row r="72">
          <cell r="K72" t="str">
            <v>samba_boungou</v>
          </cell>
          <cell r="L72" t="str">
            <v>bria</v>
          </cell>
          <cell r="AK72"/>
          <cell r="BA72" t="str">
            <v/>
          </cell>
          <cell r="BC72" t="str">
            <v/>
          </cell>
          <cell r="BE72" t="str">
            <v/>
          </cell>
          <cell r="BI72" t="str">
            <v/>
          </cell>
          <cell r="BK72" t="str">
            <v/>
          </cell>
          <cell r="BO72" t="str">
            <v/>
          </cell>
          <cell r="BQ72" t="str">
            <v/>
          </cell>
          <cell r="BY72"/>
          <cell r="CA72">
            <v>1250</v>
          </cell>
        </row>
        <row r="73">
          <cell r="K73" t="str">
            <v>samba_boungou</v>
          </cell>
          <cell r="L73" t="str">
            <v>bria</v>
          </cell>
          <cell r="AK73"/>
          <cell r="AY73">
            <v>6500</v>
          </cell>
          <cell r="BA73" t="str">
            <v/>
          </cell>
          <cell r="BC73" t="str">
            <v/>
          </cell>
          <cell r="BE73" t="str">
            <v/>
          </cell>
          <cell r="BI73" t="str">
            <v/>
          </cell>
          <cell r="BK73" t="str">
            <v/>
          </cell>
          <cell r="BO73" t="str">
            <v/>
          </cell>
          <cell r="BQ73" t="str">
            <v/>
          </cell>
          <cell r="BY73"/>
        </row>
        <row r="74">
          <cell r="K74" t="str">
            <v>samba_boungou</v>
          </cell>
          <cell r="L74" t="str">
            <v>bria</v>
          </cell>
          <cell r="AK74"/>
          <cell r="BA74" t="str">
            <v/>
          </cell>
          <cell r="BC74" t="str">
            <v/>
          </cell>
          <cell r="BE74" t="str">
            <v/>
          </cell>
          <cell r="BI74" t="str">
            <v/>
          </cell>
          <cell r="BK74" t="str">
            <v/>
          </cell>
          <cell r="BO74">
            <v>200</v>
          </cell>
          <cell r="BQ74" t="str">
            <v/>
          </cell>
          <cell r="BS74">
            <v>250</v>
          </cell>
          <cell r="BY74"/>
        </row>
        <row r="75">
          <cell r="K75" t="str">
            <v>samba_boungou</v>
          </cell>
          <cell r="L75" t="str">
            <v>bria</v>
          </cell>
          <cell r="AK75"/>
          <cell r="AM75">
            <v>1500</v>
          </cell>
          <cell r="BA75" t="str">
            <v/>
          </cell>
          <cell r="BC75" t="str">
            <v/>
          </cell>
          <cell r="BE75" t="str">
            <v/>
          </cell>
          <cell r="BI75" t="str">
            <v/>
          </cell>
          <cell r="BK75" t="str">
            <v/>
          </cell>
          <cell r="BO75" t="str">
            <v/>
          </cell>
          <cell r="BQ75" t="str">
            <v/>
          </cell>
          <cell r="BY75"/>
        </row>
        <row r="76">
          <cell r="K76" t="str">
            <v>samba_boungou</v>
          </cell>
          <cell r="L76" t="str">
            <v>bria</v>
          </cell>
          <cell r="AK76"/>
          <cell r="AW76">
            <v>5000</v>
          </cell>
          <cell r="BA76" t="str">
            <v/>
          </cell>
          <cell r="BC76" t="str">
            <v/>
          </cell>
          <cell r="BE76" t="str">
            <v/>
          </cell>
          <cell r="BI76" t="str">
            <v/>
          </cell>
          <cell r="BK76" t="str">
            <v/>
          </cell>
          <cell r="BO76" t="str">
            <v/>
          </cell>
          <cell r="BQ76" t="str">
            <v/>
          </cell>
          <cell r="BY76"/>
        </row>
        <row r="77">
          <cell r="K77" t="str">
            <v>samba_boungou</v>
          </cell>
          <cell r="L77" t="str">
            <v>bria</v>
          </cell>
          <cell r="AK77"/>
          <cell r="AW77">
            <v>5000</v>
          </cell>
          <cell r="BA77" t="str">
            <v/>
          </cell>
          <cell r="BC77" t="str">
            <v/>
          </cell>
          <cell r="BE77" t="str">
            <v/>
          </cell>
          <cell r="BI77" t="str">
            <v/>
          </cell>
          <cell r="BK77" t="str">
            <v/>
          </cell>
          <cell r="BO77" t="str">
            <v/>
          </cell>
          <cell r="BQ77" t="str">
            <v/>
          </cell>
          <cell r="BY77"/>
        </row>
        <row r="78">
          <cell r="K78" t="str">
            <v>samba_boungou</v>
          </cell>
          <cell r="L78" t="str">
            <v>bria</v>
          </cell>
          <cell r="AK78"/>
          <cell r="AQ78"/>
          <cell r="AS78"/>
          <cell r="BA78" t="str">
            <v/>
          </cell>
          <cell r="BC78" t="str">
            <v/>
          </cell>
          <cell r="BE78" t="str">
            <v/>
          </cell>
          <cell r="BI78" t="str">
            <v/>
          </cell>
          <cell r="BK78" t="str">
            <v/>
          </cell>
          <cell r="BO78" t="str">
            <v/>
          </cell>
          <cell r="BQ78" t="str">
            <v/>
          </cell>
          <cell r="BY78"/>
        </row>
        <row r="79">
          <cell r="K79" t="str">
            <v>samba_boungou</v>
          </cell>
          <cell r="L79" t="str">
            <v>bria</v>
          </cell>
          <cell r="AK79"/>
          <cell r="AQ79">
            <v>5000</v>
          </cell>
          <cell r="AS79"/>
          <cell r="BA79" t="str">
            <v/>
          </cell>
          <cell r="BC79" t="str">
            <v/>
          </cell>
          <cell r="BE79" t="str">
            <v/>
          </cell>
          <cell r="BI79" t="str">
            <v/>
          </cell>
          <cell r="BK79" t="str">
            <v/>
          </cell>
          <cell r="BO79" t="str">
            <v/>
          </cell>
          <cell r="BQ79" t="str">
            <v/>
          </cell>
          <cell r="BY79"/>
        </row>
        <row r="80">
          <cell r="K80" t="str">
            <v>samba_boungou</v>
          </cell>
          <cell r="L80" t="str">
            <v>bria</v>
          </cell>
          <cell r="AK80"/>
          <cell r="AS80"/>
          <cell r="AY80">
            <v>6000</v>
          </cell>
          <cell r="BA80" t="str">
            <v/>
          </cell>
          <cell r="BC80" t="str">
            <v/>
          </cell>
          <cell r="BE80" t="str">
            <v/>
          </cell>
          <cell r="BI80" t="str">
            <v/>
          </cell>
          <cell r="BK80" t="str">
            <v/>
          </cell>
          <cell r="BO80" t="str">
            <v/>
          </cell>
          <cell r="BQ80" t="str">
            <v/>
          </cell>
          <cell r="BY80"/>
        </row>
        <row r="81">
          <cell r="K81" t="str">
            <v>samba_boungou</v>
          </cell>
          <cell r="L81" t="str">
            <v>bria</v>
          </cell>
          <cell r="AK81"/>
          <cell r="AS81"/>
          <cell r="BA81" t="str">
            <v/>
          </cell>
          <cell r="BC81" t="str">
            <v/>
          </cell>
          <cell r="BE81" t="str">
            <v/>
          </cell>
          <cell r="BI81" t="str">
            <v/>
          </cell>
          <cell r="BK81" t="str">
            <v/>
          </cell>
          <cell r="BO81" t="str">
            <v/>
          </cell>
          <cell r="BQ81" t="str">
            <v/>
          </cell>
          <cell r="BY81"/>
        </row>
        <row r="82">
          <cell r="K82" t="str">
            <v>samba_boungou</v>
          </cell>
          <cell r="L82" t="str">
            <v>bria</v>
          </cell>
          <cell r="AK82"/>
          <cell r="AO82">
            <v>3500</v>
          </cell>
          <cell r="AS82"/>
          <cell r="BA82" t="str">
            <v/>
          </cell>
          <cell r="BC82" t="str">
            <v/>
          </cell>
          <cell r="BE82" t="str">
            <v/>
          </cell>
          <cell r="BI82" t="str">
            <v/>
          </cell>
          <cell r="BK82" t="str">
            <v/>
          </cell>
          <cell r="BO82" t="str">
            <v/>
          </cell>
          <cell r="BQ82" t="str">
            <v/>
          </cell>
          <cell r="BY82"/>
        </row>
        <row r="83">
          <cell r="K83" t="str">
            <v>samba_boungou</v>
          </cell>
          <cell r="L83" t="str">
            <v>bria</v>
          </cell>
          <cell r="AK83"/>
          <cell r="AS83"/>
          <cell r="BA83" t="str">
            <v/>
          </cell>
          <cell r="BC83" t="str">
            <v/>
          </cell>
          <cell r="BE83" t="str">
            <v/>
          </cell>
          <cell r="BI83" t="str">
            <v/>
          </cell>
          <cell r="BK83" t="str">
            <v/>
          </cell>
          <cell r="BO83" t="str">
            <v/>
          </cell>
          <cell r="BQ83" t="str">
            <v/>
          </cell>
          <cell r="BW83">
            <v>3000</v>
          </cell>
          <cell r="BY83"/>
        </row>
        <row r="84">
          <cell r="K84" t="str">
            <v>samba_boungou</v>
          </cell>
          <cell r="L84" t="str">
            <v>bria</v>
          </cell>
          <cell r="AK84"/>
          <cell r="AS84"/>
          <cell r="AY84">
            <v>6500</v>
          </cell>
          <cell r="BA84" t="str">
            <v/>
          </cell>
          <cell r="BC84" t="str">
            <v/>
          </cell>
          <cell r="BE84" t="str">
            <v/>
          </cell>
          <cell r="BI84" t="str">
            <v/>
          </cell>
          <cell r="BK84" t="str">
            <v/>
          </cell>
          <cell r="BO84" t="str">
            <v/>
          </cell>
          <cell r="BQ84" t="str">
            <v/>
          </cell>
          <cell r="BY84"/>
        </row>
        <row r="85">
          <cell r="K85" t="str">
            <v>samba_boungou</v>
          </cell>
          <cell r="L85" t="str">
            <v>bria</v>
          </cell>
          <cell r="AK85"/>
          <cell r="AS85"/>
          <cell r="AW85">
            <v>5000</v>
          </cell>
          <cell r="BA85" t="str">
            <v/>
          </cell>
          <cell r="BC85" t="str">
            <v/>
          </cell>
          <cell r="BE85" t="str">
            <v/>
          </cell>
          <cell r="BI85" t="str">
            <v/>
          </cell>
          <cell r="BK85" t="str">
            <v/>
          </cell>
          <cell r="BO85" t="str">
            <v/>
          </cell>
          <cell r="BQ85" t="str">
            <v/>
          </cell>
          <cell r="BY85"/>
        </row>
        <row r="86">
          <cell r="K86" t="str">
            <v>samba_boungou</v>
          </cell>
          <cell r="L86" t="str">
            <v>bria</v>
          </cell>
          <cell r="AK86"/>
          <cell r="AM86">
            <v>1500</v>
          </cell>
          <cell r="AS86"/>
          <cell r="BA86" t="str">
            <v/>
          </cell>
          <cell r="BC86" t="str">
            <v/>
          </cell>
          <cell r="BE86" t="str">
            <v/>
          </cell>
          <cell r="BI86" t="str">
            <v/>
          </cell>
          <cell r="BK86" t="str">
            <v/>
          </cell>
          <cell r="BO86" t="str">
            <v/>
          </cell>
          <cell r="BQ86" t="str">
            <v/>
          </cell>
          <cell r="BY86"/>
          <cell r="CA86">
            <v>1300</v>
          </cell>
        </row>
        <row r="87">
          <cell r="K87" t="str">
            <v>samba_boungou</v>
          </cell>
          <cell r="L87" t="str">
            <v>bria</v>
          </cell>
          <cell r="AK87"/>
          <cell r="AM87">
            <v>1500</v>
          </cell>
          <cell r="AS87"/>
          <cell r="BA87" t="str">
            <v/>
          </cell>
          <cell r="BC87" t="str">
            <v/>
          </cell>
          <cell r="BE87" t="str">
            <v/>
          </cell>
          <cell r="BI87" t="str">
            <v/>
          </cell>
          <cell r="BK87" t="str">
            <v/>
          </cell>
          <cell r="BO87" t="str">
            <v/>
          </cell>
          <cell r="BQ87" t="str">
            <v/>
          </cell>
          <cell r="BY87"/>
        </row>
        <row r="88">
          <cell r="K88" t="str">
            <v>samba_boungou</v>
          </cell>
          <cell r="L88" t="str">
            <v>bria</v>
          </cell>
          <cell r="AK88"/>
          <cell r="AS88"/>
          <cell r="BA88" t="str">
            <v/>
          </cell>
          <cell r="BC88" t="str">
            <v/>
          </cell>
          <cell r="BE88" t="str">
            <v/>
          </cell>
          <cell r="BI88" t="str">
            <v/>
          </cell>
          <cell r="BK88" t="str">
            <v/>
          </cell>
          <cell r="BO88">
            <v>200</v>
          </cell>
          <cell r="BQ88" t="str">
            <v/>
          </cell>
          <cell r="BY88"/>
        </row>
        <row r="89">
          <cell r="K89" t="str">
            <v>samba_boungou</v>
          </cell>
          <cell r="L89" t="str">
            <v>bria</v>
          </cell>
          <cell r="AK89"/>
          <cell r="AS89"/>
          <cell r="AU89">
            <v>7500</v>
          </cell>
          <cell r="BA89" t="str">
            <v/>
          </cell>
          <cell r="BC89" t="str">
            <v/>
          </cell>
          <cell r="BE89" t="str">
            <v/>
          </cell>
          <cell r="BI89" t="str">
            <v/>
          </cell>
          <cell r="BK89" t="str">
            <v/>
          </cell>
          <cell r="BO89" t="str">
            <v/>
          </cell>
          <cell r="BQ89" t="str">
            <v/>
          </cell>
          <cell r="BY89"/>
        </row>
        <row r="90">
          <cell r="K90" t="str">
            <v>samba_boungou</v>
          </cell>
          <cell r="L90" t="str">
            <v>bria</v>
          </cell>
          <cell r="AK90"/>
          <cell r="AS90"/>
          <cell r="AW90">
            <v>5500</v>
          </cell>
          <cell r="BA90" t="str">
            <v/>
          </cell>
          <cell r="BC90" t="str">
            <v/>
          </cell>
          <cell r="BE90" t="str">
            <v/>
          </cell>
          <cell r="BI90" t="str">
            <v/>
          </cell>
          <cell r="BK90" t="str">
            <v/>
          </cell>
          <cell r="BO90" t="str">
            <v/>
          </cell>
          <cell r="BQ90" t="str">
            <v/>
          </cell>
          <cell r="BY90"/>
        </row>
        <row r="91">
          <cell r="K91" t="str">
            <v>samba_boungou</v>
          </cell>
          <cell r="L91" t="str">
            <v>bria</v>
          </cell>
          <cell r="AK91"/>
          <cell r="AS91"/>
          <cell r="AW91">
            <v>5000</v>
          </cell>
          <cell r="BA91" t="str">
            <v/>
          </cell>
          <cell r="BC91" t="str">
            <v/>
          </cell>
          <cell r="BE91" t="str">
            <v/>
          </cell>
          <cell r="BI91" t="str">
            <v/>
          </cell>
          <cell r="BK91" t="str">
            <v/>
          </cell>
          <cell r="BO91" t="str">
            <v/>
          </cell>
          <cell r="BQ91" t="str">
            <v/>
          </cell>
          <cell r="BY91"/>
        </row>
        <row r="92">
          <cell r="K92" t="str">
            <v>samba_boungou</v>
          </cell>
          <cell r="L92" t="str">
            <v>bria</v>
          </cell>
          <cell r="AK92"/>
          <cell r="AS92"/>
          <cell r="BA92" t="str">
            <v/>
          </cell>
          <cell r="BC92" t="str">
            <v/>
          </cell>
          <cell r="BE92" t="str">
            <v/>
          </cell>
          <cell r="BI92" t="str">
            <v/>
          </cell>
          <cell r="BK92" t="str">
            <v/>
          </cell>
          <cell r="BO92" t="str">
            <v/>
          </cell>
          <cell r="BQ92" t="str">
            <v/>
          </cell>
          <cell r="BY92"/>
        </row>
        <row r="93">
          <cell r="K93" t="str">
            <v>samba_boungou</v>
          </cell>
          <cell r="L93" t="str">
            <v>bria</v>
          </cell>
          <cell r="AK93">
            <v>1500</v>
          </cell>
          <cell r="AS93"/>
          <cell r="BA93" t="str">
            <v/>
          </cell>
          <cell r="BC93" t="str">
            <v/>
          </cell>
          <cell r="BE93" t="str">
            <v/>
          </cell>
          <cell r="BI93" t="str">
            <v/>
          </cell>
          <cell r="BK93" t="str">
            <v/>
          </cell>
          <cell r="BO93">
            <v>200</v>
          </cell>
          <cell r="BQ93" t="str">
            <v/>
          </cell>
          <cell r="BS93">
            <v>200</v>
          </cell>
          <cell r="BY93"/>
        </row>
        <row r="94">
          <cell r="K94" t="str">
            <v>samba_boungou</v>
          </cell>
          <cell r="L94" t="str">
            <v>bria</v>
          </cell>
          <cell r="AK94">
            <v>1500</v>
          </cell>
          <cell r="AS94"/>
          <cell r="BA94" t="str">
            <v/>
          </cell>
          <cell r="BC94" t="str">
            <v/>
          </cell>
          <cell r="BE94" t="str">
            <v/>
          </cell>
          <cell r="BI94" t="str">
            <v/>
          </cell>
          <cell r="BK94" t="str">
            <v/>
          </cell>
          <cell r="BO94" t="str">
            <v/>
          </cell>
          <cell r="BQ94" t="str">
            <v/>
          </cell>
          <cell r="BY94"/>
        </row>
        <row r="95">
          <cell r="K95" t="str">
            <v>bouar</v>
          </cell>
          <cell r="L95" t="str">
            <v>bouar</v>
          </cell>
          <cell r="AK95">
            <v>2000</v>
          </cell>
          <cell r="AM95">
            <v>1500</v>
          </cell>
          <cell r="AQ95">
            <v>4000</v>
          </cell>
          <cell r="AS95">
            <v>3000</v>
          </cell>
          <cell r="AU95">
            <v>15000</v>
          </cell>
          <cell r="AW95">
            <v>5500</v>
          </cell>
          <cell r="BA95" t="str">
            <v/>
          </cell>
          <cell r="BC95" t="str">
            <v/>
          </cell>
          <cell r="BE95" t="str">
            <v/>
          </cell>
          <cell r="BI95" t="str">
            <v/>
          </cell>
          <cell r="BK95" t="str">
            <v/>
          </cell>
          <cell r="BM95">
            <v>1300</v>
          </cell>
          <cell r="BO95">
            <v>200</v>
          </cell>
          <cell r="BQ95">
            <v>150</v>
          </cell>
          <cell r="BS95">
            <v>200</v>
          </cell>
          <cell r="BY95"/>
        </row>
        <row r="96">
          <cell r="K96" t="str">
            <v>bouar</v>
          </cell>
          <cell r="L96" t="str">
            <v>bouar</v>
          </cell>
          <cell r="AK96"/>
          <cell r="BA96" t="str">
            <v/>
          </cell>
          <cell r="BC96" t="str">
            <v/>
          </cell>
          <cell r="BE96">
            <v>250</v>
          </cell>
          <cell r="BI96" t="str">
            <v/>
          </cell>
          <cell r="BK96" t="str">
            <v/>
          </cell>
          <cell r="BM96">
            <v>1200</v>
          </cell>
          <cell r="BO96">
            <v>200</v>
          </cell>
          <cell r="BQ96">
            <v>45</v>
          </cell>
          <cell r="BS96">
            <v>200</v>
          </cell>
          <cell r="BY96"/>
        </row>
        <row r="97">
          <cell r="K97" t="str">
            <v>bouar</v>
          </cell>
          <cell r="L97" t="str">
            <v>bouar</v>
          </cell>
          <cell r="AK97"/>
          <cell r="AO97">
            <v>6000</v>
          </cell>
          <cell r="AQ97">
            <v>4000</v>
          </cell>
          <cell r="BA97" t="str">
            <v/>
          </cell>
          <cell r="BC97" t="str">
            <v/>
          </cell>
          <cell r="BE97" t="str">
            <v/>
          </cell>
          <cell r="BI97" t="str">
            <v/>
          </cell>
          <cell r="BK97" t="str">
            <v/>
          </cell>
          <cell r="BO97" t="str">
            <v/>
          </cell>
          <cell r="BQ97" t="str">
            <v/>
          </cell>
          <cell r="BY97"/>
        </row>
        <row r="98">
          <cell r="K98" t="str">
            <v>bouar</v>
          </cell>
          <cell r="L98" t="str">
            <v>bouar</v>
          </cell>
          <cell r="AK98"/>
          <cell r="AO98">
            <v>5000</v>
          </cell>
          <cell r="AQ98">
            <v>5000</v>
          </cell>
          <cell r="BA98" t="str">
            <v/>
          </cell>
          <cell r="BC98" t="str">
            <v/>
          </cell>
          <cell r="BE98" t="str">
            <v/>
          </cell>
          <cell r="BI98" t="str">
            <v/>
          </cell>
          <cell r="BK98" t="str">
            <v/>
          </cell>
          <cell r="BO98" t="str">
            <v/>
          </cell>
          <cell r="BQ98" t="str">
            <v/>
          </cell>
          <cell r="BY98"/>
        </row>
        <row r="99">
          <cell r="K99" t="str">
            <v>bouar</v>
          </cell>
          <cell r="L99" t="str">
            <v>bouar</v>
          </cell>
          <cell r="AK99"/>
          <cell r="AO99">
            <v>2500</v>
          </cell>
          <cell r="BA99" t="str">
            <v/>
          </cell>
          <cell r="BC99" t="str">
            <v/>
          </cell>
          <cell r="BE99" t="str">
            <v/>
          </cell>
          <cell r="BI99" t="str">
            <v/>
          </cell>
          <cell r="BK99" t="str">
            <v/>
          </cell>
          <cell r="BO99" t="str">
            <v/>
          </cell>
          <cell r="BQ99" t="str">
            <v/>
          </cell>
          <cell r="BY99"/>
        </row>
        <row r="100">
          <cell r="K100" t="str">
            <v>bouar</v>
          </cell>
          <cell r="L100" t="str">
            <v>bouar</v>
          </cell>
          <cell r="AK100"/>
          <cell r="AM100">
            <v>1500</v>
          </cell>
          <cell r="AO100"/>
          <cell r="BA100" t="str">
            <v/>
          </cell>
          <cell r="BC100" t="str">
            <v/>
          </cell>
          <cell r="BE100" t="str">
            <v/>
          </cell>
          <cell r="BI100" t="str">
            <v/>
          </cell>
          <cell r="BK100" t="str">
            <v/>
          </cell>
          <cell r="BM100">
            <v>1200</v>
          </cell>
          <cell r="BO100">
            <v>200</v>
          </cell>
          <cell r="BQ100" t="str">
            <v/>
          </cell>
          <cell r="BS100">
            <v>200</v>
          </cell>
          <cell r="BY100"/>
        </row>
        <row r="101">
          <cell r="K101" t="str">
            <v>bouar</v>
          </cell>
          <cell r="L101" t="str">
            <v>bouar</v>
          </cell>
          <cell r="AK101"/>
          <cell r="BA101">
            <v>200</v>
          </cell>
          <cell r="BC101" t="str">
            <v/>
          </cell>
          <cell r="BE101" t="str">
            <v/>
          </cell>
          <cell r="BI101" t="str">
            <v/>
          </cell>
          <cell r="BK101" t="str">
            <v/>
          </cell>
          <cell r="BO101" t="str">
            <v/>
          </cell>
          <cell r="BQ101" t="str">
            <v/>
          </cell>
          <cell r="BY101"/>
        </row>
        <row r="102">
          <cell r="K102" t="str">
            <v>bouar</v>
          </cell>
          <cell r="L102" t="str">
            <v>bouar</v>
          </cell>
          <cell r="AK102"/>
          <cell r="BA102" t="str">
            <v/>
          </cell>
          <cell r="BC102">
            <v>100</v>
          </cell>
          <cell r="BE102">
            <v>250</v>
          </cell>
          <cell r="BI102">
            <v>150</v>
          </cell>
          <cell r="BK102">
            <v>100</v>
          </cell>
          <cell r="BO102" t="str">
            <v/>
          </cell>
          <cell r="BQ102" t="str">
            <v/>
          </cell>
          <cell r="BY102"/>
        </row>
        <row r="103">
          <cell r="K103" t="str">
            <v>bouar</v>
          </cell>
          <cell r="L103" t="str">
            <v>bouar</v>
          </cell>
          <cell r="AK103"/>
          <cell r="BA103" t="str">
            <v/>
          </cell>
          <cell r="BC103" t="str">
            <v/>
          </cell>
          <cell r="BE103" t="str">
            <v/>
          </cell>
          <cell r="BI103" t="str">
            <v/>
          </cell>
          <cell r="BK103" t="str">
            <v/>
          </cell>
          <cell r="BO103" t="str">
            <v/>
          </cell>
          <cell r="BQ103">
            <v>100</v>
          </cell>
          <cell r="BY103"/>
        </row>
        <row r="104">
          <cell r="K104" t="str">
            <v>bouar</v>
          </cell>
          <cell r="L104" t="str">
            <v>bouar</v>
          </cell>
          <cell r="AK104"/>
          <cell r="BA104" t="str">
            <v/>
          </cell>
          <cell r="BC104">
            <v>200</v>
          </cell>
          <cell r="BE104">
            <v>150</v>
          </cell>
          <cell r="BI104">
            <v>200</v>
          </cell>
          <cell r="BK104">
            <v>100</v>
          </cell>
          <cell r="BO104" t="str">
            <v/>
          </cell>
          <cell r="BQ104">
            <v>50</v>
          </cell>
          <cell r="BY104"/>
        </row>
        <row r="105">
          <cell r="K105" t="str">
            <v>bouar</v>
          </cell>
          <cell r="L105" t="str">
            <v>bouar</v>
          </cell>
          <cell r="AK105"/>
          <cell r="BA105">
            <v>200</v>
          </cell>
          <cell r="BC105" t="str">
            <v/>
          </cell>
          <cell r="BE105">
            <v>200</v>
          </cell>
          <cell r="BI105">
            <v>250</v>
          </cell>
          <cell r="BK105">
            <v>100</v>
          </cell>
          <cell r="BO105" t="str">
            <v/>
          </cell>
          <cell r="BQ105" t="str">
            <v/>
          </cell>
          <cell r="BY105"/>
        </row>
        <row r="106">
          <cell r="K106" t="str">
            <v>bouar</v>
          </cell>
          <cell r="L106" t="str">
            <v>bouar</v>
          </cell>
          <cell r="AK106"/>
          <cell r="BA106">
            <v>150</v>
          </cell>
          <cell r="BC106">
            <v>150</v>
          </cell>
          <cell r="BE106" t="str">
            <v/>
          </cell>
          <cell r="BI106" t="str">
            <v/>
          </cell>
          <cell r="BK106">
            <v>100</v>
          </cell>
          <cell r="BO106">
            <v>200</v>
          </cell>
          <cell r="BQ106" t="str">
            <v/>
          </cell>
          <cell r="BY106"/>
        </row>
        <row r="107">
          <cell r="K107" t="str">
            <v>bouar</v>
          </cell>
          <cell r="L107" t="str">
            <v>bouar</v>
          </cell>
          <cell r="AK107"/>
          <cell r="BA107" t="str">
            <v/>
          </cell>
          <cell r="BC107" t="str">
            <v/>
          </cell>
          <cell r="BE107">
            <v>250</v>
          </cell>
          <cell r="BI107" t="str">
            <v/>
          </cell>
          <cell r="BK107" t="str">
            <v/>
          </cell>
          <cell r="BO107">
            <v>200</v>
          </cell>
          <cell r="BQ107">
            <v>50</v>
          </cell>
          <cell r="BS107">
            <v>200</v>
          </cell>
          <cell r="BY107"/>
        </row>
        <row r="108">
          <cell r="K108" t="str">
            <v>bouar</v>
          </cell>
          <cell r="L108" t="str">
            <v>bouar</v>
          </cell>
          <cell r="AK108"/>
          <cell r="AM108">
            <v>1500</v>
          </cell>
          <cell r="BA108" t="str">
            <v/>
          </cell>
          <cell r="BC108" t="str">
            <v/>
          </cell>
          <cell r="BE108">
            <v>250</v>
          </cell>
          <cell r="BI108" t="str">
            <v/>
          </cell>
          <cell r="BK108" t="str">
            <v/>
          </cell>
          <cell r="BM108">
            <v>1400</v>
          </cell>
          <cell r="BO108">
            <v>200</v>
          </cell>
          <cell r="BQ108">
            <v>50</v>
          </cell>
          <cell r="BS108">
            <v>200</v>
          </cell>
          <cell r="BY108"/>
        </row>
        <row r="109">
          <cell r="K109" t="str">
            <v>bouar</v>
          </cell>
          <cell r="L109" t="str">
            <v>bouar</v>
          </cell>
          <cell r="AK109"/>
          <cell r="AM109">
            <v>1500</v>
          </cell>
          <cell r="AU109">
            <v>18000</v>
          </cell>
          <cell r="BA109" t="str">
            <v/>
          </cell>
          <cell r="BC109" t="str">
            <v/>
          </cell>
          <cell r="BE109">
            <v>250</v>
          </cell>
          <cell r="BI109" t="str">
            <v/>
          </cell>
          <cell r="BK109" t="str">
            <v/>
          </cell>
          <cell r="BM109">
            <v>1400</v>
          </cell>
          <cell r="BO109">
            <v>200</v>
          </cell>
          <cell r="BQ109">
            <v>50</v>
          </cell>
          <cell r="BS109">
            <v>200</v>
          </cell>
          <cell r="BY109"/>
          <cell r="CA109">
            <v>750</v>
          </cell>
        </row>
        <row r="110">
          <cell r="K110" t="str">
            <v>obo</v>
          </cell>
          <cell r="L110" t="str">
            <v>obo</v>
          </cell>
          <cell r="AK110"/>
          <cell r="AS110">
            <v>4500</v>
          </cell>
          <cell r="BA110" t="str">
            <v/>
          </cell>
          <cell r="BC110" t="str">
            <v/>
          </cell>
          <cell r="BE110" t="str">
            <v/>
          </cell>
          <cell r="BI110" t="str">
            <v/>
          </cell>
          <cell r="BK110" t="str">
            <v/>
          </cell>
          <cell r="BO110" t="str">
            <v/>
          </cell>
          <cell r="BQ110" t="str">
            <v/>
          </cell>
          <cell r="BY110"/>
        </row>
        <row r="111">
          <cell r="K111" t="str">
            <v>obo</v>
          </cell>
          <cell r="L111" t="str">
            <v>obo</v>
          </cell>
          <cell r="AK111"/>
          <cell r="AS111">
            <v>6000</v>
          </cell>
          <cell r="BA111" t="str">
            <v/>
          </cell>
          <cell r="BC111" t="str">
            <v/>
          </cell>
          <cell r="BE111" t="str">
            <v/>
          </cell>
          <cell r="BI111" t="str">
            <v/>
          </cell>
          <cell r="BK111" t="str">
            <v/>
          </cell>
          <cell r="BO111" t="str">
            <v/>
          </cell>
          <cell r="BQ111" t="str">
            <v/>
          </cell>
          <cell r="BY111"/>
        </row>
        <row r="112">
          <cell r="K112" t="str">
            <v>obo</v>
          </cell>
          <cell r="L112" t="str">
            <v>obo</v>
          </cell>
          <cell r="AK112"/>
          <cell r="AS112">
            <v>4500</v>
          </cell>
          <cell r="BA112" t="str">
            <v/>
          </cell>
          <cell r="BC112" t="str">
            <v/>
          </cell>
          <cell r="BE112" t="str">
            <v/>
          </cell>
          <cell r="BI112" t="str">
            <v/>
          </cell>
          <cell r="BK112" t="str">
            <v/>
          </cell>
          <cell r="BO112" t="str">
            <v/>
          </cell>
          <cell r="BQ112" t="str">
            <v/>
          </cell>
          <cell r="BY112"/>
        </row>
        <row r="113">
          <cell r="K113" t="str">
            <v>obo</v>
          </cell>
          <cell r="L113" t="str">
            <v>obo</v>
          </cell>
          <cell r="AK113"/>
          <cell r="AS113">
            <v>5500</v>
          </cell>
          <cell r="BA113" t="str">
            <v/>
          </cell>
          <cell r="BC113" t="str">
            <v/>
          </cell>
          <cell r="BE113" t="str">
            <v/>
          </cell>
          <cell r="BI113" t="str">
            <v/>
          </cell>
          <cell r="BK113" t="str">
            <v/>
          </cell>
          <cell r="BO113" t="str">
            <v/>
          </cell>
          <cell r="BQ113" t="str">
            <v/>
          </cell>
          <cell r="BY113"/>
        </row>
        <row r="114">
          <cell r="K114" t="str">
            <v>obo</v>
          </cell>
          <cell r="L114" t="str">
            <v>obo</v>
          </cell>
          <cell r="AK114"/>
          <cell r="AS114"/>
          <cell r="BA114" t="str">
            <v/>
          </cell>
          <cell r="BC114" t="str">
            <v/>
          </cell>
          <cell r="BE114">
            <v>400</v>
          </cell>
          <cell r="BI114" t="str">
            <v/>
          </cell>
          <cell r="BK114" t="str">
            <v/>
          </cell>
          <cell r="BO114" t="str">
            <v/>
          </cell>
          <cell r="BQ114" t="str">
            <v/>
          </cell>
          <cell r="BY114"/>
        </row>
        <row r="115">
          <cell r="K115" t="str">
            <v>obo</v>
          </cell>
          <cell r="L115" t="str">
            <v>obo</v>
          </cell>
          <cell r="AK115"/>
          <cell r="AS115"/>
          <cell r="BA115" t="str">
            <v/>
          </cell>
          <cell r="BC115" t="str">
            <v/>
          </cell>
          <cell r="BE115" t="str">
            <v/>
          </cell>
          <cell r="BI115" t="str">
            <v/>
          </cell>
          <cell r="BK115" t="str">
            <v/>
          </cell>
          <cell r="BM115">
            <v>2000</v>
          </cell>
          <cell r="BO115" t="str">
            <v/>
          </cell>
          <cell r="BQ115" t="str">
            <v/>
          </cell>
          <cell r="BY115"/>
        </row>
        <row r="116">
          <cell r="K116" t="str">
            <v>obo</v>
          </cell>
          <cell r="L116" t="str">
            <v>obo</v>
          </cell>
          <cell r="AK116"/>
          <cell r="AS116"/>
          <cell r="BA116" t="str">
            <v/>
          </cell>
          <cell r="BC116" t="str">
            <v/>
          </cell>
          <cell r="BE116" t="str">
            <v/>
          </cell>
          <cell r="BI116">
            <v>1000</v>
          </cell>
          <cell r="BK116" t="str">
            <v/>
          </cell>
          <cell r="BO116" t="str">
            <v/>
          </cell>
          <cell r="BQ116" t="str">
            <v/>
          </cell>
          <cell r="BY116"/>
        </row>
        <row r="117">
          <cell r="K117" t="str">
            <v>obo</v>
          </cell>
          <cell r="L117" t="str">
            <v>obo</v>
          </cell>
          <cell r="AK117"/>
          <cell r="AS117"/>
          <cell r="BA117" t="str">
            <v/>
          </cell>
          <cell r="BC117" t="str">
            <v/>
          </cell>
          <cell r="BE117" t="str">
            <v/>
          </cell>
          <cell r="BI117" t="str">
            <v/>
          </cell>
          <cell r="BK117" t="str">
            <v/>
          </cell>
          <cell r="BO117">
            <v>267</v>
          </cell>
          <cell r="BQ117" t="str">
            <v/>
          </cell>
          <cell r="BY117"/>
        </row>
        <row r="118">
          <cell r="K118" t="str">
            <v>obo</v>
          </cell>
          <cell r="L118" t="str">
            <v>obo</v>
          </cell>
          <cell r="AK118"/>
          <cell r="AS118">
            <v>4000</v>
          </cell>
          <cell r="BA118" t="str">
            <v/>
          </cell>
          <cell r="BC118" t="str">
            <v/>
          </cell>
          <cell r="BE118" t="str">
            <v/>
          </cell>
          <cell r="BI118" t="str">
            <v/>
          </cell>
          <cell r="BK118" t="str">
            <v/>
          </cell>
          <cell r="BO118" t="str">
            <v/>
          </cell>
          <cell r="BQ118" t="str">
            <v/>
          </cell>
          <cell r="BY118"/>
        </row>
        <row r="119">
          <cell r="K119" t="str">
            <v>obo</v>
          </cell>
          <cell r="L119" t="str">
            <v>obo</v>
          </cell>
          <cell r="AK119"/>
          <cell r="AS119"/>
          <cell r="BA119" t="str">
            <v/>
          </cell>
          <cell r="BC119" t="str">
            <v/>
          </cell>
          <cell r="BE119" t="str">
            <v/>
          </cell>
          <cell r="BI119" t="str">
            <v/>
          </cell>
          <cell r="BK119">
            <v>500</v>
          </cell>
          <cell r="BO119" t="str">
            <v/>
          </cell>
          <cell r="BQ119" t="str">
            <v/>
          </cell>
          <cell r="BY119"/>
        </row>
        <row r="120">
          <cell r="K120" t="str">
            <v>obo</v>
          </cell>
          <cell r="L120" t="str">
            <v>obo</v>
          </cell>
          <cell r="AK120"/>
          <cell r="BA120" t="str">
            <v/>
          </cell>
          <cell r="BC120" t="str">
            <v/>
          </cell>
          <cell r="BE120" t="str">
            <v/>
          </cell>
          <cell r="BI120" t="str">
            <v/>
          </cell>
          <cell r="BK120">
            <v>500</v>
          </cell>
          <cell r="BO120" t="str">
            <v/>
          </cell>
          <cell r="BQ120" t="str">
            <v/>
          </cell>
          <cell r="BS120"/>
          <cell r="BY120"/>
        </row>
        <row r="121">
          <cell r="K121" t="str">
            <v>obo</v>
          </cell>
          <cell r="L121" t="str">
            <v>obo</v>
          </cell>
          <cell r="AK121"/>
          <cell r="BA121" t="str">
            <v/>
          </cell>
          <cell r="BC121" t="str">
            <v/>
          </cell>
          <cell r="BE121" t="str">
            <v/>
          </cell>
          <cell r="BI121" t="str">
            <v/>
          </cell>
          <cell r="BK121" t="str">
            <v/>
          </cell>
          <cell r="BO121">
            <v>200</v>
          </cell>
          <cell r="BQ121" t="str">
            <v/>
          </cell>
          <cell r="BS121"/>
          <cell r="BY121"/>
        </row>
        <row r="122">
          <cell r="K122" t="str">
            <v>obo</v>
          </cell>
          <cell r="L122" t="str">
            <v>obo</v>
          </cell>
          <cell r="AK122"/>
          <cell r="AO122">
            <v>3500</v>
          </cell>
          <cell r="BA122" t="str">
            <v/>
          </cell>
          <cell r="BC122" t="str">
            <v/>
          </cell>
          <cell r="BE122" t="str">
            <v/>
          </cell>
          <cell r="BI122" t="str">
            <v/>
          </cell>
          <cell r="BK122" t="str">
            <v/>
          </cell>
          <cell r="BO122" t="str">
            <v/>
          </cell>
          <cell r="BQ122" t="str">
            <v/>
          </cell>
          <cell r="BS122"/>
          <cell r="BY122"/>
        </row>
        <row r="123">
          <cell r="K123" t="str">
            <v>obo</v>
          </cell>
          <cell r="L123" t="str">
            <v>obo</v>
          </cell>
          <cell r="AK123"/>
          <cell r="BA123" t="str">
            <v/>
          </cell>
          <cell r="BC123" t="str">
            <v/>
          </cell>
          <cell r="BE123" t="str">
            <v/>
          </cell>
          <cell r="BG123">
            <v>1500</v>
          </cell>
          <cell r="BI123" t="str">
            <v/>
          </cell>
          <cell r="BK123" t="str">
            <v/>
          </cell>
          <cell r="BO123" t="str">
            <v/>
          </cell>
          <cell r="BQ123" t="str">
            <v/>
          </cell>
          <cell r="BS123"/>
          <cell r="BY123"/>
        </row>
        <row r="124">
          <cell r="K124" t="str">
            <v>obo</v>
          </cell>
          <cell r="L124" t="str">
            <v>obo</v>
          </cell>
          <cell r="AK124"/>
          <cell r="BA124" t="str">
            <v/>
          </cell>
          <cell r="BC124" t="str">
            <v/>
          </cell>
          <cell r="BE124">
            <v>400</v>
          </cell>
          <cell r="BI124" t="str">
            <v/>
          </cell>
          <cell r="BK124" t="str">
            <v/>
          </cell>
          <cell r="BO124" t="str">
            <v/>
          </cell>
          <cell r="BQ124" t="str">
            <v/>
          </cell>
          <cell r="BS124"/>
          <cell r="BY124"/>
        </row>
        <row r="125">
          <cell r="K125" t="str">
            <v>obo</v>
          </cell>
          <cell r="L125" t="str">
            <v>obo</v>
          </cell>
          <cell r="AK125"/>
          <cell r="BA125" t="str">
            <v/>
          </cell>
          <cell r="BC125" t="str">
            <v/>
          </cell>
          <cell r="BE125" t="str">
            <v/>
          </cell>
          <cell r="BI125">
            <v>1000</v>
          </cell>
          <cell r="BK125" t="str">
            <v/>
          </cell>
          <cell r="BO125" t="str">
            <v/>
          </cell>
          <cell r="BQ125" t="str">
            <v/>
          </cell>
          <cell r="BS125"/>
          <cell r="BY125"/>
        </row>
        <row r="126">
          <cell r="K126" t="str">
            <v>obo</v>
          </cell>
          <cell r="L126" t="str">
            <v>obo</v>
          </cell>
          <cell r="AK126"/>
          <cell r="BA126" t="str">
            <v/>
          </cell>
          <cell r="BC126" t="str">
            <v/>
          </cell>
          <cell r="BE126">
            <v>400</v>
          </cell>
          <cell r="BI126" t="str">
            <v/>
          </cell>
          <cell r="BK126" t="str">
            <v/>
          </cell>
          <cell r="BO126" t="str">
            <v/>
          </cell>
          <cell r="BQ126" t="str">
            <v/>
          </cell>
          <cell r="BS126"/>
          <cell r="BY126"/>
        </row>
        <row r="127">
          <cell r="K127" t="str">
            <v>obo</v>
          </cell>
          <cell r="L127" t="str">
            <v>obo</v>
          </cell>
          <cell r="AK127"/>
          <cell r="BA127" t="str">
            <v/>
          </cell>
          <cell r="BC127" t="str">
            <v/>
          </cell>
          <cell r="BE127" t="str">
            <v/>
          </cell>
          <cell r="BI127" t="str">
            <v/>
          </cell>
          <cell r="BK127" t="str">
            <v/>
          </cell>
          <cell r="BO127" t="str">
            <v/>
          </cell>
          <cell r="BQ127" t="str">
            <v/>
          </cell>
          <cell r="BS127">
            <v>500</v>
          </cell>
          <cell r="BY127"/>
        </row>
        <row r="128">
          <cell r="K128" t="str">
            <v>obo</v>
          </cell>
          <cell r="L128" t="str">
            <v>obo</v>
          </cell>
          <cell r="AK128"/>
          <cell r="BA128" t="str">
            <v/>
          </cell>
          <cell r="BC128">
            <v>150</v>
          </cell>
          <cell r="BE128" t="str">
            <v/>
          </cell>
          <cell r="BI128" t="str">
            <v/>
          </cell>
          <cell r="BK128" t="str">
            <v/>
          </cell>
          <cell r="BO128" t="str">
            <v/>
          </cell>
          <cell r="BQ128" t="str">
            <v/>
          </cell>
          <cell r="BS128"/>
          <cell r="BY128"/>
        </row>
        <row r="129">
          <cell r="K129" t="str">
            <v>obo</v>
          </cell>
          <cell r="L129" t="str">
            <v>obo</v>
          </cell>
          <cell r="AK129"/>
          <cell r="BA129" t="str">
            <v/>
          </cell>
          <cell r="BC129" t="str">
            <v/>
          </cell>
          <cell r="BE129" t="str">
            <v/>
          </cell>
          <cell r="BI129" t="str">
            <v/>
          </cell>
          <cell r="BK129">
            <v>500</v>
          </cell>
          <cell r="BO129" t="str">
            <v/>
          </cell>
          <cell r="BQ129" t="str">
            <v/>
          </cell>
          <cell r="BS129"/>
          <cell r="BY129"/>
        </row>
        <row r="130">
          <cell r="K130" t="str">
            <v>obo</v>
          </cell>
          <cell r="L130" t="str">
            <v>obo</v>
          </cell>
          <cell r="AK130"/>
          <cell r="AQ130">
            <v>11000</v>
          </cell>
          <cell r="BA130" t="str">
            <v/>
          </cell>
          <cell r="BC130" t="str">
            <v/>
          </cell>
          <cell r="BE130" t="str">
            <v/>
          </cell>
          <cell r="BI130" t="str">
            <v/>
          </cell>
          <cell r="BK130" t="str">
            <v/>
          </cell>
          <cell r="BO130" t="str">
            <v/>
          </cell>
          <cell r="BQ130" t="str">
            <v/>
          </cell>
          <cell r="BS130"/>
          <cell r="BY130"/>
        </row>
        <row r="131">
          <cell r="K131" t="str">
            <v>obo</v>
          </cell>
          <cell r="L131" t="str">
            <v>obo</v>
          </cell>
          <cell r="AK131"/>
          <cell r="BA131" t="str">
            <v/>
          </cell>
          <cell r="BC131" t="str">
            <v/>
          </cell>
          <cell r="BE131" t="str">
            <v/>
          </cell>
          <cell r="BI131" t="str">
            <v/>
          </cell>
          <cell r="BK131" t="str">
            <v/>
          </cell>
          <cell r="BM131">
            <v>1500</v>
          </cell>
          <cell r="BO131" t="str">
            <v/>
          </cell>
          <cell r="BQ131" t="str">
            <v/>
          </cell>
          <cell r="BS131"/>
          <cell r="BY131"/>
        </row>
        <row r="132">
          <cell r="K132" t="str">
            <v>obo</v>
          </cell>
          <cell r="L132" t="str">
            <v>obo</v>
          </cell>
          <cell r="AK132"/>
          <cell r="BA132" t="str">
            <v/>
          </cell>
          <cell r="BC132" t="str">
            <v/>
          </cell>
          <cell r="BE132">
            <v>500</v>
          </cell>
          <cell r="BI132" t="str">
            <v/>
          </cell>
          <cell r="BK132" t="str">
            <v/>
          </cell>
          <cell r="BO132" t="str">
            <v/>
          </cell>
          <cell r="BQ132" t="str">
            <v/>
          </cell>
          <cell r="BS132"/>
          <cell r="BY132"/>
        </row>
        <row r="133">
          <cell r="K133" t="str">
            <v>obo</v>
          </cell>
          <cell r="L133" t="str">
            <v>obo</v>
          </cell>
          <cell r="AK133"/>
          <cell r="BA133" t="str">
            <v/>
          </cell>
          <cell r="BC133">
            <v>150</v>
          </cell>
          <cell r="BE133" t="str">
            <v/>
          </cell>
          <cell r="BI133" t="str">
            <v/>
          </cell>
          <cell r="BK133" t="str">
            <v/>
          </cell>
          <cell r="BO133" t="str">
            <v/>
          </cell>
          <cell r="BQ133" t="str">
            <v/>
          </cell>
          <cell r="BS133"/>
          <cell r="BY133"/>
        </row>
        <row r="134">
          <cell r="K134" t="str">
            <v>obo</v>
          </cell>
          <cell r="L134" t="str">
            <v>obo</v>
          </cell>
          <cell r="AK134"/>
          <cell r="BA134" t="str">
            <v/>
          </cell>
          <cell r="BC134" t="str">
            <v/>
          </cell>
          <cell r="BE134">
            <v>500</v>
          </cell>
          <cell r="BI134" t="str">
            <v/>
          </cell>
          <cell r="BK134" t="str">
            <v/>
          </cell>
          <cell r="BO134" t="str">
            <v/>
          </cell>
          <cell r="BQ134" t="str">
            <v/>
          </cell>
          <cell r="BS134"/>
          <cell r="BY134"/>
        </row>
        <row r="135">
          <cell r="K135" t="str">
            <v>obo</v>
          </cell>
          <cell r="L135" t="str">
            <v>obo</v>
          </cell>
          <cell r="AK135"/>
          <cell r="BA135" t="str">
            <v/>
          </cell>
          <cell r="BC135" t="str">
            <v/>
          </cell>
          <cell r="BE135" t="str">
            <v/>
          </cell>
          <cell r="BI135">
            <v>750</v>
          </cell>
          <cell r="BK135" t="str">
            <v/>
          </cell>
          <cell r="BO135" t="str">
            <v/>
          </cell>
          <cell r="BQ135" t="str">
            <v/>
          </cell>
          <cell r="BS135"/>
          <cell r="BY135"/>
        </row>
        <row r="136">
          <cell r="K136" t="str">
            <v>obo</v>
          </cell>
          <cell r="L136" t="str">
            <v>obo</v>
          </cell>
          <cell r="AK136"/>
          <cell r="AQ136">
            <v>10000</v>
          </cell>
          <cell r="BA136" t="str">
            <v/>
          </cell>
          <cell r="BC136" t="str">
            <v/>
          </cell>
          <cell r="BE136" t="str">
            <v/>
          </cell>
          <cell r="BI136" t="str">
            <v/>
          </cell>
          <cell r="BK136" t="str">
            <v/>
          </cell>
          <cell r="BO136" t="str">
            <v/>
          </cell>
          <cell r="BQ136" t="str">
            <v/>
          </cell>
          <cell r="BS136"/>
          <cell r="BY136"/>
        </row>
        <row r="137">
          <cell r="K137" t="str">
            <v>obo</v>
          </cell>
          <cell r="L137" t="str">
            <v>obo</v>
          </cell>
          <cell r="AK137"/>
          <cell r="BA137" t="str">
            <v/>
          </cell>
          <cell r="BC137" t="str">
            <v/>
          </cell>
          <cell r="BE137" t="str">
            <v/>
          </cell>
          <cell r="BI137" t="str">
            <v/>
          </cell>
          <cell r="BK137" t="str">
            <v/>
          </cell>
          <cell r="BO137" t="str">
            <v/>
          </cell>
          <cell r="BQ137" t="str">
            <v/>
          </cell>
          <cell r="BS137">
            <v>500</v>
          </cell>
          <cell r="BU137"/>
          <cell r="BY137"/>
        </row>
        <row r="138">
          <cell r="K138" t="str">
            <v>obo</v>
          </cell>
          <cell r="L138" t="str">
            <v>obo</v>
          </cell>
          <cell r="AK138"/>
          <cell r="AM138">
            <v>3500</v>
          </cell>
          <cell r="BA138" t="str">
            <v/>
          </cell>
          <cell r="BC138" t="str">
            <v/>
          </cell>
          <cell r="BE138" t="str">
            <v/>
          </cell>
          <cell r="BI138" t="str">
            <v/>
          </cell>
          <cell r="BK138" t="str">
            <v/>
          </cell>
          <cell r="BO138" t="str">
            <v/>
          </cell>
          <cell r="BQ138" t="str">
            <v/>
          </cell>
          <cell r="BS138"/>
          <cell r="BU138"/>
          <cell r="BY138"/>
        </row>
        <row r="139">
          <cell r="K139" t="str">
            <v>obo</v>
          </cell>
          <cell r="L139" t="str">
            <v>obo</v>
          </cell>
          <cell r="AK139"/>
          <cell r="BA139" t="str">
            <v/>
          </cell>
          <cell r="BC139" t="str">
            <v/>
          </cell>
          <cell r="BE139" t="str">
            <v/>
          </cell>
          <cell r="BI139" t="str">
            <v/>
          </cell>
          <cell r="BK139" t="str">
            <v/>
          </cell>
          <cell r="BO139" t="str">
            <v/>
          </cell>
          <cell r="BQ139" t="str">
            <v/>
          </cell>
          <cell r="BS139"/>
          <cell r="BU139"/>
          <cell r="BY139"/>
          <cell r="CA139">
            <v>2500</v>
          </cell>
        </row>
        <row r="140">
          <cell r="K140" t="str">
            <v>obo</v>
          </cell>
          <cell r="L140" t="str">
            <v>obo</v>
          </cell>
          <cell r="AK140"/>
          <cell r="BA140" t="str">
            <v/>
          </cell>
          <cell r="BC140" t="str">
            <v/>
          </cell>
          <cell r="BE140" t="str">
            <v/>
          </cell>
          <cell r="BI140" t="str">
            <v/>
          </cell>
          <cell r="BK140" t="str">
            <v/>
          </cell>
          <cell r="BO140" t="str">
            <v/>
          </cell>
          <cell r="BQ140" t="str">
            <v/>
          </cell>
          <cell r="BS140"/>
          <cell r="BU140"/>
          <cell r="BW140">
            <v>3500</v>
          </cell>
          <cell r="BY140"/>
        </row>
        <row r="141">
          <cell r="K141" t="str">
            <v>obo</v>
          </cell>
          <cell r="L141" t="str">
            <v>obo</v>
          </cell>
          <cell r="AK141"/>
          <cell r="AO141">
            <v>3000</v>
          </cell>
          <cell r="BA141" t="str">
            <v/>
          </cell>
          <cell r="BC141" t="str">
            <v/>
          </cell>
          <cell r="BE141" t="str">
            <v/>
          </cell>
          <cell r="BI141" t="str">
            <v/>
          </cell>
          <cell r="BK141" t="str">
            <v/>
          </cell>
          <cell r="BO141" t="str">
            <v/>
          </cell>
          <cell r="BQ141" t="str">
            <v/>
          </cell>
          <cell r="BS141"/>
          <cell r="BU141"/>
          <cell r="BY141"/>
        </row>
        <row r="142">
          <cell r="K142" t="str">
            <v>obo</v>
          </cell>
          <cell r="L142" t="str">
            <v>obo</v>
          </cell>
          <cell r="AK142">
            <v>500</v>
          </cell>
          <cell r="BA142" t="str">
            <v/>
          </cell>
          <cell r="BC142" t="str">
            <v/>
          </cell>
          <cell r="BE142" t="str">
            <v/>
          </cell>
          <cell r="BI142" t="str">
            <v/>
          </cell>
          <cell r="BK142" t="str">
            <v/>
          </cell>
          <cell r="BO142" t="str">
            <v/>
          </cell>
          <cell r="BQ142" t="str">
            <v/>
          </cell>
          <cell r="BS142"/>
          <cell r="BU142"/>
          <cell r="BY142"/>
        </row>
        <row r="143">
          <cell r="K143" t="str">
            <v>obo</v>
          </cell>
          <cell r="L143" t="str">
            <v>obo</v>
          </cell>
          <cell r="AK143">
            <v>350</v>
          </cell>
          <cell r="BA143" t="str">
            <v/>
          </cell>
          <cell r="BC143" t="str">
            <v/>
          </cell>
          <cell r="BE143" t="str">
            <v/>
          </cell>
          <cell r="BI143" t="str">
            <v/>
          </cell>
          <cell r="BK143" t="str">
            <v/>
          </cell>
          <cell r="BO143" t="str">
            <v/>
          </cell>
          <cell r="BQ143" t="str">
            <v/>
          </cell>
          <cell r="BS143"/>
          <cell r="BU143"/>
          <cell r="BY143"/>
        </row>
        <row r="144">
          <cell r="K144" t="str">
            <v>obo</v>
          </cell>
          <cell r="L144" t="str">
            <v>obo</v>
          </cell>
          <cell r="AK144"/>
          <cell r="BA144" t="str">
            <v/>
          </cell>
          <cell r="BC144" t="str">
            <v/>
          </cell>
          <cell r="BE144" t="str">
            <v/>
          </cell>
          <cell r="BI144" t="str">
            <v/>
          </cell>
          <cell r="BK144" t="str">
            <v/>
          </cell>
          <cell r="BO144" t="str">
            <v/>
          </cell>
          <cell r="BQ144" t="str">
            <v/>
          </cell>
          <cell r="BS144"/>
          <cell r="BU144"/>
          <cell r="BW144">
            <v>5000</v>
          </cell>
          <cell r="BY144"/>
        </row>
        <row r="145">
          <cell r="K145" t="str">
            <v>obo</v>
          </cell>
          <cell r="L145" t="str">
            <v>obo</v>
          </cell>
          <cell r="AK145"/>
          <cell r="BA145" t="str">
            <v/>
          </cell>
          <cell r="BC145" t="str">
            <v/>
          </cell>
          <cell r="BE145" t="str">
            <v/>
          </cell>
          <cell r="BI145" t="str">
            <v/>
          </cell>
          <cell r="BK145" t="str">
            <v/>
          </cell>
          <cell r="BO145" t="str">
            <v/>
          </cell>
          <cell r="BQ145" t="str">
            <v/>
          </cell>
          <cell r="BS145"/>
          <cell r="BU145">
            <v>3500</v>
          </cell>
          <cell r="BY145"/>
        </row>
        <row r="146">
          <cell r="K146" t="str">
            <v>obo</v>
          </cell>
          <cell r="L146" t="str">
            <v>obo</v>
          </cell>
          <cell r="AK146"/>
          <cell r="BA146" t="str">
            <v/>
          </cell>
          <cell r="BC146" t="str">
            <v/>
          </cell>
          <cell r="BE146" t="str">
            <v/>
          </cell>
          <cell r="BI146" t="str">
            <v/>
          </cell>
          <cell r="BK146" t="str">
            <v/>
          </cell>
          <cell r="BO146" t="str">
            <v/>
          </cell>
          <cell r="BQ146" t="str">
            <v/>
          </cell>
          <cell r="BS146"/>
          <cell r="BU146"/>
          <cell r="BY146"/>
          <cell r="CA146">
            <v>2500</v>
          </cell>
        </row>
        <row r="147">
          <cell r="K147" t="str">
            <v>obo</v>
          </cell>
          <cell r="L147" t="str">
            <v>obo</v>
          </cell>
          <cell r="AK147"/>
          <cell r="AO147">
            <v>3500</v>
          </cell>
          <cell r="BA147" t="str">
            <v/>
          </cell>
          <cell r="BC147" t="str">
            <v/>
          </cell>
          <cell r="BE147" t="str">
            <v/>
          </cell>
          <cell r="BI147" t="str">
            <v/>
          </cell>
          <cell r="BK147" t="str">
            <v/>
          </cell>
          <cell r="BO147" t="str">
            <v/>
          </cell>
          <cell r="BQ147" t="str">
            <v/>
          </cell>
          <cell r="BS147"/>
          <cell r="BU147"/>
          <cell r="BY147"/>
        </row>
        <row r="148">
          <cell r="K148" t="str">
            <v>obo</v>
          </cell>
          <cell r="L148" t="str">
            <v>obo</v>
          </cell>
          <cell r="AK148"/>
          <cell r="BA148" t="str">
            <v/>
          </cell>
          <cell r="BC148" t="str">
            <v/>
          </cell>
          <cell r="BE148" t="str">
            <v/>
          </cell>
          <cell r="BI148" t="str">
            <v/>
          </cell>
          <cell r="BK148" t="str">
            <v/>
          </cell>
          <cell r="BO148" t="str">
            <v/>
          </cell>
          <cell r="BQ148" t="str">
            <v/>
          </cell>
          <cell r="BS148">
            <v>500</v>
          </cell>
          <cell r="BU148"/>
          <cell r="BY148"/>
        </row>
        <row r="149">
          <cell r="K149" t="str">
            <v>obo</v>
          </cell>
          <cell r="L149" t="str">
            <v>obo</v>
          </cell>
          <cell r="AK149"/>
          <cell r="BA149" t="str">
            <v/>
          </cell>
          <cell r="BC149" t="str">
            <v/>
          </cell>
          <cell r="BE149" t="str">
            <v/>
          </cell>
          <cell r="BI149" t="str">
            <v/>
          </cell>
          <cell r="BK149" t="str">
            <v/>
          </cell>
          <cell r="BO149" t="str">
            <v/>
          </cell>
          <cell r="BQ149" t="str">
            <v/>
          </cell>
          <cell r="BS149">
            <v>500</v>
          </cell>
          <cell r="BU149"/>
          <cell r="BY149"/>
        </row>
        <row r="150">
          <cell r="K150" t="str">
            <v>obo</v>
          </cell>
          <cell r="L150" t="str">
            <v>obo</v>
          </cell>
          <cell r="AK150"/>
          <cell r="BA150" t="str">
            <v/>
          </cell>
          <cell r="BC150" t="str">
            <v/>
          </cell>
          <cell r="BE150" t="str">
            <v/>
          </cell>
          <cell r="BI150" t="str">
            <v/>
          </cell>
          <cell r="BK150" t="str">
            <v/>
          </cell>
          <cell r="BO150" t="str">
            <v/>
          </cell>
          <cell r="BQ150" t="str">
            <v/>
          </cell>
          <cell r="BS150"/>
          <cell r="BU150">
            <v>3500</v>
          </cell>
          <cell r="BY150"/>
        </row>
        <row r="151">
          <cell r="K151" t="str">
            <v>obo</v>
          </cell>
          <cell r="L151" t="str">
            <v>obo</v>
          </cell>
          <cell r="AK151"/>
          <cell r="AM151">
            <v>2500</v>
          </cell>
          <cell r="BA151" t="str">
            <v/>
          </cell>
          <cell r="BC151" t="str">
            <v/>
          </cell>
          <cell r="BE151" t="str">
            <v/>
          </cell>
          <cell r="BI151" t="str">
            <v/>
          </cell>
          <cell r="BK151" t="str">
            <v/>
          </cell>
          <cell r="BO151" t="str">
            <v/>
          </cell>
          <cell r="BQ151" t="str">
            <v/>
          </cell>
          <cell r="BS151"/>
          <cell r="BU151"/>
          <cell r="BY151"/>
        </row>
        <row r="152">
          <cell r="K152" t="str">
            <v>obo</v>
          </cell>
          <cell r="L152" t="str">
            <v>obo</v>
          </cell>
          <cell r="AK152"/>
          <cell r="AQ152">
            <v>10000</v>
          </cell>
          <cell r="BA152" t="str">
            <v/>
          </cell>
          <cell r="BC152" t="str">
            <v/>
          </cell>
          <cell r="BE152" t="str">
            <v/>
          </cell>
          <cell r="BI152" t="str">
            <v/>
          </cell>
          <cell r="BK152" t="str">
            <v/>
          </cell>
          <cell r="BO152" t="str">
            <v/>
          </cell>
          <cell r="BQ152" t="str">
            <v/>
          </cell>
          <cell r="BS152"/>
          <cell r="BY152"/>
        </row>
        <row r="153">
          <cell r="K153" t="str">
            <v>obo</v>
          </cell>
          <cell r="L153" t="str">
            <v>obo</v>
          </cell>
          <cell r="AK153"/>
          <cell r="BA153" t="str">
            <v/>
          </cell>
          <cell r="BC153" t="str">
            <v/>
          </cell>
          <cell r="BE153" t="str">
            <v/>
          </cell>
          <cell r="BI153" t="str">
            <v/>
          </cell>
          <cell r="BK153" t="str">
            <v/>
          </cell>
          <cell r="BO153" t="str">
            <v/>
          </cell>
          <cell r="BQ153" t="str">
            <v/>
          </cell>
          <cell r="BS153">
            <v>500</v>
          </cell>
          <cell r="BY153"/>
        </row>
        <row r="154">
          <cell r="K154" t="str">
            <v>obo</v>
          </cell>
          <cell r="L154" t="str">
            <v>obo</v>
          </cell>
          <cell r="AK154"/>
          <cell r="BA154" t="str">
            <v/>
          </cell>
          <cell r="BC154" t="str">
            <v/>
          </cell>
          <cell r="BE154" t="str">
            <v/>
          </cell>
          <cell r="BI154" t="str">
            <v/>
          </cell>
          <cell r="BK154" t="str">
            <v/>
          </cell>
          <cell r="BO154" t="str">
            <v/>
          </cell>
          <cell r="BQ154" t="str">
            <v/>
          </cell>
          <cell r="BS154"/>
          <cell r="BY154"/>
          <cell r="CA154">
            <v>2000</v>
          </cell>
        </row>
        <row r="155">
          <cell r="K155" t="str">
            <v>obo</v>
          </cell>
          <cell r="L155" t="str">
            <v>obo</v>
          </cell>
          <cell r="AK155"/>
          <cell r="BA155" t="str">
            <v/>
          </cell>
          <cell r="BC155" t="str">
            <v/>
          </cell>
          <cell r="BE155" t="str">
            <v/>
          </cell>
          <cell r="BI155" t="str">
            <v/>
          </cell>
          <cell r="BK155" t="str">
            <v/>
          </cell>
          <cell r="BO155" t="str">
            <v/>
          </cell>
          <cell r="BQ155" t="str">
            <v/>
          </cell>
          <cell r="BS155"/>
          <cell r="BU155">
            <v>2500</v>
          </cell>
          <cell r="BY155"/>
        </row>
        <row r="156">
          <cell r="K156" t="str">
            <v>obo</v>
          </cell>
          <cell r="L156" t="str">
            <v>obo</v>
          </cell>
          <cell r="AK156"/>
          <cell r="AU156">
            <v>10000</v>
          </cell>
          <cell r="BA156" t="str">
            <v/>
          </cell>
          <cell r="BC156" t="str">
            <v/>
          </cell>
          <cell r="BE156" t="str">
            <v/>
          </cell>
          <cell r="BI156" t="str">
            <v/>
          </cell>
          <cell r="BK156" t="str">
            <v/>
          </cell>
          <cell r="BO156" t="str">
            <v/>
          </cell>
          <cell r="BQ156" t="str">
            <v/>
          </cell>
          <cell r="BS156"/>
          <cell r="BY156"/>
        </row>
        <row r="157">
          <cell r="K157" t="str">
            <v>obo</v>
          </cell>
          <cell r="L157" t="str">
            <v>obo</v>
          </cell>
          <cell r="AK157"/>
          <cell r="AM157">
            <v>4000</v>
          </cell>
          <cell r="BA157" t="str">
            <v/>
          </cell>
          <cell r="BC157" t="str">
            <v/>
          </cell>
          <cell r="BE157" t="str">
            <v/>
          </cell>
          <cell r="BI157" t="str">
            <v/>
          </cell>
          <cell r="BK157" t="str">
            <v/>
          </cell>
          <cell r="BO157" t="str">
            <v/>
          </cell>
          <cell r="BQ157" t="str">
            <v/>
          </cell>
          <cell r="BY157"/>
        </row>
        <row r="158">
          <cell r="K158" t="str">
            <v>obo</v>
          </cell>
          <cell r="L158" t="str">
            <v>obo</v>
          </cell>
          <cell r="AK158">
            <v>500</v>
          </cell>
          <cell r="BA158" t="str">
            <v/>
          </cell>
          <cell r="BC158" t="str">
            <v/>
          </cell>
          <cell r="BE158" t="str">
            <v/>
          </cell>
          <cell r="BI158" t="str">
            <v/>
          </cell>
          <cell r="BK158" t="str">
            <v/>
          </cell>
          <cell r="BO158" t="str">
            <v/>
          </cell>
          <cell r="BQ158" t="str">
            <v/>
          </cell>
          <cell r="BY158"/>
        </row>
        <row r="159">
          <cell r="K159" t="str">
            <v>obo</v>
          </cell>
          <cell r="L159" t="str">
            <v>obo</v>
          </cell>
          <cell r="AK159"/>
          <cell r="AW159">
            <v>7500</v>
          </cell>
          <cell r="BA159" t="str">
            <v/>
          </cell>
          <cell r="BC159" t="str">
            <v/>
          </cell>
          <cell r="BE159" t="str">
            <v/>
          </cell>
          <cell r="BI159" t="str">
            <v/>
          </cell>
          <cell r="BK159" t="str">
            <v/>
          </cell>
          <cell r="BO159" t="str">
            <v/>
          </cell>
          <cell r="BQ159" t="str">
            <v/>
          </cell>
          <cell r="BY159"/>
        </row>
        <row r="160">
          <cell r="K160" t="str">
            <v>obo</v>
          </cell>
          <cell r="L160" t="str">
            <v>obo</v>
          </cell>
          <cell r="AK160"/>
          <cell r="BA160" t="str">
            <v/>
          </cell>
          <cell r="BC160" t="str">
            <v/>
          </cell>
          <cell r="BE160" t="str">
            <v/>
          </cell>
          <cell r="BI160" t="str">
            <v/>
          </cell>
          <cell r="BK160" t="str">
            <v/>
          </cell>
          <cell r="BO160" t="str">
            <v/>
          </cell>
          <cell r="BQ160" t="str">
            <v/>
          </cell>
          <cell r="BU160">
            <v>3000</v>
          </cell>
          <cell r="BY160"/>
        </row>
        <row r="161">
          <cell r="K161" t="str">
            <v>obo</v>
          </cell>
          <cell r="L161" t="str">
            <v>obo</v>
          </cell>
          <cell r="AK161">
            <v>500</v>
          </cell>
          <cell r="BA161" t="str">
            <v/>
          </cell>
          <cell r="BC161" t="str">
            <v/>
          </cell>
          <cell r="BE161" t="str">
            <v/>
          </cell>
          <cell r="BI161" t="str">
            <v/>
          </cell>
          <cell r="BK161" t="str">
            <v/>
          </cell>
          <cell r="BO161" t="str">
            <v/>
          </cell>
          <cell r="BQ161" t="str">
            <v/>
          </cell>
          <cell r="BY161"/>
        </row>
        <row r="162">
          <cell r="K162" t="str">
            <v>obo</v>
          </cell>
          <cell r="L162" t="str">
            <v>obo</v>
          </cell>
          <cell r="AK162"/>
          <cell r="BA162" t="str">
            <v/>
          </cell>
          <cell r="BC162" t="str">
            <v/>
          </cell>
          <cell r="BE162" t="str">
            <v/>
          </cell>
          <cell r="BI162" t="str">
            <v/>
          </cell>
          <cell r="BK162" t="str">
            <v/>
          </cell>
          <cell r="BO162" t="str">
            <v/>
          </cell>
          <cell r="BQ162" t="str">
            <v/>
          </cell>
          <cell r="BY162"/>
          <cell r="CA162"/>
        </row>
        <row r="163">
          <cell r="K163" t="str">
            <v>obo</v>
          </cell>
          <cell r="L163" t="str">
            <v>obo</v>
          </cell>
          <cell r="AK163"/>
          <cell r="BA163" t="str">
            <v/>
          </cell>
          <cell r="BC163" t="str">
            <v/>
          </cell>
          <cell r="BE163" t="str">
            <v/>
          </cell>
          <cell r="BI163" t="str">
            <v/>
          </cell>
          <cell r="BK163" t="str">
            <v/>
          </cell>
          <cell r="BO163" t="str">
            <v/>
          </cell>
          <cell r="BQ163" t="str">
            <v/>
          </cell>
          <cell r="BW163"/>
          <cell r="BY163"/>
        </row>
        <row r="164">
          <cell r="K164" t="str">
            <v>obo</v>
          </cell>
          <cell r="L164" t="str">
            <v>obo</v>
          </cell>
          <cell r="AK164"/>
          <cell r="BA164" t="str">
            <v/>
          </cell>
          <cell r="BC164" t="str">
            <v/>
          </cell>
          <cell r="BE164" t="str">
            <v/>
          </cell>
          <cell r="BI164" t="str">
            <v/>
          </cell>
          <cell r="BK164" t="str">
            <v/>
          </cell>
          <cell r="BO164" t="str">
            <v/>
          </cell>
          <cell r="BQ164" t="str">
            <v/>
          </cell>
          <cell r="BU164">
            <v>3000</v>
          </cell>
          <cell r="BY164"/>
        </row>
        <row r="165">
          <cell r="K165" t="str">
            <v>obo</v>
          </cell>
          <cell r="L165" t="str">
            <v>obo</v>
          </cell>
          <cell r="AK165">
            <v>500</v>
          </cell>
          <cell r="BA165" t="str">
            <v/>
          </cell>
          <cell r="BC165" t="str">
            <v/>
          </cell>
          <cell r="BE165" t="str">
            <v/>
          </cell>
          <cell r="BI165" t="str">
            <v/>
          </cell>
          <cell r="BK165" t="str">
            <v/>
          </cell>
          <cell r="BO165" t="str">
            <v/>
          </cell>
          <cell r="BQ165" t="str">
            <v/>
          </cell>
          <cell r="BY165"/>
        </row>
        <row r="166">
          <cell r="K166" t="str">
            <v>obo</v>
          </cell>
          <cell r="L166" t="str">
            <v>obo</v>
          </cell>
          <cell r="AK166"/>
          <cell r="AQ166">
            <v>12000</v>
          </cell>
          <cell r="BA166" t="str">
            <v/>
          </cell>
          <cell r="BC166" t="str">
            <v/>
          </cell>
          <cell r="BE166" t="str">
            <v/>
          </cell>
          <cell r="BI166" t="str">
            <v/>
          </cell>
          <cell r="BK166" t="str">
            <v/>
          </cell>
          <cell r="BO166" t="str">
            <v/>
          </cell>
          <cell r="BQ166" t="str">
            <v/>
          </cell>
          <cell r="BY166"/>
        </row>
        <row r="167">
          <cell r="K167" t="str">
            <v>obo</v>
          </cell>
          <cell r="L167" t="str">
            <v>obo</v>
          </cell>
          <cell r="AK167"/>
          <cell r="AU167">
            <v>13000</v>
          </cell>
          <cell r="BA167" t="str">
            <v/>
          </cell>
          <cell r="BC167" t="str">
            <v/>
          </cell>
          <cell r="BE167" t="str">
            <v/>
          </cell>
          <cell r="BI167" t="str">
            <v/>
          </cell>
          <cell r="BK167" t="str">
            <v/>
          </cell>
          <cell r="BO167" t="str">
            <v/>
          </cell>
          <cell r="BQ167" t="str">
            <v/>
          </cell>
          <cell r="BY167"/>
        </row>
        <row r="168">
          <cell r="K168" t="str">
            <v>obo</v>
          </cell>
          <cell r="L168" t="str">
            <v>obo</v>
          </cell>
          <cell r="AK168"/>
          <cell r="AO168">
            <v>5000</v>
          </cell>
          <cell r="BA168" t="str">
            <v/>
          </cell>
          <cell r="BC168" t="str">
            <v/>
          </cell>
          <cell r="BE168" t="str">
            <v/>
          </cell>
          <cell r="BI168" t="str">
            <v/>
          </cell>
          <cell r="BK168" t="str">
            <v/>
          </cell>
          <cell r="BO168" t="str">
            <v/>
          </cell>
          <cell r="BQ168" t="str">
            <v/>
          </cell>
          <cell r="BY168"/>
        </row>
        <row r="169">
          <cell r="K169" t="str">
            <v>obo</v>
          </cell>
          <cell r="L169" t="str">
            <v>obo</v>
          </cell>
          <cell r="AK169"/>
          <cell r="AM169">
            <v>3000</v>
          </cell>
          <cell r="BA169" t="str">
            <v/>
          </cell>
          <cell r="BC169" t="str">
            <v/>
          </cell>
          <cell r="BE169" t="str">
            <v/>
          </cell>
          <cell r="BI169" t="str">
            <v/>
          </cell>
          <cell r="BK169" t="str">
            <v/>
          </cell>
          <cell r="BO169" t="str">
            <v/>
          </cell>
          <cell r="BQ169" t="str">
            <v/>
          </cell>
          <cell r="BY169"/>
        </row>
        <row r="170">
          <cell r="K170" t="str">
            <v>obo</v>
          </cell>
          <cell r="L170" t="str">
            <v>obo</v>
          </cell>
          <cell r="AK170"/>
          <cell r="BA170" t="str">
            <v/>
          </cell>
          <cell r="BC170" t="str">
            <v/>
          </cell>
          <cell r="BE170" t="str">
            <v/>
          </cell>
          <cell r="BI170" t="str">
            <v/>
          </cell>
          <cell r="BK170" t="str">
            <v/>
          </cell>
          <cell r="BO170" t="str">
            <v/>
          </cell>
          <cell r="BQ170" t="str">
            <v/>
          </cell>
          <cell r="BW170">
            <v>6000</v>
          </cell>
          <cell r="BY170"/>
        </row>
        <row r="171">
          <cell r="K171" t="str">
            <v>obo</v>
          </cell>
          <cell r="L171" t="str">
            <v>obo</v>
          </cell>
          <cell r="AK171"/>
          <cell r="AQ171">
            <v>11500</v>
          </cell>
          <cell r="BA171" t="str">
            <v/>
          </cell>
          <cell r="BC171" t="str">
            <v/>
          </cell>
          <cell r="BE171" t="str">
            <v/>
          </cell>
          <cell r="BI171" t="str">
            <v/>
          </cell>
          <cell r="BK171" t="str">
            <v/>
          </cell>
          <cell r="BO171" t="str">
            <v/>
          </cell>
          <cell r="BQ171" t="str">
            <v/>
          </cell>
          <cell r="BY171"/>
        </row>
        <row r="172">
          <cell r="K172" t="str">
            <v>obo</v>
          </cell>
          <cell r="L172" t="str">
            <v>obo</v>
          </cell>
          <cell r="AK172"/>
          <cell r="AM172">
            <v>3000</v>
          </cell>
          <cell r="BA172" t="str">
            <v/>
          </cell>
          <cell r="BC172" t="str">
            <v/>
          </cell>
          <cell r="BE172" t="str">
            <v/>
          </cell>
          <cell r="BI172" t="str">
            <v/>
          </cell>
          <cell r="BK172" t="str">
            <v/>
          </cell>
          <cell r="BO172" t="str">
            <v/>
          </cell>
          <cell r="BQ172" t="str">
            <v/>
          </cell>
          <cell r="BY172"/>
        </row>
        <row r="173">
          <cell r="K173" t="str">
            <v>obo</v>
          </cell>
          <cell r="L173" t="str">
            <v>obo</v>
          </cell>
          <cell r="AK173"/>
          <cell r="AO173">
            <v>5000</v>
          </cell>
          <cell r="BA173" t="str">
            <v/>
          </cell>
          <cell r="BC173" t="str">
            <v/>
          </cell>
          <cell r="BE173" t="str">
            <v/>
          </cell>
          <cell r="BI173" t="str">
            <v/>
          </cell>
          <cell r="BK173" t="str">
            <v/>
          </cell>
          <cell r="BO173" t="str">
            <v/>
          </cell>
          <cell r="BQ173" t="str">
            <v/>
          </cell>
          <cell r="BY173"/>
        </row>
        <row r="174">
          <cell r="K174" t="str">
            <v>obo</v>
          </cell>
          <cell r="L174" t="str">
            <v>obo</v>
          </cell>
          <cell r="AK174"/>
          <cell r="AW174">
            <v>7500</v>
          </cell>
          <cell r="BA174" t="str">
            <v/>
          </cell>
          <cell r="BC174" t="str">
            <v/>
          </cell>
          <cell r="BE174" t="str">
            <v/>
          </cell>
          <cell r="BI174" t="str">
            <v/>
          </cell>
          <cell r="BK174" t="str">
            <v/>
          </cell>
          <cell r="BO174" t="str">
            <v/>
          </cell>
          <cell r="BQ174" t="str">
            <v/>
          </cell>
          <cell r="BY174"/>
        </row>
        <row r="175">
          <cell r="K175" t="str">
            <v>obo</v>
          </cell>
          <cell r="L175" t="str">
            <v>obo</v>
          </cell>
          <cell r="AK175"/>
          <cell r="BA175" t="str">
            <v/>
          </cell>
          <cell r="BC175" t="str">
            <v/>
          </cell>
          <cell r="BE175" t="str">
            <v/>
          </cell>
          <cell r="BI175" t="str">
            <v/>
          </cell>
          <cell r="BK175" t="str">
            <v/>
          </cell>
          <cell r="BO175" t="str">
            <v/>
          </cell>
          <cell r="BQ175" t="str">
            <v/>
          </cell>
          <cell r="BY175"/>
          <cell r="CA175">
            <v>2500</v>
          </cell>
        </row>
        <row r="176">
          <cell r="K176" t="str">
            <v>obo</v>
          </cell>
          <cell r="L176" t="str">
            <v>obo</v>
          </cell>
          <cell r="AK176"/>
          <cell r="BA176" t="str">
            <v/>
          </cell>
          <cell r="BC176" t="str">
            <v/>
          </cell>
          <cell r="BE176" t="str">
            <v/>
          </cell>
          <cell r="BI176" t="str">
            <v/>
          </cell>
          <cell r="BK176" t="str">
            <v/>
          </cell>
          <cell r="BO176" t="str">
            <v/>
          </cell>
          <cell r="BQ176" t="str">
            <v/>
          </cell>
          <cell r="BW176">
            <v>5000</v>
          </cell>
          <cell r="BY176"/>
        </row>
        <row r="177">
          <cell r="K177" t="str">
            <v>zemio</v>
          </cell>
          <cell r="L177" t="str">
            <v>zemio</v>
          </cell>
          <cell r="AK177">
            <v>1000</v>
          </cell>
          <cell r="AM177">
            <v>2500</v>
          </cell>
          <cell r="AO177">
            <v>5000</v>
          </cell>
          <cell r="AQ177">
            <v>8000</v>
          </cell>
          <cell r="AS177">
            <v>5000</v>
          </cell>
          <cell r="AU177">
            <v>10000</v>
          </cell>
          <cell r="AY177">
            <v>8000</v>
          </cell>
          <cell r="BC177" t="str">
            <v/>
          </cell>
          <cell r="BE177">
            <v>544</v>
          </cell>
          <cell r="BI177" t="str">
            <v/>
          </cell>
          <cell r="BK177" t="str">
            <v/>
          </cell>
          <cell r="BO177">
            <v>300</v>
          </cell>
          <cell r="BQ177">
            <v>210</v>
          </cell>
          <cell r="BS177">
            <v>300</v>
          </cell>
          <cell r="BU177">
            <v>2500</v>
          </cell>
          <cell r="BW177">
            <v>4000</v>
          </cell>
          <cell r="BY177"/>
          <cell r="CA177">
            <v>2500</v>
          </cell>
        </row>
        <row r="178">
          <cell r="K178" t="str">
            <v>zemio</v>
          </cell>
          <cell r="L178" t="str">
            <v>zemio</v>
          </cell>
          <cell r="AK178">
            <v>1000</v>
          </cell>
          <cell r="AM178">
            <v>2500</v>
          </cell>
          <cell r="AO178">
            <v>5000</v>
          </cell>
          <cell r="AQ178">
            <v>8000</v>
          </cell>
          <cell r="AS178">
            <v>5000</v>
          </cell>
          <cell r="AU178">
            <v>10000</v>
          </cell>
          <cell r="AY178">
            <v>8000</v>
          </cell>
          <cell r="BC178" t="str">
            <v/>
          </cell>
          <cell r="BE178">
            <v>544</v>
          </cell>
          <cell r="BI178" t="str">
            <v/>
          </cell>
          <cell r="BK178" t="str">
            <v/>
          </cell>
          <cell r="BO178"/>
          <cell r="BQ178">
            <v>210</v>
          </cell>
          <cell r="BS178">
            <v>350</v>
          </cell>
          <cell r="BU178">
            <v>2500</v>
          </cell>
          <cell r="BW178">
            <v>4000</v>
          </cell>
          <cell r="BY178"/>
          <cell r="CA178">
            <v>2500</v>
          </cell>
        </row>
        <row r="179">
          <cell r="K179" t="str">
            <v>obo</v>
          </cell>
          <cell r="L179" t="str">
            <v>obo</v>
          </cell>
          <cell r="AK179"/>
          <cell r="BA179">
            <v>150</v>
          </cell>
          <cell r="BC179" t="str">
            <v/>
          </cell>
          <cell r="BE179" t="str">
            <v/>
          </cell>
          <cell r="BI179" t="str">
            <v/>
          </cell>
          <cell r="BK179" t="str">
            <v/>
          </cell>
          <cell r="BO179" t="str">
            <v/>
          </cell>
          <cell r="BQ179" t="str">
            <v/>
          </cell>
          <cell r="BY179"/>
        </row>
        <row r="180">
          <cell r="K180" t="str">
            <v>zemio</v>
          </cell>
          <cell r="L180" t="str">
            <v>zemio</v>
          </cell>
          <cell r="AK180">
            <v>1000</v>
          </cell>
          <cell r="AM180">
            <v>2500</v>
          </cell>
          <cell r="AO180">
            <v>5000</v>
          </cell>
          <cell r="AQ180">
            <v>8500</v>
          </cell>
          <cell r="AS180">
            <v>6000</v>
          </cell>
          <cell r="AU180">
            <v>10000</v>
          </cell>
          <cell r="AW180">
            <v>5000</v>
          </cell>
          <cell r="AY180">
            <v>8000</v>
          </cell>
          <cell r="BC180" t="str">
            <v/>
          </cell>
          <cell r="BE180">
            <v>750</v>
          </cell>
          <cell r="BI180" t="str">
            <v/>
          </cell>
          <cell r="BK180" t="str">
            <v/>
          </cell>
          <cell r="BO180" t="str">
            <v/>
          </cell>
          <cell r="BQ180">
            <v>195</v>
          </cell>
          <cell r="BS180">
            <v>300</v>
          </cell>
          <cell r="BU180">
            <v>2500</v>
          </cell>
          <cell r="BW180">
            <v>4000</v>
          </cell>
          <cell r="BY180"/>
          <cell r="CA180">
            <v>2500</v>
          </cell>
        </row>
        <row r="181">
          <cell r="K181" t="str">
            <v>zemio</v>
          </cell>
          <cell r="L181" t="str">
            <v>zemio</v>
          </cell>
          <cell r="AK181"/>
          <cell r="AM181">
            <v>3000</v>
          </cell>
          <cell r="AO181">
            <v>6000</v>
          </cell>
          <cell r="AQ181">
            <v>9000</v>
          </cell>
          <cell r="AS181">
            <v>5000</v>
          </cell>
          <cell r="AW181">
            <v>5000</v>
          </cell>
          <cell r="AY181"/>
          <cell r="BC181" t="str">
            <v/>
          </cell>
          <cell r="BE181" t="str">
            <v/>
          </cell>
          <cell r="BI181" t="str">
            <v/>
          </cell>
          <cell r="BK181" t="str">
            <v/>
          </cell>
          <cell r="BO181">
            <v>300</v>
          </cell>
          <cell r="BQ181">
            <v>240</v>
          </cell>
          <cell r="BS181">
            <v>300</v>
          </cell>
          <cell r="BU181">
            <v>2000</v>
          </cell>
          <cell r="BW181">
            <v>3500</v>
          </cell>
          <cell r="BY181"/>
          <cell r="CA181">
            <v>2000</v>
          </cell>
        </row>
        <row r="182">
          <cell r="K182" t="str">
            <v>zemio</v>
          </cell>
          <cell r="L182" t="str">
            <v>zemio</v>
          </cell>
          <cell r="AK182"/>
          <cell r="BC182" t="str">
            <v/>
          </cell>
          <cell r="BE182" t="str">
            <v/>
          </cell>
          <cell r="BG182">
            <v>1500</v>
          </cell>
          <cell r="BI182" t="str">
            <v/>
          </cell>
          <cell r="BK182" t="str">
            <v/>
          </cell>
          <cell r="BO182" t="str">
            <v/>
          </cell>
          <cell r="BQ182" t="str">
            <v/>
          </cell>
          <cell r="BY182"/>
        </row>
        <row r="183">
          <cell r="K183" t="str">
            <v>zemio</v>
          </cell>
          <cell r="L183" t="str">
            <v>zemio</v>
          </cell>
          <cell r="AK183"/>
          <cell r="BC183" t="str">
            <v/>
          </cell>
          <cell r="BE183" t="str">
            <v/>
          </cell>
          <cell r="BG183">
            <v>1500</v>
          </cell>
          <cell r="BI183" t="str">
            <v/>
          </cell>
          <cell r="BK183" t="str">
            <v/>
          </cell>
          <cell r="BO183" t="str">
            <v/>
          </cell>
          <cell r="BQ183" t="str">
            <v/>
          </cell>
          <cell r="BY183"/>
        </row>
        <row r="184">
          <cell r="K184" t="str">
            <v>zemio</v>
          </cell>
          <cell r="L184" t="str">
            <v>zemio</v>
          </cell>
          <cell r="AK184"/>
          <cell r="BA184"/>
          <cell r="BC184" t="str">
            <v/>
          </cell>
          <cell r="BE184" t="str">
            <v/>
          </cell>
          <cell r="BG184">
            <v>1500</v>
          </cell>
          <cell r="BI184" t="str">
            <v/>
          </cell>
          <cell r="BK184" t="str">
            <v/>
          </cell>
          <cell r="BO184" t="str">
            <v/>
          </cell>
          <cell r="BQ184" t="str">
            <v/>
          </cell>
          <cell r="BY184"/>
        </row>
        <row r="185">
          <cell r="K185" t="str">
            <v>zemio</v>
          </cell>
          <cell r="L185" t="str">
            <v>zemio</v>
          </cell>
          <cell r="AK185"/>
          <cell r="BA185"/>
          <cell r="BC185" t="str">
            <v/>
          </cell>
          <cell r="BE185" t="str">
            <v/>
          </cell>
          <cell r="BG185">
            <v>1500</v>
          </cell>
          <cell r="BI185" t="str">
            <v/>
          </cell>
          <cell r="BK185" t="str">
            <v/>
          </cell>
          <cell r="BO185" t="str">
            <v/>
          </cell>
          <cell r="BQ185" t="str">
            <v/>
          </cell>
          <cell r="BY185"/>
        </row>
        <row r="186">
          <cell r="K186" t="str">
            <v>obo</v>
          </cell>
          <cell r="L186" t="str">
            <v>obo</v>
          </cell>
          <cell r="AK186"/>
          <cell r="BA186">
            <v>67</v>
          </cell>
          <cell r="BC186" t="str">
            <v/>
          </cell>
          <cell r="BE186" t="str">
            <v/>
          </cell>
          <cell r="BI186" t="str">
            <v/>
          </cell>
          <cell r="BK186" t="str">
            <v/>
          </cell>
          <cell r="BO186" t="str">
            <v/>
          </cell>
          <cell r="BQ186" t="str">
            <v/>
          </cell>
          <cell r="BY186"/>
        </row>
        <row r="187">
          <cell r="K187" t="str">
            <v>zemio</v>
          </cell>
          <cell r="L187" t="str">
            <v>zemio</v>
          </cell>
          <cell r="AK187"/>
          <cell r="BA187"/>
          <cell r="BC187" t="str">
            <v/>
          </cell>
          <cell r="BE187" t="str">
            <v/>
          </cell>
          <cell r="BG187">
            <v>1500</v>
          </cell>
          <cell r="BK187" t="str">
            <v/>
          </cell>
          <cell r="BO187" t="str">
            <v/>
          </cell>
          <cell r="BQ187" t="str">
            <v/>
          </cell>
          <cell r="BY187"/>
        </row>
        <row r="188">
          <cell r="K188" t="str">
            <v>zemio</v>
          </cell>
          <cell r="L188" t="str">
            <v>zemio</v>
          </cell>
          <cell r="AK188"/>
          <cell r="BA188">
            <v>35</v>
          </cell>
          <cell r="BC188">
            <v>188</v>
          </cell>
          <cell r="BE188">
            <v>544</v>
          </cell>
          <cell r="BI188"/>
          <cell r="BK188">
            <v>221</v>
          </cell>
          <cell r="BM188">
            <v>2000</v>
          </cell>
          <cell r="BO188" t="str">
            <v/>
          </cell>
          <cell r="BQ188" t="str">
            <v/>
          </cell>
          <cell r="BY188"/>
        </row>
        <row r="189">
          <cell r="K189" t="str">
            <v>zemio</v>
          </cell>
          <cell r="L189" t="str">
            <v>zemio</v>
          </cell>
          <cell r="AK189"/>
          <cell r="BA189">
            <v>35</v>
          </cell>
          <cell r="BC189">
            <v>139</v>
          </cell>
          <cell r="BE189">
            <v>750</v>
          </cell>
          <cell r="BI189"/>
          <cell r="BK189">
            <v>219</v>
          </cell>
          <cell r="BM189">
            <v>2000</v>
          </cell>
          <cell r="BO189" t="str">
            <v/>
          </cell>
          <cell r="BQ189" t="str">
            <v/>
          </cell>
          <cell r="BY189"/>
        </row>
        <row r="190">
          <cell r="K190" t="str">
            <v>obo</v>
          </cell>
          <cell r="L190" t="str">
            <v>obo</v>
          </cell>
          <cell r="AK190"/>
          <cell r="BA190" t="str">
            <v/>
          </cell>
          <cell r="BC190" t="str">
            <v/>
          </cell>
          <cell r="BE190" t="str">
            <v/>
          </cell>
          <cell r="BI190" t="str">
            <v/>
          </cell>
          <cell r="BK190" t="str">
            <v/>
          </cell>
          <cell r="BO190" t="str">
            <v/>
          </cell>
          <cell r="BQ190">
            <v>155</v>
          </cell>
          <cell r="BY190"/>
        </row>
        <row r="191">
          <cell r="K191" t="str">
            <v>zemio</v>
          </cell>
          <cell r="L191" t="str">
            <v>zemio</v>
          </cell>
          <cell r="AK191"/>
          <cell r="AW191">
            <v>4500</v>
          </cell>
          <cell r="BA191">
            <v>35</v>
          </cell>
          <cell r="BC191">
            <v>188</v>
          </cell>
          <cell r="BE191" t="str">
            <v/>
          </cell>
          <cell r="BI191"/>
          <cell r="BK191">
            <v>214</v>
          </cell>
          <cell r="BM191">
            <v>2000</v>
          </cell>
          <cell r="BO191" t="str">
            <v/>
          </cell>
          <cell r="BQ191" t="str">
            <v/>
          </cell>
          <cell r="BY191"/>
        </row>
        <row r="192">
          <cell r="K192" t="str">
            <v>obo</v>
          </cell>
          <cell r="L192" t="str">
            <v>obo</v>
          </cell>
          <cell r="AK192"/>
          <cell r="BA192">
            <v>67</v>
          </cell>
          <cell r="BC192" t="str">
            <v/>
          </cell>
          <cell r="BE192" t="str">
            <v/>
          </cell>
          <cell r="BI192" t="str">
            <v/>
          </cell>
          <cell r="BK192" t="str">
            <v/>
          </cell>
          <cell r="BO192" t="str">
            <v/>
          </cell>
          <cell r="BQ192" t="str">
            <v/>
          </cell>
          <cell r="BY192"/>
        </row>
        <row r="193">
          <cell r="K193" t="str">
            <v>zemio</v>
          </cell>
          <cell r="L193" t="str">
            <v>zemio</v>
          </cell>
          <cell r="AK193"/>
          <cell r="BA193"/>
          <cell r="BC193">
            <v>125</v>
          </cell>
          <cell r="BE193" t="str">
            <v/>
          </cell>
          <cell r="BI193"/>
          <cell r="BK193">
            <v>221</v>
          </cell>
          <cell r="BM193">
            <v>2500</v>
          </cell>
          <cell r="BO193" t="str">
            <v/>
          </cell>
          <cell r="BQ193" t="str">
            <v/>
          </cell>
          <cell r="BY193"/>
        </row>
        <row r="194">
          <cell r="K194" t="str">
            <v>obo</v>
          </cell>
          <cell r="L194" t="str">
            <v>obo</v>
          </cell>
          <cell r="AK194"/>
          <cell r="BA194" t="str">
            <v/>
          </cell>
          <cell r="BC194" t="str">
            <v/>
          </cell>
          <cell r="BE194" t="str">
            <v/>
          </cell>
          <cell r="BI194" t="str">
            <v/>
          </cell>
          <cell r="BK194" t="str">
            <v/>
          </cell>
          <cell r="BM194">
            <v>2000</v>
          </cell>
          <cell r="BO194" t="str">
            <v/>
          </cell>
          <cell r="BQ194" t="str">
            <v/>
          </cell>
          <cell r="BY194"/>
        </row>
        <row r="195">
          <cell r="K195" t="str">
            <v>zemio</v>
          </cell>
          <cell r="L195" t="str">
            <v>zemio</v>
          </cell>
          <cell r="AK195"/>
          <cell r="AW195">
            <v>4500</v>
          </cell>
          <cell r="AY195">
            <v>8500</v>
          </cell>
          <cell r="BA195">
            <v>35</v>
          </cell>
          <cell r="BC195">
            <v>139</v>
          </cell>
          <cell r="BE195" t="str">
            <v/>
          </cell>
          <cell r="BI195"/>
          <cell r="BK195">
            <v>203</v>
          </cell>
          <cell r="BO195" t="str">
            <v/>
          </cell>
          <cell r="BQ195" t="str">
            <v/>
          </cell>
          <cell r="BY195"/>
        </row>
        <row r="196">
          <cell r="K196" t="str">
            <v>obo</v>
          </cell>
          <cell r="L196" t="str">
            <v>obo</v>
          </cell>
          <cell r="AK196"/>
          <cell r="BA196" t="str">
            <v/>
          </cell>
          <cell r="BC196" t="str">
            <v/>
          </cell>
          <cell r="BE196" t="str">
            <v/>
          </cell>
          <cell r="BI196" t="str">
            <v/>
          </cell>
          <cell r="BK196" t="str">
            <v/>
          </cell>
          <cell r="BM196">
            <v>2000</v>
          </cell>
          <cell r="BO196" t="str">
            <v/>
          </cell>
          <cell r="BQ196" t="str">
            <v/>
          </cell>
          <cell r="BY196"/>
        </row>
        <row r="197">
          <cell r="K197" t="str">
            <v>zemio</v>
          </cell>
          <cell r="L197" t="str">
            <v>zemio</v>
          </cell>
          <cell r="AK197">
            <v>1000</v>
          </cell>
          <cell r="AM197">
            <v>2500</v>
          </cell>
          <cell r="AO197">
            <v>5000</v>
          </cell>
          <cell r="AQ197">
            <v>8000</v>
          </cell>
          <cell r="AS197">
            <v>4500</v>
          </cell>
          <cell r="AU197">
            <v>10000</v>
          </cell>
          <cell r="AW197">
            <v>4000</v>
          </cell>
          <cell r="AY197">
            <v>7500</v>
          </cell>
          <cell r="BA197"/>
          <cell r="BC197" t="str">
            <v/>
          </cell>
          <cell r="BE197" t="str">
            <v/>
          </cell>
          <cell r="BK197" t="str">
            <v/>
          </cell>
          <cell r="BO197">
            <v>300</v>
          </cell>
          <cell r="BQ197">
            <v>195</v>
          </cell>
          <cell r="BS197">
            <v>350</v>
          </cell>
          <cell r="BW197">
            <v>3500</v>
          </cell>
          <cell r="BY197"/>
          <cell r="CA197">
            <v>2000</v>
          </cell>
        </row>
        <row r="198">
          <cell r="K198" t="str">
            <v>obo</v>
          </cell>
          <cell r="L198" t="str">
            <v>obo</v>
          </cell>
          <cell r="AK198"/>
          <cell r="BA198" t="str">
            <v/>
          </cell>
          <cell r="BC198" t="str">
            <v/>
          </cell>
          <cell r="BE198" t="str">
            <v/>
          </cell>
          <cell r="BI198" t="str">
            <v/>
          </cell>
          <cell r="BK198" t="str">
            <v/>
          </cell>
          <cell r="BM198">
            <v>2000</v>
          </cell>
          <cell r="BO198" t="str">
            <v/>
          </cell>
          <cell r="BQ198" t="str">
            <v/>
          </cell>
          <cell r="BY198"/>
        </row>
        <row r="199">
          <cell r="K199" t="str">
            <v>obo</v>
          </cell>
          <cell r="L199" t="str">
            <v>obo</v>
          </cell>
          <cell r="AK199"/>
          <cell r="BA199" t="str">
            <v/>
          </cell>
          <cell r="BC199">
            <v>125</v>
          </cell>
          <cell r="BE199" t="str">
            <v/>
          </cell>
          <cell r="BI199" t="str">
            <v/>
          </cell>
          <cell r="BK199" t="str">
            <v/>
          </cell>
          <cell r="BO199" t="str">
            <v/>
          </cell>
          <cell r="BQ199" t="str">
            <v/>
          </cell>
          <cell r="BY199"/>
        </row>
        <row r="200">
          <cell r="K200" t="str">
            <v>zemio</v>
          </cell>
          <cell r="L200" t="str">
            <v>zemio</v>
          </cell>
          <cell r="AK200">
            <v>1000</v>
          </cell>
          <cell r="BA200"/>
          <cell r="BC200" t="str">
            <v/>
          </cell>
          <cell r="BE200" t="str">
            <v/>
          </cell>
          <cell r="BI200" t="str">
            <v/>
          </cell>
          <cell r="BK200" t="str">
            <v/>
          </cell>
          <cell r="BO200" t="str">
            <v/>
          </cell>
          <cell r="BQ200" t="str">
            <v/>
          </cell>
          <cell r="BY200"/>
        </row>
        <row r="201">
          <cell r="K201" t="str">
            <v>zemio</v>
          </cell>
          <cell r="L201" t="str">
            <v>zemio</v>
          </cell>
          <cell r="AK201"/>
          <cell r="BC201" t="str">
            <v/>
          </cell>
          <cell r="BE201" t="str">
            <v/>
          </cell>
          <cell r="BI201" t="str">
            <v/>
          </cell>
          <cell r="BK201" t="str">
            <v/>
          </cell>
          <cell r="BO201" t="str">
            <v/>
          </cell>
          <cell r="BQ201" t="str">
            <v/>
          </cell>
          <cell r="BY201">
            <v>100</v>
          </cell>
        </row>
        <row r="202">
          <cell r="K202" t="str">
            <v>obo</v>
          </cell>
          <cell r="L202" t="str">
            <v>obo</v>
          </cell>
          <cell r="AK202"/>
          <cell r="BA202" t="str">
            <v/>
          </cell>
          <cell r="BC202" t="str">
            <v/>
          </cell>
          <cell r="BE202" t="str">
            <v/>
          </cell>
          <cell r="BI202" t="str">
            <v/>
          </cell>
          <cell r="BK202" t="str">
            <v/>
          </cell>
          <cell r="BO202">
            <v>200</v>
          </cell>
          <cell r="BQ202">
            <v>150</v>
          </cell>
          <cell r="BY202"/>
        </row>
        <row r="203">
          <cell r="K203" t="str">
            <v>zemio</v>
          </cell>
          <cell r="L203" t="str">
            <v>zemio</v>
          </cell>
          <cell r="AK203"/>
          <cell r="BC203" t="str">
            <v/>
          </cell>
          <cell r="BE203" t="str">
            <v/>
          </cell>
          <cell r="BI203" t="str">
            <v/>
          </cell>
          <cell r="BK203" t="str">
            <v/>
          </cell>
          <cell r="BO203" t="str">
            <v/>
          </cell>
          <cell r="BQ203" t="str">
            <v/>
          </cell>
          <cell r="BY203">
            <v>500</v>
          </cell>
        </row>
        <row r="204">
          <cell r="K204" t="str">
            <v>zemio</v>
          </cell>
          <cell r="L204" t="str">
            <v>zemio</v>
          </cell>
          <cell r="AK204"/>
          <cell r="BC204" t="str">
            <v/>
          </cell>
          <cell r="BE204" t="str">
            <v/>
          </cell>
          <cell r="BI204" t="str">
            <v/>
          </cell>
          <cell r="BK204" t="str">
            <v/>
          </cell>
          <cell r="BO204" t="str">
            <v/>
          </cell>
          <cell r="BQ204" t="str">
            <v/>
          </cell>
          <cell r="BY204">
            <v>500</v>
          </cell>
        </row>
        <row r="205">
          <cell r="K205" t="str">
            <v>zemio</v>
          </cell>
          <cell r="L205" t="str">
            <v>zemio</v>
          </cell>
          <cell r="AK205"/>
          <cell r="BC205" t="str">
            <v/>
          </cell>
          <cell r="BE205" t="str">
            <v/>
          </cell>
          <cell r="BI205" t="str">
            <v/>
          </cell>
          <cell r="BK205" t="str">
            <v/>
          </cell>
          <cell r="BO205" t="str">
            <v/>
          </cell>
          <cell r="BQ205" t="str">
            <v/>
          </cell>
          <cell r="BY205">
            <v>100</v>
          </cell>
        </row>
        <row r="206">
          <cell r="K206" t="str">
            <v>zemio</v>
          </cell>
          <cell r="L206" t="str">
            <v>zemio</v>
          </cell>
          <cell r="AK206"/>
          <cell r="BC206" t="str">
            <v/>
          </cell>
          <cell r="BE206" t="str">
            <v/>
          </cell>
          <cell r="BI206" t="str">
            <v/>
          </cell>
          <cell r="BK206" t="str">
            <v/>
          </cell>
          <cell r="BO206" t="str">
            <v/>
          </cell>
          <cell r="BQ206" t="str">
            <v/>
          </cell>
          <cell r="BY206">
            <v>500</v>
          </cell>
        </row>
        <row r="207">
          <cell r="K207" t="str">
            <v>obo</v>
          </cell>
          <cell r="L207" t="str">
            <v>obo</v>
          </cell>
          <cell r="AK207"/>
          <cell r="BA207" t="str">
            <v/>
          </cell>
          <cell r="BC207" t="str">
            <v/>
          </cell>
          <cell r="BE207" t="str">
            <v/>
          </cell>
          <cell r="BI207" t="str">
            <v/>
          </cell>
          <cell r="BK207" t="str">
            <v/>
          </cell>
          <cell r="BO207">
            <v>200</v>
          </cell>
          <cell r="BQ207">
            <v>150</v>
          </cell>
          <cell r="BY207"/>
        </row>
        <row r="208">
          <cell r="K208" t="str">
            <v>obo</v>
          </cell>
          <cell r="L208" t="str">
            <v>obo</v>
          </cell>
          <cell r="AK208"/>
          <cell r="BA208" t="str">
            <v/>
          </cell>
          <cell r="BC208" t="str">
            <v/>
          </cell>
          <cell r="BE208" t="str">
            <v/>
          </cell>
          <cell r="BI208" t="str">
            <v/>
          </cell>
          <cell r="BK208" t="str">
            <v/>
          </cell>
          <cell r="BO208" t="str">
            <v/>
          </cell>
          <cell r="BQ208">
            <v>180</v>
          </cell>
          <cell r="BY208"/>
        </row>
        <row r="209">
          <cell r="K209" t="str">
            <v>obo</v>
          </cell>
          <cell r="L209" t="str">
            <v>obo</v>
          </cell>
          <cell r="AK209"/>
          <cell r="BA209" t="str">
            <v/>
          </cell>
          <cell r="BC209" t="str">
            <v/>
          </cell>
          <cell r="BE209" t="str">
            <v/>
          </cell>
          <cell r="BI209" t="str">
            <v/>
          </cell>
          <cell r="BK209" t="str">
            <v/>
          </cell>
          <cell r="BO209">
            <v>200</v>
          </cell>
          <cell r="BQ209">
            <v>150</v>
          </cell>
          <cell r="BY209"/>
        </row>
        <row r="210">
          <cell r="K210" t="str">
            <v>obo</v>
          </cell>
          <cell r="L210" t="str">
            <v>obo</v>
          </cell>
          <cell r="AK210"/>
          <cell r="BA210" t="str">
            <v/>
          </cell>
          <cell r="BC210" t="str">
            <v/>
          </cell>
          <cell r="BE210" t="str">
            <v/>
          </cell>
          <cell r="BG210">
            <v>1500</v>
          </cell>
          <cell r="BI210" t="str">
            <v/>
          </cell>
          <cell r="BK210" t="str">
            <v/>
          </cell>
          <cell r="BO210" t="str">
            <v/>
          </cell>
          <cell r="BQ210" t="str">
            <v/>
          </cell>
          <cell r="BY210"/>
        </row>
        <row r="211">
          <cell r="K211" t="str">
            <v>bambari</v>
          </cell>
          <cell r="L211" t="str">
            <v>bambari</v>
          </cell>
          <cell r="AK211"/>
          <cell r="AQ211">
            <v>5500</v>
          </cell>
          <cell r="BA211" t="str">
            <v/>
          </cell>
          <cell r="BC211" t="str">
            <v/>
          </cell>
          <cell r="BE211" t="str">
            <v/>
          </cell>
          <cell r="BI211" t="str">
            <v/>
          </cell>
          <cell r="BK211" t="str">
            <v/>
          </cell>
          <cell r="BO211" t="str">
            <v/>
          </cell>
          <cell r="BQ211" t="str">
            <v/>
          </cell>
          <cell r="BY211"/>
        </row>
        <row r="212">
          <cell r="K212" t="str">
            <v>bangui_8</v>
          </cell>
          <cell r="L212" t="str">
            <v>bangui</v>
          </cell>
          <cell r="AK212">
            <v>1000</v>
          </cell>
          <cell r="AO212">
            <v>3500</v>
          </cell>
          <cell r="AQ212">
            <v>3500</v>
          </cell>
          <cell r="AS212">
            <v>2500</v>
          </cell>
          <cell r="AU212">
            <v>15000</v>
          </cell>
          <cell r="AY212">
            <v>4000</v>
          </cell>
          <cell r="BA212" t="str">
            <v/>
          </cell>
          <cell r="BC212" t="str">
            <v/>
          </cell>
          <cell r="BE212" t="str">
            <v/>
          </cell>
          <cell r="BI212" t="str">
            <v/>
          </cell>
          <cell r="BK212" t="str">
            <v/>
          </cell>
          <cell r="BO212" t="str">
            <v/>
          </cell>
          <cell r="BQ212" t="str">
            <v/>
          </cell>
          <cell r="BY212"/>
        </row>
        <row r="213">
          <cell r="K213" t="str">
            <v>bangui_8</v>
          </cell>
          <cell r="L213" t="str">
            <v>bangui</v>
          </cell>
          <cell r="AK213"/>
          <cell r="BA213">
            <v>300</v>
          </cell>
          <cell r="BC213">
            <v>400</v>
          </cell>
          <cell r="BE213">
            <v>200</v>
          </cell>
          <cell r="BI213">
            <v>250</v>
          </cell>
          <cell r="BK213">
            <v>200</v>
          </cell>
          <cell r="BO213" t="str">
            <v/>
          </cell>
          <cell r="BQ213" t="str">
            <v/>
          </cell>
          <cell r="BY213"/>
        </row>
        <row r="214">
          <cell r="K214" t="str">
            <v>bangui_8</v>
          </cell>
          <cell r="L214" t="str">
            <v>bangui</v>
          </cell>
          <cell r="AK214"/>
          <cell r="BA214" t="str">
            <v/>
          </cell>
          <cell r="BC214" t="str">
            <v/>
          </cell>
          <cell r="BE214" t="str">
            <v/>
          </cell>
          <cell r="BI214" t="str">
            <v/>
          </cell>
          <cell r="BK214" t="str">
            <v/>
          </cell>
          <cell r="BM214">
            <v>1000</v>
          </cell>
          <cell r="BO214">
            <v>200</v>
          </cell>
          <cell r="BQ214">
            <v>38</v>
          </cell>
          <cell r="BS214">
            <v>125</v>
          </cell>
          <cell r="BW214">
            <v>1500</v>
          </cell>
          <cell r="BY214"/>
        </row>
        <row r="215">
          <cell r="K215" t="str">
            <v>bangui_8</v>
          </cell>
          <cell r="L215" t="str">
            <v>bangui</v>
          </cell>
          <cell r="AK215"/>
          <cell r="AM215">
            <v>1000</v>
          </cell>
          <cell r="AS215">
            <v>2000</v>
          </cell>
          <cell r="AW215">
            <v>3500</v>
          </cell>
          <cell r="AY215">
            <v>5000</v>
          </cell>
          <cell r="BA215" t="str">
            <v/>
          </cell>
          <cell r="BC215" t="str">
            <v/>
          </cell>
          <cell r="BE215" t="str">
            <v/>
          </cell>
          <cell r="BI215" t="str">
            <v/>
          </cell>
          <cell r="BK215" t="str">
            <v/>
          </cell>
          <cell r="BO215" t="str">
            <v/>
          </cell>
          <cell r="BQ215" t="str">
            <v/>
          </cell>
          <cell r="BU215">
            <v>1000</v>
          </cell>
          <cell r="BW215">
            <v>1500</v>
          </cell>
          <cell r="BY215"/>
        </row>
        <row r="216">
          <cell r="K216" t="str">
            <v>bangui_8</v>
          </cell>
          <cell r="L216" t="str">
            <v>bangui</v>
          </cell>
          <cell r="AK216"/>
          <cell r="BA216">
            <v>250</v>
          </cell>
          <cell r="BC216">
            <v>300</v>
          </cell>
          <cell r="BE216">
            <v>400</v>
          </cell>
          <cell r="BI216">
            <v>250</v>
          </cell>
          <cell r="BK216">
            <v>350</v>
          </cell>
          <cell r="BM216">
            <v>1000</v>
          </cell>
          <cell r="BO216" t="str">
            <v/>
          </cell>
          <cell r="BQ216" t="str">
            <v/>
          </cell>
          <cell r="BY216"/>
        </row>
        <row r="217">
          <cell r="K217" t="str">
            <v>bangui_8</v>
          </cell>
          <cell r="L217" t="str">
            <v>bangui</v>
          </cell>
          <cell r="AK217"/>
          <cell r="AM217">
            <v>1000</v>
          </cell>
          <cell r="AQ217">
            <v>3500</v>
          </cell>
          <cell r="AS217">
            <v>2500</v>
          </cell>
          <cell r="AW217">
            <v>4000</v>
          </cell>
          <cell r="AY217">
            <v>4500</v>
          </cell>
          <cell r="BA217" t="str">
            <v/>
          </cell>
          <cell r="BC217" t="str">
            <v/>
          </cell>
          <cell r="BE217">
            <v>300</v>
          </cell>
          <cell r="BI217" t="str">
            <v/>
          </cell>
          <cell r="BK217" t="str">
            <v/>
          </cell>
          <cell r="BM217">
            <v>1000</v>
          </cell>
          <cell r="BO217">
            <v>200</v>
          </cell>
          <cell r="BQ217">
            <v>38</v>
          </cell>
          <cell r="BS217">
            <v>150</v>
          </cell>
          <cell r="BY217"/>
        </row>
        <row r="218">
          <cell r="K218" t="str">
            <v>bangui_8</v>
          </cell>
          <cell r="L218" t="str">
            <v>bangui</v>
          </cell>
          <cell r="AK218">
            <v>1500</v>
          </cell>
          <cell r="AM218">
            <v>1000</v>
          </cell>
          <cell r="AO218">
            <v>6500</v>
          </cell>
          <cell r="AQ218">
            <v>3500</v>
          </cell>
          <cell r="AS218">
            <v>2500</v>
          </cell>
          <cell r="AY218">
            <v>4500</v>
          </cell>
          <cell r="BA218" t="str">
            <v/>
          </cell>
          <cell r="BC218" t="str">
            <v/>
          </cell>
          <cell r="BE218" t="str">
            <v/>
          </cell>
          <cell r="BI218" t="str">
            <v/>
          </cell>
          <cell r="BK218" t="str">
            <v/>
          </cell>
          <cell r="BO218" t="str">
            <v/>
          </cell>
          <cell r="BQ218" t="str">
            <v/>
          </cell>
          <cell r="BU218">
            <v>1000</v>
          </cell>
          <cell r="BW218">
            <v>1500</v>
          </cell>
          <cell r="BY218"/>
        </row>
        <row r="219">
          <cell r="K219" t="str">
            <v>bangui_8</v>
          </cell>
          <cell r="L219" t="str">
            <v>bangui</v>
          </cell>
          <cell r="AK219"/>
          <cell r="BA219">
            <v>200</v>
          </cell>
          <cell r="BC219">
            <v>300</v>
          </cell>
          <cell r="BE219">
            <v>250</v>
          </cell>
          <cell r="BI219">
            <v>300</v>
          </cell>
          <cell r="BK219">
            <v>400</v>
          </cell>
          <cell r="BM219">
            <v>1000</v>
          </cell>
          <cell r="BO219">
            <v>200</v>
          </cell>
          <cell r="BQ219">
            <v>29</v>
          </cell>
          <cell r="BY219"/>
        </row>
        <row r="220">
          <cell r="K220" t="str">
            <v>bangui_8</v>
          </cell>
          <cell r="L220" t="str">
            <v>bangui</v>
          </cell>
          <cell r="AK220"/>
          <cell r="AM220">
            <v>1000</v>
          </cell>
          <cell r="AO220">
            <v>5000</v>
          </cell>
          <cell r="AQ220">
            <v>3500</v>
          </cell>
          <cell r="AS220">
            <v>3000</v>
          </cell>
          <cell r="AW220">
            <v>4000</v>
          </cell>
          <cell r="AY220">
            <v>4500</v>
          </cell>
          <cell r="BA220" t="str">
            <v/>
          </cell>
          <cell r="BC220" t="str">
            <v/>
          </cell>
          <cell r="BE220" t="str">
            <v/>
          </cell>
          <cell r="BI220" t="str">
            <v/>
          </cell>
          <cell r="BK220" t="str">
            <v/>
          </cell>
          <cell r="BO220" t="str">
            <v/>
          </cell>
          <cell r="BQ220" t="str">
            <v/>
          </cell>
          <cell r="BS220">
            <v>125</v>
          </cell>
          <cell r="BU220">
            <v>1000</v>
          </cell>
          <cell r="BW220">
            <v>1500</v>
          </cell>
          <cell r="BY220"/>
        </row>
        <row r="221">
          <cell r="K221" t="str">
            <v>bangui_8</v>
          </cell>
          <cell r="L221" t="str">
            <v>bangui</v>
          </cell>
          <cell r="AK221"/>
          <cell r="AM221">
            <v>1000</v>
          </cell>
          <cell r="AQ221">
            <v>3500</v>
          </cell>
          <cell r="AS221">
            <v>2500</v>
          </cell>
          <cell r="BA221" t="str">
            <v/>
          </cell>
          <cell r="BC221" t="str">
            <v/>
          </cell>
          <cell r="BE221" t="str">
            <v/>
          </cell>
          <cell r="BI221" t="str">
            <v/>
          </cell>
          <cell r="BK221" t="str">
            <v/>
          </cell>
          <cell r="BO221" t="str">
            <v/>
          </cell>
          <cell r="BQ221">
            <v>38</v>
          </cell>
          <cell r="BS221">
            <v>125</v>
          </cell>
          <cell r="BU221">
            <v>1000</v>
          </cell>
          <cell r="BW221">
            <v>1500</v>
          </cell>
          <cell r="BY221"/>
        </row>
        <row r="222">
          <cell r="K222" t="str">
            <v>bangui_8</v>
          </cell>
          <cell r="L222" t="str">
            <v>bangui</v>
          </cell>
          <cell r="AK222"/>
          <cell r="BA222" t="str">
            <v/>
          </cell>
          <cell r="BC222" t="str">
            <v/>
          </cell>
          <cell r="BE222" t="str">
            <v/>
          </cell>
          <cell r="BI222" t="str">
            <v/>
          </cell>
          <cell r="BK222" t="str">
            <v/>
          </cell>
          <cell r="BO222" t="str">
            <v/>
          </cell>
          <cell r="BQ222" t="str">
            <v/>
          </cell>
          <cell r="BY222"/>
          <cell r="CA222">
            <v>1000</v>
          </cell>
        </row>
        <row r="223">
          <cell r="K223" t="str">
            <v>bangui_8</v>
          </cell>
          <cell r="L223" t="str">
            <v>bangui</v>
          </cell>
          <cell r="AK223"/>
          <cell r="AW223">
            <v>3500</v>
          </cell>
          <cell r="AY223">
            <v>5000</v>
          </cell>
          <cell r="BA223">
            <v>200</v>
          </cell>
          <cell r="BC223">
            <v>300</v>
          </cell>
          <cell r="BE223">
            <v>300</v>
          </cell>
          <cell r="BI223">
            <v>250</v>
          </cell>
          <cell r="BK223">
            <v>300</v>
          </cell>
          <cell r="BO223">
            <v>200</v>
          </cell>
          <cell r="BQ223" t="str">
            <v/>
          </cell>
          <cell r="BU223">
            <v>1000</v>
          </cell>
          <cell r="BW223">
            <v>1500</v>
          </cell>
          <cell r="BY223"/>
        </row>
        <row r="224">
          <cell r="K224" t="str">
            <v>bangui_8</v>
          </cell>
          <cell r="L224" t="str">
            <v>bangui</v>
          </cell>
          <cell r="AK224"/>
          <cell r="BA224">
            <v>200</v>
          </cell>
          <cell r="BC224">
            <v>300</v>
          </cell>
          <cell r="BE224">
            <v>300</v>
          </cell>
          <cell r="BI224">
            <v>250</v>
          </cell>
          <cell r="BK224">
            <v>400</v>
          </cell>
          <cell r="BO224">
            <v>200</v>
          </cell>
          <cell r="BQ224">
            <v>33</v>
          </cell>
          <cell r="BS224">
            <v>150</v>
          </cell>
          <cell r="BY224"/>
        </row>
        <row r="225">
          <cell r="K225" t="str">
            <v>bangui_8</v>
          </cell>
          <cell r="L225" t="str">
            <v>bangui</v>
          </cell>
          <cell r="AK225"/>
          <cell r="BA225">
            <v>250</v>
          </cell>
          <cell r="BC225">
            <v>300</v>
          </cell>
          <cell r="BE225" t="str">
            <v/>
          </cell>
          <cell r="BI225">
            <v>300</v>
          </cell>
          <cell r="BK225">
            <v>350</v>
          </cell>
          <cell r="BO225" t="str">
            <v/>
          </cell>
          <cell r="BQ225" t="str">
            <v/>
          </cell>
          <cell r="BY225"/>
        </row>
        <row r="226">
          <cell r="K226" t="str">
            <v>bambari</v>
          </cell>
          <cell r="L226" t="str">
            <v>bambari</v>
          </cell>
          <cell r="AK226"/>
          <cell r="BA226" t="str">
            <v/>
          </cell>
          <cell r="BC226" t="str">
            <v/>
          </cell>
          <cell r="BE226" t="str">
            <v/>
          </cell>
          <cell r="BK226" t="str">
            <v/>
          </cell>
          <cell r="BO226" t="str">
            <v/>
          </cell>
          <cell r="BQ226" t="str">
            <v/>
          </cell>
          <cell r="BU226">
            <v>1750</v>
          </cell>
          <cell r="BY226"/>
        </row>
        <row r="227">
          <cell r="K227" t="str">
            <v>bambari</v>
          </cell>
          <cell r="L227" t="str">
            <v>bambari</v>
          </cell>
          <cell r="AK227"/>
          <cell r="BA227" t="str">
            <v/>
          </cell>
          <cell r="BC227" t="str">
            <v/>
          </cell>
          <cell r="BE227" t="str">
            <v/>
          </cell>
          <cell r="BI227" t="str">
            <v/>
          </cell>
          <cell r="BK227" t="str">
            <v/>
          </cell>
          <cell r="BO227" t="str">
            <v/>
          </cell>
          <cell r="BQ227" t="str">
            <v/>
          </cell>
          <cell r="BY227"/>
        </row>
        <row r="228">
          <cell r="K228" t="str">
            <v>bambari</v>
          </cell>
          <cell r="L228" t="str">
            <v>bambari</v>
          </cell>
          <cell r="AK228"/>
          <cell r="BA228" t="str">
            <v/>
          </cell>
          <cell r="BC228" t="str">
            <v/>
          </cell>
          <cell r="BE228" t="str">
            <v/>
          </cell>
          <cell r="BI228" t="str">
            <v/>
          </cell>
          <cell r="BK228" t="str">
            <v/>
          </cell>
          <cell r="BO228" t="str">
            <v/>
          </cell>
          <cell r="BQ228" t="str">
            <v/>
          </cell>
          <cell r="BY228"/>
        </row>
        <row r="229">
          <cell r="K229" t="str">
            <v>bambari</v>
          </cell>
          <cell r="L229" t="str">
            <v>bambari</v>
          </cell>
          <cell r="AK229"/>
          <cell r="BA229">
            <v>175</v>
          </cell>
          <cell r="BC229" t="str">
            <v/>
          </cell>
          <cell r="BE229" t="str">
            <v/>
          </cell>
          <cell r="BI229" t="str">
            <v/>
          </cell>
          <cell r="BK229" t="str">
            <v/>
          </cell>
          <cell r="BO229" t="str">
            <v/>
          </cell>
          <cell r="BQ229" t="str">
            <v/>
          </cell>
          <cell r="BY229"/>
        </row>
        <row r="230">
          <cell r="K230" t="str">
            <v>bambari</v>
          </cell>
          <cell r="L230" t="str">
            <v>bambari</v>
          </cell>
          <cell r="AK230"/>
          <cell r="BA230" t="str">
            <v/>
          </cell>
          <cell r="BC230" t="str">
            <v/>
          </cell>
          <cell r="BE230" t="str">
            <v/>
          </cell>
          <cell r="BI230">
            <v>163</v>
          </cell>
          <cell r="BK230" t="str">
            <v/>
          </cell>
          <cell r="BO230" t="str">
            <v/>
          </cell>
          <cell r="BQ230" t="str">
            <v/>
          </cell>
          <cell r="BY230"/>
        </row>
        <row r="231">
          <cell r="K231" t="str">
            <v>bambari</v>
          </cell>
          <cell r="L231" t="str">
            <v>bambari</v>
          </cell>
          <cell r="AK231"/>
          <cell r="BA231" t="str">
            <v/>
          </cell>
          <cell r="BC231" t="str">
            <v/>
          </cell>
          <cell r="BE231" t="str">
            <v/>
          </cell>
          <cell r="BI231" t="str">
            <v/>
          </cell>
          <cell r="BK231" t="str">
            <v/>
          </cell>
          <cell r="BO231" t="str">
            <v/>
          </cell>
          <cell r="BQ231" t="str">
            <v/>
          </cell>
          <cell r="BY231"/>
        </row>
        <row r="232">
          <cell r="K232" t="str">
            <v>bambari</v>
          </cell>
          <cell r="L232" t="str">
            <v>bambari</v>
          </cell>
          <cell r="AK232"/>
          <cell r="BA232" t="str">
            <v/>
          </cell>
          <cell r="BC232" t="str">
            <v/>
          </cell>
          <cell r="BE232" t="str">
            <v/>
          </cell>
          <cell r="BI232" t="str">
            <v/>
          </cell>
          <cell r="BK232" t="str">
            <v/>
          </cell>
          <cell r="BO232" t="str">
            <v/>
          </cell>
          <cell r="BQ232" t="str">
            <v/>
          </cell>
          <cell r="BY232"/>
        </row>
        <row r="233">
          <cell r="K233" t="str">
            <v>bambari</v>
          </cell>
          <cell r="L233" t="str">
            <v>bambari</v>
          </cell>
          <cell r="AK233"/>
          <cell r="BA233" t="str">
            <v/>
          </cell>
          <cell r="BC233" t="str">
            <v/>
          </cell>
          <cell r="BE233">
            <v>182</v>
          </cell>
          <cell r="BI233" t="str">
            <v/>
          </cell>
          <cell r="BK233" t="str">
            <v/>
          </cell>
          <cell r="BO233" t="str">
            <v/>
          </cell>
          <cell r="BQ233" t="str">
            <v/>
          </cell>
          <cell r="BY233"/>
        </row>
        <row r="234">
          <cell r="K234" t="str">
            <v>bambari</v>
          </cell>
          <cell r="L234" t="str">
            <v>bambari</v>
          </cell>
          <cell r="AK234"/>
          <cell r="BA234" t="str">
            <v/>
          </cell>
          <cell r="BC234" t="str">
            <v/>
          </cell>
          <cell r="BE234">
            <v>300</v>
          </cell>
          <cell r="BI234" t="str">
            <v/>
          </cell>
          <cell r="BK234" t="str">
            <v/>
          </cell>
          <cell r="BO234" t="str">
            <v/>
          </cell>
          <cell r="BQ234" t="str">
            <v/>
          </cell>
          <cell r="BY234"/>
        </row>
        <row r="235">
          <cell r="K235" t="str">
            <v>bambari</v>
          </cell>
          <cell r="L235" t="str">
            <v>bambari</v>
          </cell>
          <cell r="AK235"/>
          <cell r="BA235" t="str">
            <v/>
          </cell>
          <cell r="BC235">
            <v>90</v>
          </cell>
          <cell r="BE235" t="str">
            <v/>
          </cell>
          <cell r="BI235" t="str">
            <v/>
          </cell>
          <cell r="BK235" t="str">
            <v/>
          </cell>
          <cell r="BO235" t="str">
            <v/>
          </cell>
          <cell r="BQ235" t="str">
            <v/>
          </cell>
          <cell r="BY235"/>
        </row>
        <row r="236">
          <cell r="K236" t="str">
            <v>bambari</v>
          </cell>
          <cell r="L236" t="str">
            <v>bambari</v>
          </cell>
          <cell r="AK236"/>
          <cell r="BA236" t="str">
            <v/>
          </cell>
          <cell r="BC236">
            <v>250</v>
          </cell>
          <cell r="BE236" t="str">
            <v/>
          </cell>
          <cell r="BI236" t="str">
            <v/>
          </cell>
          <cell r="BK236" t="str">
            <v/>
          </cell>
          <cell r="BO236" t="str">
            <v/>
          </cell>
          <cell r="BQ236" t="str">
            <v/>
          </cell>
          <cell r="BY236"/>
        </row>
        <row r="237">
          <cell r="K237" t="str">
            <v>bambari</v>
          </cell>
          <cell r="L237" t="str">
            <v>bambari</v>
          </cell>
          <cell r="AK237"/>
          <cell r="BA237" t="str">
            <v/>
          </cell>
          <cell r="BC237">
            <v>88</v>
          </cell>
          <cell r="BE237" t="str">
            <v/>
          </cell>
          <cell r="BI237" t="str">
            <v/>
          </cell>
          <cell r="BK237" t="str">
            <v/>
          </cell>
          <cell r="BO237" t="str">
            <v/>
          </cell>
          <cell r="BQ237" t="str">
            <v/>
          </cell>
          <cell r="BY237"/>
        </row>
        <row r="238">
          <cell r="K238" t="str">
            <v>bambari</v>
          </cell>
          <cell r="L238" t="str">
            <v>bambari</v>
          </cell>
          <cell r="AK238"/>
          <cell r="BA238" t="str">
            <v/>
          </cell>
          <cell r="BC238" t="str">
            <v/>
          </cell>
          <cell r="BE238" t="str">
            <v/>
          </cell>
          <cell r="BG238">
            <v>1200</v>
          </cell>
          <cell r="BI238" t="str">
            <v/>
          </cell>
          <cell r="BK238" t="str">
            <v/>
          </cell>
          <cell r="BO238" t="str">
            <v/>
          </cell>
          <cell r="BQ238" t="str">
            <v/>
          </cell>
          <cell r="BY238"/>
        </row>
        <row r="239">
          <cell r="K239" t="str">
            <v>bambari</v>
          </cell>
          <cell r="L239" t="str">
            <v>bambari</v>
          </cell>
          <cell r="AK239"/>
          <cell r="BA239" t="str">
            <v/>
          </cell>
          <cell r="BC239" t="str">
            <v/>
          </cell>
          <cell r="BE239" t="str">
            <v/>
          </cell>
          <cell r="BG239">
            <v>1000</v>
          </cell>
          <cell r="BI239" t="str">
            <v/>
          </cell>
          <cell r="BK239" t="str">
            <v/>
          </cell>
          <cell r="BO239" t="str">
            <v/>
          </cell>
          <cell r="BQ239" t="str">
            <v/>
          </cell>
          <cell r="BY239"/>
        </row>
        <row r="240">
          <cell r="K240" t="str">
            <v>bambari</v>
          </cell>
          <cell r="L240" t="str">
            <v>bambari</v>
          </cell>
          <cell r="AK240"/>
          <cell r="BA240" t="str">
            <v/>
          </cell>
          <cell r="BC240" t="str">
            <v/>
          </cell>
          <cell r="BE240" t="str">
            <v/>
          </cell>
          <cell r="BI240" t="str">
            <v/>
          </cell>
          <cell r="BK240" t="str">
            <v/>
          </cell>
          <cell r="BM240">
            <v>1500</v>
          </cell>
          <cell r="BO240" t="str">
            <v/>
          </cell>
          <cell r="BQ240" t="str">
            <v/>
          </cell>
          <cell r="BY240"/>
        </row>
        <row r="241">
          <cell r="K241" t="str">
            <v>bambari</v>
          </cell>
          <cell r="L241" t="str">
            <v>bambari</v>
          </cell>
          <cell r="AK241"/>
          <cell r="BA241" t="str">
            <v/>
          </cell>
          <cell r="BC241" t="str">
            <v/>
          </cell>
          <cell r="BE241" t="str">
            <v/>
          </cell>
          <cell r="BI241" t="str">
            <v/>
          </cell>
          <cell r="BK241" t="str">
            <v/>
          </cell>
          <cell r="BM241">
            <v>1400</v>
          </cell>
          <cell r="BO241" t="str">
            <v/>
          </cell>
          <cell r="BQ241" t="str">
            <v/>
          </cell>
          <cell r="BY241"/>
        </row>
        <row r="242">
          <cell r="K242" t="str">
            <v>bambari</v>
          </cell>
          <cell r="L242" t="str">
            <v>bambari</v>
          </cell>
          <cell r="AK242"/>
          <cell r="BA242" t="str">
            <v/>
          </cell>
          <cell r="BC242" t="str">
            <v/>
          </cell>
          <cell r="BE242" t="str">
            <v/>
          </cell>
          <cell r="BI242" t="str">
            <v/>
          </cell>
          <cell r="BK242" t="str">
            <v/>
          </cell>
          <cell r="BM242">
            <v>1400</v>
          </cell>
          <cell r="BO242" t="str">
            <v/>
          </cell>
          <cell r="BQ242" t="str">
            <v/>
          </cell>
          <cell r="BY242"/>
        </row>
        <row r="243">
          <cell r="K243" t="str">
            <v>bambari</v>
          </cell>
          <cell r="L243" t="str">
            <v>bambari</v>
          </cell>
          <cell r="AK243"/>
          <cell r="BA243" t="str">
            <v/>
          </cell>
          <cell r="BC243" t="str">
            <v/>
          </cell>
          <cell r="BE243" t="str">
            <v/>
          </cell>
          <cell r="BI243" t="str">
            <v/>
          </cell>
          <cell r="BK243" t="str">
            <v/>
          </cell>
          <cell r="BO243">
            <v>136</v>
          </cell>
          <cell r="BQ243" t="str">
            <v/>
          </cell>
          <cell r="BY243"/>
        </row>
        <row r="244">
          <cell r="K244" t="str">
            <v>bambari</v>
          </cell>
          <cell r="L244" t="str">
            <v>bambari</v>
          </cell>
          <cell r="AK244"/>
          <cell r="BA244" t="str">
            <v/>
          </cell>
          <cell r="BC244" t="str">
            <v/>
          </cell>
          <cell r="BE244" t="str">
            <v/>
          </cell>
          <cell r="BI244" t="str">
            <v/>
          </cell>
          <cell r="BK244" t="str">
            <v/>
          </cell>
          <cell r="BO244">
            <v>180</v>
          </cell>
          <cell r="BQ244" t="str">
            <v/>
          </cell>
          <cell r="BY244"/>
        </row>
        <row r="245">
          <cell r="K245" t="str">
            <v>bambari</v>
          </cell>
          <cell r="L245" t="str">
            <v>bambari</v>
          </cell>
          <cell r="AK245"/>
          <cell r="BA245" t="str">
            <v/>
          </cell>
          <cell r="BC245" t="str">
            <v/>
          </cell>
          <cell r="BE245" t="str">
            <v/>
          </cell>
          <cell r="BI245" t="str">
            <v/>
          </cell>
          <cell r="BK245" t="str">
            <v/>
          </cell>
          <cell r="BO245" t="str">
            <v/>
          </cell>
          <cell r="BQ245">
            <v>58</v>
          </cell>
          <cell r="BY245"/>
        </row>
        <row r="246">
          <cell r="K246" t="str">
            <v>bambari</v>
          </cell>
          <cell r="L246" t="str">
            <v>bambari</v>
          </cell>
          <cell r="AK246"/>
          <cell r="BA246" t="str">
            <v/>
          </cell>
          <cell r="BC246" t="str">
            <v/>
          </cell>
          <cell r="BE246" t="str">
            <v/>
          </cell>
          <cell r="BI246" t="str">
            <v/>
          </cell>
          <cell r="BK246" t="str">
            <v/>
          </cell>
          <cell r="BO246" t="str">
            <v/>
          </cell>
          <cell r="BQ246" t="str">
            <v/>
          </cell>
          <cell r="BY246"/>
        </row>
        <row r="247">
          <cell r="K247" t="str">
            <v>bambari</v>
          </cell>
          <cell r="L247" t="str">
            <v>bambari</v>
          </cell>
          <cell r="AK247"/>
          <cell r="BA247" t="str">
            <v/>
          </cell>
          <cell r="BC247" t="str">
            <v/>
          </cell>
          <cell r="BE247" t="str">
            <v/>
          </cell>
          <cell r="BI247" t="str">
            <v/>
          </cell>
          <cell r="BK247" t="str">
            <v/>
          </cell>
          <cell r="BO247" t="str">
            <v/>
          </cell>
          <cell r="BQ247">
            <v>75</v>
          </cell>
          <cell r="BY247"/>
        </row>
        <row r="248">
          <cell r="K248" t="str">
            <v>bambari</v>
          </cell>
          <cell r="L248" t="str">
            <v>bambari</v>
          </cell>
          <cell r="AK248"/>
          <cell r="BA248">
            <v>31</v>
          </cell>
          <cell r="BC248" t="str">
            <v/>
          </cell>
          <cell r="BE248" t="str">
            <v/>
          </cell>
          <cell r="BI248" t="str">
            <v/>
          </cell>
          <cell r="BK248" t="str">
            <v/>
          </cell>
          <cell r="BO248" t="str">
            <v/>
          </cell>
          <cell r="BQ248" t="str">
            <v/>
          </cell>
          <cell r="BY248"/>
        </row>
        <row r="249">
          <cell r="K249" t="str">
            <v>bambari</v>
          </cell>
          <cell r="L249" t="str">
            <v>bambari</v>
          </cell>
          <cell r="AK249"/>
          <cell r="BA249" t="str">
            <v/>
          </cell>
          <cell r="BC249" t="str">
            <v/>
          </cell>
          <cell r="BE249" t="str">
            <v/>
          </cell>
          <cell r="BI249" t="str">
            <v/>
          </cell>
          <cell r="BK249" t="str">
            <v/>
          </cell>
          <cell r="BO249" t="str">
            <v/>
          </cell>
          <cell r="BQ249">
            <v>75</v>
          </cell>
          <cell r="BY249"/>
        </row>
        <row r="250">
          <cell r="K250" t="str">
            <v>bambari</v>
          </cell>
          <cell r="L250" t="str">
            <v>bambari</v>
          </cell>
          <cell r="AK250"/>
          <cell r="BA250">
            <v>175</v>
          </cell>
          <cell r="BC250" t="str">
            <v/>
          </cell>
          <cell r="BE250" t="str">
            <v/>
          </cell>
          <cell r="BI250" t="str">
            <v/>
          </cell>
          <cell r="BK250" t="str">
            <v/>
          </cell>
          <cell r="BO250" t="str">
            <v/>
          </cell>
          <cell r="BQ250" t="str">
            <v/>
          </cell>
          <cell r="BY250"/>
        </row>
        <row r="251">
          <cell r="K251" t="str">
            <v>bambari</v>
          </cell>
          <cell r="L251" t="str">
            <v>bambari</v>
          </cell>
          <cell r="AK251"/>
          <cell r="BA251" t="str">
            <v/>
          </cell>
          <cell r="BC251" t="str">
            <v/>
          </cell>
          <cell r="BE251" t="str">
            <v/>
          </cell>
          <cell r="BI251" t="str">
            <v/>
          </cell>
          <cell r="BK251" t="str">
            <v/>
          </cell>
          <cell r="BO251" t="str">
            <v/>
          </cell>
          <cell r="BQ251" t="str">
            <v/>
          </cell>
          <cell r="BW251">
            <v>2500</v>
          </cell>
          <cell r="BY251"/>
        </row>
        <row r="252">
          <cell r="K252" t="str">
            <v>bambari</v>
          </cell>
          <cell r="L252" t="str">
            <v>bambari</v>
          </cell>
          <cell r="AK252"/>
          <cell r="BA252" t="str">
            <v/>
          </cell>
          <cell r="BC252" t="str">
            <v/>
          </cell>
          <cell r="BE252">
            <v>175</v>
          </cell>
          <cell r="BI252" t="str">
            <v/>
          </cell>
          <cell r="BK252" t="str">
            <v/>
          </cell>
          <cell r="BO252" t="str">
            <v/>
          </cell>
          <cell r="BQ252" t="str">
            <v/>
          </cell>
          <cell r="BY252"/>
        </row>
        <row r="253">
          <cell r="K253" t="str">
            <v>bambari</v>
          </cell>
          <cell r="L253" t="str">
            <v>bambari</v>
          </cell>
          <cell r="AK253"/>
          <cell r="BA253" t="str">
            <v/>
          </cell>
          <cell r="BC253" t="str">
            <v/>
          </cell>
          <cell r="BE253" t="str">
            <v/>
          </cell>
          <cell r="BI253" t="str">
            <v/>
          </cell>
          <cell r="BK253" t="str">
            <v/>
          </cell>
          <cell r="BO253" t="str">
            <v/>
          </cell>
          <cell r="BQ253" t="str">
            <v/>
          </cell>
          <cell r="BY253"/>
        </row>
        <row r="254">
          <cell r="K254" t="str">
            <v>bambari</v>
          </cell>
          <cell r="L254" t="str">
            <v>bambari</v>
          </cell>
          <cell r="AK254"/>
          <cell r="BA254" t="str">
            <v/>
          </cell>
          <cell r="BC254" t="str">
            <v/>
          </cell>
          <cell r="BE254">
            <v>150</v>
          </cell>
          <cell r="BI254" t="str">
            <v/>
          </cell>
          <cell r="BK254" t="str">
            <v/>
          </cell>
          <cell r="BO254" t="str">
            <v/>
          </cell>
          <cell r="BQ254" t="str">
            <v/>
          </cell>
          <cell r="BY254"/>
        </row>
        <row r="255">
          <cell r="K255" t="str">
            <v>bambari</v>
          </cell>
          <cell r="L255" t="str">
            <v>bambari</v>
          </cell>
          <cell r="AK255"/>
          <cell r="BA255" t="str">
            <v/>
          </cell>
          <cell r="BC255" t="str">
            <v/>
          </cell>
          <cell r="BE255" t="str">
            <v/>
          </cell>
          <cell r="BI255" t="str">
            <v/>
          </cell>
          <cell r="BK255" t="str">
            <v/>
          </cell>
          <cell r="BO255" t="str">
            <v/>
          </cell>
          <cell r="BQ255" t="str">
            <v/>
          </cell>
          <cell r="BS255">
            <v>150</v>
          </cell>
          <cell r="BY255"/>
        </row>
        <row r="256">
          <cell r="K256" t="str">
            <v>bambari</v>
          </cell>
          <cell r="L256" t="str">
            <v>bambari</v>
          </cell>
          <cell r="AK256"/>
          <cell r="BA256" t="str">
            <v/>
          </cell>
          <cell r="BC256" t="str">
            <v/>
          </cell>
          <cell r="BE256" t="str">
            <v/>
          </cell>
          <cell r="BG256"/>
          <cell r="BI256" t="str">
            <v/>
          </cell>
          <cell r="BK256" t="str">
            <v/>
          </cell>
          <cell r="BO256" t="str">
            <v/>
          </cell>
          <cell r="BQ256" t="str">
            <v/>
          </cell>
          <cell r="BY256"/>
        </row>
        <row r="257">
          <cell r="K257" t="str">
            <v>bambari</v>
          </cell>
          <cell r="L257" t="str">
            <v>bambari</v>
          </cell>
          <cell r="AK257"/>
          <cell r="BA257" t="str">
            <v/>
          </cell>
          <cell r="BC257" t="str">
            <v/>
          </cell>
          <cell r="BE257" t="str">
            <v/>
          </cell>
          <cell r="BI257" t="str">
            <v/>
          </cell>
          <cell r="BK257" t="str">
            <v/>
          </cell>
          <cell r="BM257">
            <v>1500</v>
          </cell>
          <cell r="BO257" t="str">
            <v/>
          </cell>
          <cell r="BQ257" t="str">
            <v/>
          </cell>
          <cell r="BY257"/>
        </row>
        <row r="258">
          <cell r="K258" t="str">
            <v>bambari</v>
          </cell>
          <cell r="L258" t="str">
            <v>bambari</v>
          </cell>
          <cell r="AK258"/>
          <cell r="BA258" t="str">
            <v/>
          </cell>
          <cell r="BC258" t="str">
            <v/>
          </cell>
          <cell r="BE258" t="str">
            <v/>
          </cell>
          <cell r="BI258" t="str">
            <v/>
          </cell>
          <cell r="BK258" t="str">
            <v/>
          </cell>
          <cell r="BM258">
            <v>1300</v>
          </cell>
          <cell r="BO258" t="str">
            <v/>
          </cell>
          <cell r="BQ258" t="str">
            <v/>
          </cell>
          <cell r="BY258"/>
        </row>
        <row r="259">
          <cell r="K259" t="str">
            <v>bambari</v>
          </cell>
          <cell r="L259" t="str">
            <v>bambari</v>
          </cell>
          <cell r="AK259"/>
          <cell r="BA259" t="str">
            <v/>
          </cell>
          <cell r="BC259" t="str">
            <v/>
          </cell>
          <cell r="BE259" t="str">
            <v/>
          </cell>
          <cell r="BI259" t="str">
            <v/>
          </cell>
          <cell r="BK259" t="str">
            <v/>
          </cell>
          <cell r="BO259" t="str">
            <v/>
          </cell>
          <cell r="BQ259" t="str">
            <v/>
          </cell>
          <cell r="BS259">
            <v>150</v>
          </cell>
          <cell r="BY259"/>
        </row>
        <row r="260">
          <cell r="K260" t="str">
            <v>bambari</v>
          </cell>
          <cell r="L260" t="str">
            <v>bambari</v>
          </cell>
          <cell r="AK260"/>
          <cell r="BA260" t="str">
            <v/>
          </cell>
          <cell r="BC260" t="str">
            <v/>
          </cell>
          <cell r="BE260" t="str">
            <v/>
          </cell>
          <cell r="BI260" t="str">
            <v/>
          </cell>
          <cell r="BK260" t="str">
            <v/>
          </cell>
          <cell r="BO260">
            <v>150</v>
          </cell>
          <cell r="BQ260" t="str">
            <v/>
          </cell>
          <cell r="BY260"/>
        </row>
        <row r="261">
          <cell r="K261" t="str">
            <v>bambari</v>
          </cell>
          <cell r="L261" t="str">
            <v>bambari</v>
          </cell>
          <cell r="AK261"/>
          <cell r="AO261">
            <v>5000</v>
          </cell>
          <cell r="BA261" t="str">
            <v/>
          </cell>
          <cell r="BC261" t="str">
            <v/>
          </cell>
          <cell r="BE261" t="str">
            <v/>
          </cell>
          <cell r="BI261" t="str">
            <v/>
          </cell>
          <cell r="BK261" t="str">
            <v/>
          </cell>
          <cell r="BO261" t="str">
            <v/>
          </cell>
          <cell r="BQ261" t="str">
            <v/>
          </cell>
          <cell r="BU261"/>
          <cell r="BY261"/>
        </row>
        <row r="262">
          <cell r="K262" t="str">
            <v>bambari</v>
          </cell>
          <cell r="L262" t="str">
            <v>bambari</v>
          </cell>
          <cell r="AK262"/>
          <cell r="AQ262">
            <v>7500</v>
          </cell>
          <cell r="BA262" t="str">
            <v/>
          </cell>
          <cell r="BC262" t="str">
            <v/>
          </cell>
          <cell r="BE262" t="str">
            <v/>
          </cell>
          <cell r="BI262" t="str">
            <v/>
          </cell>
          <cell r="BK262" t="str">
            <v/>
          </cell>
          <cell r="BO262" t="str">
            <v/>
          </cell>
          <cell r="BQ262" t="str">
            <v/>
          </cell>
          <cell r="BU262"/>
          <cell r="BY262"/>
        </row>
        <row r="263">
          <cell r="K263" t="str">
            <v>bambari</v>
          </cell>
          <cell r="L263" t="str">
            <v>bambari</v>
          </cell>
          <cell r="AK263"/>
          <cell r="BA263" t="str">
            <v/>
          </cell>
          <cell r="BC263" t="str">
            <v/>
          </cell>
          <cell r="BE263" t="str">
            <v/>
          </cell>
          <cell r="BI263" t="str">
            <v/>
          </cell>
          <cell r="BK263" t="str">
            <v/>
          </cell>
          <cell r="BO263" t="str">
            <v/>
          </cell>
          <cell r="BQ263" t="str">
            <v/>
          </cell>
          <cell r="BU263"/>
          <cell r="BY263"/>
        </row>
        <row r="264">
          <cell r="K264" t="str">
            <v>bambari</v>
          </cell>
          <cell r="L264" t="str">
            <v>bambari</v>
          </cell>
          <cell r="AK264"/>
          <cell r="BA264" t="str">
            <v/>
          </cell>
          <cell r="BC264" t="str">
            <v/>
          </cell>
          <cell r="BE264" t="str">
            <v/>
          </cell>
          <cell r="BI264" t="str">
            <v/>
          </cell>
          <cell r="BK264" t="str">
            <v/>
          </cell>
          <cell r="BO264" t="str">
            <v/>
          </cell>
          <cell r="BQ264" t="str">
            <v/>
          </cell>
          <cell r="BU264"/>
          <cell r="BY264"/>
        </row>
        <row r="265">
          <cell r="K265" t="str">
            <v>bambari</v>
          </cell>
          <cell r="L265" t="str">
            <v>bambari</v>
          </cell>
          <cell r="AK265"/>
          <cell r="AM265">
            <v>1500</v>
          </cell>
          <cell r="BA265" t="str">
            <v/>
          </cell>
          <cell r="BC265" t="str">
            <v/>
          </cell>
          <cell r="BE265" t="str">
            <v/>
          </cell>
          <cell r="BI265" t="str">
            <v/>
          </cell>
          <cell r="BK265" t="str">
            <v/>
          </cell>
          <cell r="BO265" t="str">
            <v/>
          </cell>
          <cell r="BQ265" t="str">
            <v/>
          </cell>
          <cell r="BU265"/>
          <cell r="BY265"/>
        </row>
        <row r="266">
          <cell r="K266" t="str">
            <v>bambari</v>
          </cell>
          <cell r="L266" t="str">
            <v>bambari</v>
          </cell>
          <cell r="AK266"/>
          <cell r="AM266">
            <v>1500</v>
          </cell>
          <cell r="BA266" t="str">
            <v/>
          </cell>
          <cell r="BC266" t="str">
            <v/>
          </cell>
          <cell r="BE266" t="str">
            <v/>
          </cell>
          <cell r="BI266" t="str">
            <v/>
          </cell>
          <cell r="BK266" t="str">
            <v/>
          </cell>
          <cell r="BO266" t="str">
            <v/>
          </cell>
          <cell r="BQ266" t="str">
            <v/>
          </cell>
          <cell r="BY266"/>
        </row>
        <row r="267">
          <cell r="K267" t="str">
            <v>bambari</v>
          </cell>
          <cell r="L267" t="str">
            <v>bambari</v>
          </cell>
          <cell r="AK267"/>
          <cell r="AM267">
            <v>1500</v>
          </cell>
          <cell r="BA267" t="str">
            <v/>
          </cell>
          <cell r="BC267" t="str">
            <v/>
          </cell>
          <cell r="BE267" t="str">
            <v/>
          </cell>
          <cell r="BI267" t="str">
            <v/>
          </cell>
          <cell r="BK267" t="str">
            <v/>
          </cell>
          <cell r="BO267" t="str">
            <v/>
          </cell>
          <cell r="BQ267" t="str">
            <v/>
          </cell>
          <cell r="BY267"/>
        </row>
        <row r="268">
          <cell r="K268" t="str">
            <v>bambari</v>
          </cell>
          <cell r="L268" t="str">
            <v>bambari</v>
          </cell>
          <cell r="AK268"/>
          <cell r="AS268">
            <v>6000</v>
          </cell>
          <cell r="BA268" t="str">
            <v/>
          </cell>
          <cell r="BC268" t="str">
            <v/>
          </cell>
          <cell r="BE268" t="str">
            <v/>
          </cell>
          <cell r="BI268" t="str">
            <v/>
          </cell>
          <cell r="BK268" t="str">
            <v/>
          </cell>
          <cell r="BO268" t="str">
            <v/>
          </cell>
          <cell r="BQ268" t="str">
            <v/>
          </cell>
          <cell r="BY268"/>
        </row>
        <row r="269">
          <cell r="K269" t="str">
            <v>bambari</v>
          </cell>
          <cell r="L269" t="str">
            <v>bambari</v>
          </cell>
          <cell r="AK269"/>
          <cell r="AS269">
            <v>3000</v>
          </cell>
          <cell r="BA269" t="str">
            <v/>
          </cell>
          <cell r="BC269" t="str">
            <v/>
          </cell>
          <cell r="BE269" t="str">
            <v/>
          </cell>
          <cell r="BI269" t="str">
            <v/>
          </cell>
          <cell r="BK269" t="str">
            <v/>
          </cell>
          <cell r="BO269" t="str">
            <v/>
          </cell>
          <cell r="BQ269" t="str">
            <v/>
          </cell>
          <cell r="BY269"/>
        </row>
        <row r="270">
          <cell r="K270" t="str">
            <v>bambari</v>
          </cell>
          <cell r="L270" t="str">
            <v>bambari</v>
          </cell>
          <cell r="AK270"/>
          <cell r="AU270">
            <v>8000</v>
          </cell>
          <cell r="BA270" t="str">
            <v/>
          </cell>
          <cell r="BC270" t="str">
            <v/>
          </cell>
          <cell r="BE270" t="str">
            <v/>
          </cell>
          <cell r="BI270" t="str">
            <v/>
          </cell>
          <cell r="BK270" t="str">
            <v/>
          </cell>
          <cell r="BO270" t="str">
            <v/>
          </cell>
          <cell r="BQ270" t="str">
            <v/>
          </cell>
          <cell r="BY270"/>
        </row>
        <row r="271">
          <cell r="K271" t="str">
            <v>bambari</v>
          </cell>
          <cell r="L271" t="str">
            <v>bambari</v>
          </cell>
          <cell r="AK271">
            <v>1000</v>
          </cell>
          <cell r="BA271" t="str">
            <v/>
          </cell>
          <cell r="BC271" t="str">
            <v/>
          </cell>
          <cell r="BE271" t="str">
            <v/>
          </cell>
          <cell r="BI271" t="str">
            <v/>
          </cell>
          <cell r="BK271" t="str">
            <v/>
          </cell>
          <cell r="BO271" t="str">
            <v/>
          </cell>
          <cell r="BQ271" t="str">
            <v/>
          </cell>
          <cell r="BY271"/>
        </row>
        <row r="272">
          <cell r="K272" t="str">
            <v>bambari</v>
          </cell>
          <cell r="L272" t="str">
            <v>bambari</v>
          </cell>
          <cell r="AK272"/>
          <cell r="AU272">
            <v>7000</v>
          </cell>
          <cell r="AW272"/>
          <cell r="BA272" t="str">
            <v/>
          </cell>
          <cell r="BC272" t="str">
            <v/>
          </cell>
          <cell r="BE272" t="str">
            <v/>
          </cell>
          <cell r="BI272" t="str">
            <v/>
          </cell>
          <cell r="BK272" t="str">
            <v/>
          </cell>
          <cell r="BO272" t="str">
            <v/>
          </cell>
          <cell r="BQ272" t="str">
            <v/>
          </cell>
          <cell r="BY272"/>
        </row>
        <row r="273">
          <cell r="K273" t="str">
            <v>bambari</v>
          </cell>
          <cell r="L273" t="str">
            <v>bambari</v>
          </cell>
          <cell r="AK273"/>
          <cell r="AW273"/>
          <cell r="AY273"/>
          <cell r="BA273" t="str">
            <v/>
          </cell>
          <cell r="BC273" t="str">
            <v/>
          </cell>
          <cell r="BE273" t="str">
            <v/>
          </cell>
          <cell r="BI273" t="str">
            <v/>
          </cell>
          <cell r="BK273" t="str">
            <v/>
          </cell>
          <cell r="BO273" t="str">
            <v/>
          </cell>
          <cell r="BQ273" t="str">
            <v/>
          </cell>
          <cell r="BY273"/>
        </row>
        <row r="274">
          <cell r="K274" t="str">
            <v>bambari</v>
          </cell>
          <cell r="L274" t="str">
            <v>bambari</v>
          </cell>
          <cell r="AK274"/>
          <cell r="AW274"/>
          <cell r="BA274" t="str">
            <v/>
          </cell>
          <cell r="BC274" t="str">
            <v/>
          </cell>
          <cell r="BE274" t="str">
            <v/>
          </cell>
          <cell r="BI274" t="str">
            <v/>
          </cell>
          <cell r="BK274" t="str">
            <v/>
          </cell>
          <cell r="BO274" t="str">
            <v/>
          </cell>
          <cell r="BQ274" t="str">
            <v/>
          </cell>
          <cell r="BY274"/>
        </row>
        <row r="275">
          <cell r="K275" t="str">
            <v>bambari</v>
          </cell>
          <cell r="L275" t="str">
            <v>bambari</v>
          </cell>
          <cell r="AK275">
            <v>1000</v>
          </cell>
          <cell r="AW275"/>
          <cell r="BA275" t="str">
            <v/>
          </cell>
          <cell r="BC275" t="str">
            <v/>
          </cell>
          <cell r="BE275" t="str">
            <v/>
          </cell>
          <cell r="BI275" t="str">
            <v/>
          </cell>
          <cell r="BK275" t="str">
            <v/>
          </cell>
          <cell r="BO275" t="str">
            <v/>
          </cell>
          <cell r="BQ275" t="str">
            <v/>
          </cell>
          <cell r="BY275"/>
        </row>
        <row r="276">
          <cell r="K276" t="str">
            <v>bambari</v>
          </cell>
          <cell r="L276" t="str">
            <v>bambari</v>
          </cell>
          <cell r="AK276"/>
          <cell r="AW276"/>
          <cell r="BA276" t="str">
            <v/>
          </cell>
          <cell r="BC276" t="str">
            <v/>
          </cell>
          <cell r="BE276" t="str">
            <v/>
          </cell>
          <cell r="BI276" t="str">
            <v/>
          </cell>
          <cell r="BK276" t="str">
            <v/>
          </cell>
          <cell r="BO276" t="str">
            <v/>
          </cell>
          <cell r="BQ276" t="str">
            <v/>
          </cell>
          <cell r="BY276"/>
        </row>
        <row r="277">
          <cell r="K277" t="str">
            <v>bambari</v>
          </cell>
          <cell r="L277" t="str">
            <v>bambari</v>
          </cell>
          <cell r="AK277"/>
          <cell r="AW277">
            <v>5000</v>
          </cell>
          <cell r="BA277" t="str">
            <v/>
          </cell>
          <cell r="BC277" t="str">
            <v/>
          </cell>
          <cell r="BE277" t="str">
            <v/>
          </cell>
          <cell r="BI277" t="str">
            <v/>
          </cell>
          <cell r="BK277" t="str">
            <v/>
          </cell>
          <cell r="BO277" t="str">
            <v/>
          </cell>
          <cell r="BQ277" t="str">
            <v/>
          </cell>
          <cell r="BY277"/>
        </row>
        <row r="278">
          <cell r="K278" t="str">
            <v>bambari</v>
          </cell>
          <cell r="L278" t="str">
            <v>bambari</v>
          </cell>
          <cell r="AK278"/>
          <cell r="AW278"/>
          <cell r="BA278" t="str">
            <v/>
          </cell>
          <cell r="BC278" t="str">
            <v/>
          </cell>
          <cell r="BE278" t="str">
            <v/>
          </cell>
          <cell r="BI278" t="str">
            <v/>
          </cell>
          <cell r="BK278" t="str">
            <v/>
          </cell>
          <cell r="BO278" t="str">
            <v/>
          </cell>
          <cell r="BQ278" t="str">
            <v/>
          </cell>
          <cell r="BY278">
            <v>100</v>
          </cell>
        </row>
        <row r="279">
          <cell r="K279" t="str">
            <v>bambari</v>
          </cell>
          <cell r="L279" t="str">
            <v>bambari</v>
          </cell>
          <cell r="AK279">
            <v>1000</v>
          </cell>
          <cell r="AW279"/>
          <cell r="BA279" t="str">
            <v/>
          </cell>
          <cell r="BC279" t="str">
            <v/>
          </cell>
          <cell r="BE279" t="str">
            <v/>
          </cell>
          <cell r="BI279" t="str">
            <v/>
          </cell>
          <cell r="BK279" t="str">
            <v/>
          </cell>
          <cell r="BO279" t="str">
            <v/>
          </cell>
          <cell r="BQ279" t="str">
            <v/>
          </cell>
          <cell r="BY279"/>
        </row>
        <row r="280">
          <cell r="K280" t="str">
            <v>bambari</v>
          </cell>
          <cell r="L280" t="str">
            <v>bambari</v>
          </cell>
          <cell r="AK280"/>
          <cell r="AW280"/>
          <cell r="AY280"/>
          <cell r="BA280" t="str">
            <v/>
          </cell>
          <cell r="BC280" t="str">
            <v/>
          </cell>
          <cell r="BE280" t="str">
            <v/>
          </cell>
          <cell r="BI280" t="str">
            <v/>
          </cell>
          <cell r="BK280" t="str">
            <v/>
          </cell>
          <cell r="BO280" t="str">
            <v/>
          </cell>
          <cell r="BQ280" t="str">
            <v/>
          </cell>
          <cell r="BY280">
            <v>250</v>
          </cell>
          <cell r="CA280"/>
        </row>
        <row r="281">
          <cell r="K281" t="str">
            <v>bambari</v>
          </cell>
          <cell r="L281" t="str">
            <v>bambari</v>
          </cell>
          <cell r="AK281"/>
          <cell r="AW281"/>
          <cell r="AY281">
            <v>7200</v>
          </cell>
          <cell r="BA281" t="str">
            <v/>
          </cell>
          <cell r="BC281" t="str">
            <v/>
          </cell>
          <cell r="BE281" t="str">
            <v/>
          </cell>
          <cell r="BI281" t="str">
            <v/>
          </cell>
          <cell r="BK281" t="str">
            <v/>
          </cell>
          <cell r="BO281" t="str">
            <v/>
          </cell>
          <cell r="BQ281" t="str">
            <v/>
          </cell>
          <cell r="BY281"/>
          <cell r="CA281"/>
        </row>
        <row r="282">
          <cell r="K282" t="str">
            <v>bambari</v>
          </cell>
          <cell r="L282" t="str">
            <v>bambari</v>
          </cell>
          <cell r="AK282"/>
          <cell r="AW282"/>
          <cell r="AY282">
            <v>7000</v>
          </cell>
          <cell r="BA282" t="str">
            <v/>
          </cell>
          <cell r="BC282" t="str">
            <v/>
          </cell>
          <cell r="BE282" t="str">
            <v/>
          </cell>
          <cell r="BI282" t="str">
            <v/>
          </cell>
          <cell r="BK282" t="str">
            <v/>
          </cell>
          <cell r="BO282" t="str">
            <v/>
          </cell>
          <cell r="BQ282" t="str">
            <v/>
          </cell>
          <cell r="BY282"/>
          <cell r="CA282"/>
        </row>
        <row r="283">
          <cell r="K283" t="str">
            <v>bambari</v>
          </cell>
          <cell r="L283" t="str">
            <v>bambari</v>
          </cell>
          <cell r="AK283"/>
          <cell r="AW283"/>
          <cell r="AY283">
            <v>6960</v>
          </cell>
          <cell r="BA283" t="str">
            <v/>
          </cell>
          <cell r="BC283" t="str">
            <v/>
          </cell>
          <cell r="BE283" t="str">
            <v/>
          </cell>
          <cell r="BI283" t="str">
            <v/>
          </cell>
          <cell r="BK283" t="str">
            <v/>
          </cell>
          <cell r="BO283" t="str">
            <v/>
          </cell>
          <cell r="BQ283" t="str">
            <v/>
          </cell>
          <cell r="BY283"/>
          <cell r="CA283"/>
        </row>
        <row r="284">
          <cell r="K284" t="str">
            <v>bambari</v>
          </cell>
          <cell r="L284" t="str">
            <v>bambari</v>
          </cell>
          <cell r="AK284"/>
          <cell r="AW284"/>
          <cell r="AY284"/>
          <cell r="BA284" t="str">
            <v/>
          </cell>
          <cell r="BC284" t="str">
            <v/>
          </cell>
          <cell r="BE284" t="str">
            <v/>
          </cell>
          <cell r="BI284" t="str">
            <v/>
          </cell>
          <cell r="BK284" t="str">
            <v/>
          </cell>
          <cell r="BO284" t="str">
            <v/>
          </cell>
          <cell r="BQ284" t="str">
            <v/>
          </cell>
          <cell r="BY284"/>
          <cell r="CA284"/>
        </row>
        <row r="285">
          <cell r="K285" t="str">
            <v>bambari</v>
          </cell>
          <cell r="L285" t="str">
            <v>bambari</v>
          </cell>
          <cell r="AK285"/>
          <cell r="AW285"/>
          <cell r="AY285"/>
          <cell r="BA285" t="str">
            <v/>
          </cell>
          <cell r="BC285" t="str">
            <v/>
          </cell>
          <cell r="BE285" t="str">
            <v/>
          </cell>
          <cell r="BI285" t="str">
            <v/>
          </cell>
          <cell r="BK285" t="str">
            <v/>
          </cell>
          <cell r="BO285" t="str">
            <v/>
          </cell>
          <cell r="BQ285" t="str">
            <v/>
          </cell>
          <cell r="BY285"/>
          <cell r="CA285"/>
        </row>
        <row r="286">
          <cell r="K286" t="str">
            <v>bambari</v>
          </cell>
          <cell r="L286" t="str">
            <v>bambari</v>
          </cell>
          <cell r="AK286"/>
          <cell r="AW286"/>
          <cell r="BA286" t="str">
            <v/>
          </cell>
          <cell r="BC286" t="str">
            <v/>
          </cell>
          <cell r="BE286" t="str">
            <v/>
          </cell>
          <cell r="BI286" t="str">
            <v/>
          </cell>
          <cell r="BK286" t="str">
            <v/>
          </cell>
          <cell r="BO286" t="str">
            <v/>
          </cell>
          <cell r="BQ286" t="str">
            <v/>
          </cell>
          <cell r="BY286">
            <v>50</v>
          </cell>
          <cell r="CA286"/>
        </row>
        <row r="287">
          <cell r="K287" t="str">
            <v>bambari</v>
          </cell>
          <cell r="L287" t="str">
            <v>bambari</v>
          </cell>
          <cell r="AK287"/>
          <cell r="AW287"/>
          <cell r="BA287" t="str">
            <v/>
          </cell>
          <cell r="BC287" t="str">
            <v/>
          </cell>
          <cell r="BE287" t="str">
            <v/>
          </cell>
          <cell r="BI287" t="str">
            <v/>
          </cell>
          <cell r="BK287" t="str">
            <v/>
          </cell>
          <cell r="BO287" t="str">
            <v/>
          </cell>
          <cell r="BQ287" t="str">
            <v/>
          </cell>
          <cell r="BY287"/>
          <cell r="CA287"/>
        </row>
        <row r="288">
          <cell r="K288" t="str">
            <v>bambari</v>
          </cell>
          <cell r="L288" t="str">
            <v>bambari</v>
          </cell>
          <cell r="AK288"/>
          <cell r="BA288" t="str">
            <v/>
          </cell>
          <cell r="BC288" t="str">
            <v/>
          </cell>
          <cell r="BE288" t="str">
            <v/>
          </cell>
          <cell r="BI288" t="str">
            <v/>
          </cell>
          <cell r="BK288" t="str">
            <v/>
          </cell>
          <cell r="BO288" t="str">
            <v/>
          </cell>
          <cell r="BQ288" t="str">
            <v/>
          </cell>
          <cell r="BY288"/>
          <cell r="CA288"/>
        </row>
        <row r="289">
          <cell r="K289" t="str">
            <v>bambari</v>
          </cell>
          <cell r="L289" t="str">
            <v>bambari</v>
          </cell>
          <cell r="AK289"/>
          <cell r="BA289" t="str">
            <v/>
          </cell>
          <cell r="BC289" t="str">
            <v/>
          </cell>
          <cell r="BE289" t="str">
            <v/>
          </cell>
          <cell r="BI289" t="str">
            <v/>
          </cell>
          <cell r="BK289" t="str">
            <v/>
          </cell>
          <cell r="BO289" t="str">
            <v/>
          </cell>
          <cell r="BQ289" t="str">
            <v/>
          </cell>
          <cell r="BY289"/>
          <cell r="CA289">
            <v>1000</v>
          </cell>
        </row>
        <row r="290">
          <cell r="K290" t="str">
            <v>bambari</v>
          </cell>
          <cell r="L290" t="str">
            <v>bambari</v>
          </cell>
          <cell r="AK290"/>
          <cell r="BA290" t="str">
            <v/>
          </cell>
          <cell r="BC290" t="str">
            <v/>
          </cell>
          <cell r="BE290" t="str">
            <v/>
          </cell>
          <cell r="BI290" t="str">
            <v/>
          </cell>
          <cell r="BK290" t="str">
            <v/>
          </cell>
          <cell r="BO290" t="str">
            <v/>
          </cell>
          <cell r="BQ290" t="str">
            <v/>
          </cell>
          <cell r="BY290"/>
          <cell r="CA290">
            <v>975</v>
          </cell>
        </row>
        <row r="291">
          <cell r="K291" t="str">
            <v>bambari</v>
          </cell>
          <cell r="L291" t="str">
            <v>bambari</v>
          </cell>
          <cell r="AK291"/>
          <cell r="BA291" t="str">
            <v/>
          </cell>
          <cell r="BC291" t="str">
            <v/>
          </cell>
          <cell r="BE291" t="str">
            <v/>
          </cell>
          <cell r="BI291" t="str">
            <v/>
          </cell>
          <cell r="BK291">
            <v>79</v>
          </cell>
          <cell r="BO291" t="str">
            <v/>
          </cell>
          <cell r="BQ291" t="str">
            <v/>
          </cell>
          <cell r="BY291"/>
          <cell r="CA291"/>
        </row>
        <row r="292">
          <cell r="K292" t="str">
            <v>bambari</v>
          </cell>
          <cell r="L292" t="str">
            <v>bambari</v>
          </cell>
          <cell r="AK292"/>
          <cell r="BA292" t="str">
            <v/>
          </cell>
          <cell r="BC292" t="str">
            <v/>
          </cell>
          <cell r="BE292" t="str">
            <v/>
          </cell>
          <cell r="BI292" t="str">
            <v/>
          </cell>
          <cell r="BK292" t="str">
            <v/>
          </cell>
          <cell r="BO292" t="str">
            <v/>
          </cell>
          <cell r="BQ292" t="str">
            <v/>
          </cell>
          <cell r="BY292"/>
          <cell r="CA292"/>
        </row>
        <row r="293">
          <cell r="K293" t="str">
            <v>bambari</v>
          </cell>
          <cell r="L293" t="str">
            <v>bambari</v>
          </cell>
          <cell r="AK293"/>
          <cell r="BA293" t="str">
            <v/>
          </cell>
          <cell r="BC293" t="str">
            <v/>
          </cell>
          <cell r="BE293" t="str">
            <v/>
          </cell>
          <cell r="BI293" t="str">
            <v/>
          </cell>
          <cell r="BK293" t="str">
            <v/>
          </cell>
          <cell r="BO293" t="str">
            <v/>
          </cell>
          <cell r="BQ293" t="str">
            <v/>
          </cell>
          <cell r="BW293">
            <v>2333</v>
          </cell>
          <cell r="BY293"/>
          <cell r="CA293"/>
        </row>
        <row r="294">
          <cell r="K294" t="str">
            <v>bambari</v>
          </cell>
          <cell r="L294" t="str">
            <v>bambari</v>
          </cell>
          <cell r="AK294"/>
          <cell r="BA294" t="str">
            <v/>
          </cell>
          <cell r="BC294" t="str">
            <v/>
          </cell>
          <cell r="BE294" t="str">
            <v/>
          </cell>
          <cell r="BI294" t="str">
            <v/>
          </cell>
          <cell r="BK294" t="str">
            <v/>
          </cell>
          <cell r="BO294" t="str">
            <v/>
          </cell>
          <cell r="BQ294" t="str">
            <v/>
          </cell>
          <cell r="BS294"/>
          <cell r="BY294"/>
          <cell r="CA294"/>
        </row>
        <row r="295">
          <cell r="K295" t="str">
            <v>bambari</v>
          </cell>
          <cell r="L295" t="str">
            <v>bambari</v>
          </cell>
          <cell r="AK295"/>
          <cell r="AQ295">
            <v>5000</v>
          </cell>
          <cell r="BA295" t="str">
            <v/>
          </cell>
          <cell r="BC295" t="str">
            <v/>
          </cell>
          <cell r="BE295" t="str">
            <v/>
          </cell>
          <cell r="BI295" t="str">
            <v/>
          </cell>
          <cell r="BK295" t="str">
            <v/>
          </cell>
          <cell r="BO295" t="str">
            <v/>
          </cell>
          <cell r="BQ295" t="str">
            <v/>
          </cell>
          <cell r="BY295"/>
          <cell r="CA295"/>
        </row>
        <row r="296">
          <cell r="K296" t="str">
            <v>bambari</v>
          </cell>
          <cell r="L296" t="str">
            <v>bambari</v>
          </cell>
          <cell r="AK296"/>
          <cell r="AO296">
            <v>3000</v>
          </cell>
          <cell r="BA296" t="str">
            <v/>
          </cell>
          <cell r="BC296" t="str">
            <v/>
          </cell>
          <cell r="BE296" t="str">
            <v/>
          </cell>
          <cell r="BI296" t="str">
            <v/>
          </cell>
          <cell r="BK296" t="str">
            <v/>
          </cell>
          <cell r="BO296" t="str">
            <v/>
          </cell>
          <cell r="BQ296" t="str">
            <v/>
          </cell>
          <cell r="BY296"/>
          <cell r="CA296"/>
        </row>
        <row r="297">
          <cell r="K297" t="str">
            <v>bambari</v>
          </cell>
          <cell r="L297" t="str">
            <v>bambari</v>
          </cell>
          <cell r="AK297"/>
          <cell r="AO297">
            <v>5500</v>
          </cell>
          <cell r="BA297" t="str">
            <v/>
          </cell>
          <cell r="BC297" t="str">
            <v/>
          </cell>
          <cell r="BE297" t="str">
            <v/>
          </cell>
          <cell r="BI297" t="str">
            <v/>
          </cell>
          <cell r="BK297" t="str">
            <v/>
          </cell>
          <cell r="BO297" t="str">
            <v/>
          </cell>
          <cell r="BQ297" t="str">
            <v/>
          </cell>
          <cell r="BY297"/>
          <cell r="CA297"/>
        </row>
        <row r="298">
          <cell r="K298" t="str">
            <v>bambari</v>
          </cell>
          <cell r="L298" t="str">
            <v>bambari</v>
          </cell>
          <cell r="AK298"/>
          <cell r="AM298"/>
          <cell r="BA298" t="str">
            <v/>
          </cell>
          <cell r="BC298" t="str">
            <v/>
          </cell>
          <cell r="BE298" t="str">
            <v/>
          </cell>
          <cell r="BI298" t="str">
            <v/>
          </cell>
          <cell r="BK298" t="str">
            <v/>
          </cell>
          <cell r="BO298" t="str">
            <v/>
          </cell>
          <cell r="BQ298" t="str">
            <v/>
          </cell>
          <cell r="BY298"/>
          <cell r="CA298"/>
        </row>
        <row r="299">
          <cell r="K299" t="str">
            <v>bambari</v>
          </cell>
          <cell r="L299" t="str">
            <v>bambari</v>
          </cell>
          <cell r="AK299"/>
          <cell r="AS299">
            <v>3000</v>
          </cell>
          <cell r="BA299" t="str">
            <v/>
          </cell>
          <cell r="BC299" t="str">
            <v/>
          </cell>
          <cell r="BE299" t="str">
            <v/>
          </cell>
          <cell r="BI299" t="str">
            <v/>
          </cell>
          <cell r="BK299" t="str">
            <v/>
          </cell>
          <cell r="BO299" t="str">
            <v/>
          </cell>
          <cell r="BQ299" t="str">
            <v/>
          </cell>
          <cell r="BY299"/>
          <cell r="CA299"/>
        </row>
        <row r="300">
          <cell r="K300" t="str">
            <v>bambari</v>
          </cell>
          <cell r="L300" t="str">
            <v>bambari</v>
          </cell>
          <cell r="AK300"/>
          <cell r="AS300">
            <v>5000</v>
          </cell>
          <cell r="BA300" t="str">
            <v/>
          </cell>
          <cell r="BC300" t="str">
            <v/>
          </cell>
          <cell r="BE300" t="str">
            <v/>
          </cell>
          <cell r="BI300" t="str">
            <v/>
          </cell>
          <cell r="BK300" t="str">
            <v/>
          </cell>
          <cell r="BO300" t="str">
            <v/>
          </cell>
          <cell r="BQ300" t="str">
            <v/>
          </cell>
          <cell r="BY300"/>
          <cell r="CA300"/>
        </row>
        <row r="301">
          <cell r="K301" t="str">
            <v>bambari</v>
          </cell>
          <cell r="L301" t="str">
            <v>bambari</v>
          </cell>
          <cell r="AK301"/>
          <cell r="AU301"/>
          <cell r="BA301" t="str">
            <v/>
          </cell>
          <cell r="BC301" t="str">
            <v/>
          </cell>
          <cell r="BE301" t="str">
            <v/>
          </cell>
          <cell r="BI301" t="str">
            <v/>
          </cell>
          <cell r="BK301" t="str">
            <v/>
          </cell>
          <cell r="BO301" t="str">
            <v/>
          </cell>
          <cell r="BQ301" t="str">
            <v/>
          </cell>
          <cell r="BY301"/>
          <cell r="CA301"/>
        </row>
        <row r="302">
          <cell r="K302" t="str">
            <v>bambari</v>
          </cell>
          <cell r="L302" t="str">
            <v>bambari</v>
          </cell>
          <cell r="AK302"/>
          <cell r="AU302">
            <v>8000</v>
          </cell>
          <cell r="BA302" t="str">
            <v/>
          </cell>
          <cell r="BC302" t="str">
            <v/>
          </cell>
          <cell r="BE302" t="str">
            <v/>
          </cell>
          <cell r="BI302" t="str">
            <v/>
          </cell>
          <cell r="BK302" t="str">
            <v/>
          </cell>
          <cell r="BO302" t="str">
            <v/>
          </cell>
          <cell r="BQ302" t="str">
            <v/>
          </cell>
          <cell r="BY302"/>
          <cell r="CA302"/>
        </row>
        <row r="303">
          <cell r="K303" t="str">
            <v>bambari</v>
          </cell>
          <cell r="L303" t="str">
            <v>bambari</v>
          </cell>
          <cell r="AK303"/>
          <cell r="BA303" t="str">
            <v/>
          </cell>
          <cell r="BC303" t="str">
            <v/>
          </cell>
          <cell r="BE303" t="str">
            <v/>
          </cell>
          <cell r="BI303" t="str">
            <v/>
          </cell>
          <cell r="BK303" t="str">
            <v/>
          </cell>
          <cell r="BO303" t="str">
            <v/>
          </cell>
          <cell r="BQ303" t="str">
            <v/>
          </cell>
          <cell r="BY303"/>
          <cell r="CA303">
            <v>1000</v>
          </cell>
        </row>
        <row r="304">
          <cell r="K304" t="str">
            <v>bambari</v>
          </cell>
          <cell r="L304" t="str">
            <v>bambari</v>
          </cell>
          <cell r="AK304"/>
          <cell r="BA304" t="str">
            <v/>
          </cell>
          <cell r="BC304" t="str">
            <v/>
          </cell>
          <cell r="BE304" t="str">
            <v/>
          </cell>
          <cell r="BI304" t="str">
            <v/>
          </cell>
          <cell r="BK304" t="str">
            <v/>
          </cell>
          <cell r="BO304" t="str">
            <v/>
          </cell>
          <cell r="BQ304" t="str">
            <v/>
          </cell>
          <cell r="BY304"/>
          <cell r="CA304">
            <v>1000</v>
          </cell>
        </row>
        <row r="305">
          <cell r="K305" t="str">
            <v>bambari</v>
          </cell>
          <cell r="L305" t="str">
            <v>bambari</v>
          </cell>
          <cell r="AK305"/>
          <cell r="BA305" t="str">
            <v/>
          </cell>
          <cell r="BC305" t="str">
            <v/>
          </cell>
          <cell r="BE305" t="str">
            <v/>
          </cell>
          <cell r="BI305" t="str">
            <v/>
          </cell>
          <cell r="BK305" t="str">
            <v/>
          </cell>
          <cell r="BO305" t="str">
            <v/>
          </cell>
          <cell r="BQ305" t="str">
            <v/>
          </cell>
          <cell r="BY305"/>
          <cell r="CA305">
            <v>964</v>
          </cell>
        </row>
        <row r="306">
          <cell r="K306" t="str">
            <v>bambari</v>
          </cell>
          <cell r="L306" t="str">
            <v>bambari</v>
          </cell>
          <cell r="AK306"/>
          <cell r="BA306" t="str">
            <v/>
          </cell>
          <cell r="BC306" t="str">
            <v/>
          </cell>
          <cell r="BE306" t="str">
            <v/>
          </cell>
          <cell r="BI306" t="str">
            <v/>
          </cell>
          <cell r="BK306" t="str">
            <v/>
          </cell>
          <cell r="BO306" t="str">
            <v/>
          </cell>
          <cell r="BQ306" t="str">
            <v/>
          </cell>
          <cell r="BU306">
            <v>1500</v>
          </cell>
          <cell r="BY306"/>
          <cell r="CA306"/>
        </row>
        <row r="307">
          <cell r="K307" t="str">
            <v>bambari</v>
          </cell>
          <cell r="L307" t="str">
            <v>bambari</v>
          </cell>
          <cell r="AK307"/>
          <cell r="BA307" t="str">
            <v/>
          </cell>
          <cell r="BC307" t="str">
            <v/>
          </cell>
          <cell r="BE307" t="str">
            <v/>
          </cell>
          <cell r="BI307" t="str">
            <v/>
          </cell>
          <cell r="BK307">
            <v>68</v>
          </cell>
          <cell r="BO307" t="str">
            <v/>
          </cell>
          <cell r="BQ307" t="str">
            <v/>
          </cell>
          <cell r="BY307"/>
          <cell r="CA307"/>
        </row>
        <row r="308">
          <cell r="K308" t="str">
            <v>bambari</v>
          </cell>
          <cell r="L308" t="str">
            <v>bambari</v>
          </cell>
          <cell r="AK308"/>
          <cell r="BA308" t="str">
            <v/>
          </cell>
          <cell r="BC308" t="str">
            <v/>
          </cell>
          <cell r="BE308" t="str">
            <v/>
          </cell>
          <cell r="BI308" t="str">
            <v/>
          </cell>
          <cell r="BK308" t="str">
            <v/>
          </cell>
          <cell r="BO308" t="str">
            <v/>
          </cell>
          <cell r="BQ308" t="str">
            <v/>
          </cell>
          <cell r="BY308"/>
          <cell r="CA308"/>
        </row>
        <row r="309">
          <cell r="K309" t="str">
            <v>bambari</v>
          </cell>
          <cell r="L309" t="str">
            <v>bambari</v>
          </cell>
          <cell r="AK309"/>
          <cell r="BA309" t="str">
            <v/>
          </cell>
          <cell r="BC309" t="str">
            <v/>
          </cell>
          <cell r="BE309" t="str">
            <v/>
          </cell>
          <cell r="BI309">
            <v>150</v>
          </cell>
          <cell r="BK309" t="str">
            <v/>
          </cell>
          <cell r="BO309" t="str">
            <v/>
          </cell>
          <cell r="BQ309" t="str">
            <v/>
          </cell>
          <cell r="BY309"/>
          <cell r="CA309"/>
        </row>
        <row r="310">
          <cell r="K310" t="str">
            <v>bambari</v>
          </cell>
          <cell r="L310" t="str">
            <v>bambari</v>
          </cell>
          <cell r="AK310"/>
          <cell r="BA310" t="str">
            <v/>
          </cell>
          <cell r="BC310">
            <v>250</v>
          </cell>
          <cell r="BE310" t="str">
            <v/>
          </cell>
          <cell r="BI310" t="str">
            <v/>
          </cell>
          <cell r="BK310" t="str">
            <v/>
          </cell>
          <cell r="BO310" t="str">
            <v/>
          </cell>
          <cell r="BQ310" t="str">
            <v/>
          </cell>
          <cell r="BY310"/>
          <cell r="CA310"/>
        </row>
        <row r="311">
          <cell r="K311" t="str">
            <v>bambari</v>
          </cell>
          <cell r="L311" t="str">
            <v>bambari</v>
          </cell>
          <cell r="AK311"/>
          <cell r="BA311" t="str">
            <v/>
          </cell>
          <cell r="BC311">
            <v>150</v>
          </cell>
          <cell r="BE311" t="str">
            <v/>
          </cell>
          <cell r="BI311" t="str">
            <v/>
          </cell>
          <cell r="BK311" t="str">
            <v/>
          </cell>
          <cell r="BO311" t="str">
            <v/>
          </cell>
          <cell r="BQ311" t="str">
            <v/>
          </cell>
          <cell r="BY311"/>
          <cell r="CA311"/>
        </row>
        <row r="312">
          <cell r="K312" t="str">
            <v>bambari</v>
          </cell>
          <cell r="L312" t="str">
            <v>bambari</v>
          </cell>
          <cell r="AK312"/>
          <cell r="BA312" t="str">
            <v/>
          </cell>
          <cell r="BC312" t="str">
            <v/>
          </cell>
          <cell r="BE312" t="str">
            <v/>
          </cell>
          <cell r="BG312">
            <v>1000</v>
          </cell>
          <cell r="BI312" t="str">
            <v/>
          </cell>
          <cell r="BK312" t="str">
            <v/>
          </cell>
          <cell r="BO312" t="str">
            <v/>
          </cell>
          <cell r="BQ312" t="str">
            <v/>
          </cell>
          <cell r="BY312"/>
        </row>
        <row r="313">
          <cell r="K313" t="str">
            <v>bambari</v>
          </cell>
          <cell r="L313" t="str">
            <v>bambari</v>
          </cell>
          <cell r="AK313"/>
          <cell r="BA313" t="str">
            <v/>
          </cell>
          <cell r="BC313" t="str">
            <v/>
          </cell>
          <cell r="BE313" t="str">
            <v/>
          </cell>
          <cell r="BI313" t="str">
            <v/>
          </cell>
          <cell r="BK313" t="str">
            <v/>
          </cell>
          <cell r="BO313">
            <v>140</v>
          </cell>
          <cell r="BQ313" t="str">
            <v/>
          </cell>
          <cell r="BY313"/>
        </row>
        <row r="314">
          <cell r="K314" t="str">
            <v>bambari</v>
          </cell>
          <cell r="L314" t="str">
            <v>bambari</v>
          </cell>
          <cell r="AK314"/>
          <cell r="BA314" t="str">
            <v/>
          </cell>
          <cell r="BC314" t="str">
            <v/>
          </cell>
          <cell r="BE314" t="str">
            <v/>
          </cell>
          <cell r="BI314" t="str">
            <v/>
          </cell>
          <cell r="BK314" t="str">
            <v/>
          </cell>
          <cell r="BO314">
            <v>200</v>
          </cell>
          <cell r="BQ314" t="str">
            <v/>
          </cell>
          <cell r="BY314"/>
        </row>
        <row r="315">
          <cell r="K315" t="str">
            <v>bambari</v>
          </cell>
          <cell r="L315" t="str">
            <v>bambari</v>
          </cell>
          <cell r="AK315"/>
          <cell r="BA315" t="str">
            <v/>
          </cell>
          <cell r="BC315" t="str">
            <v/>
          </cell>
          <cell r="BE315" t="str">
            <v/>
          </cell>
          <cell r="BI315" t="str">
            <v/>
          </cell>
          <cell r="BK315" t="str">
            <v/>
          </cell>
          <cell r="BO315" t="str">
            <v/>
          </cell>
          <cell r="BQ315">
            <v>75</v>
          </cell>
          <cell r="BY315"/>
        </row>
        <row r="316">
          <cell r="K316" t="str">
            <v>bambari</v>
          </cell>
          <cell r="L316" t="str">
            <v>bambari</v>
          </cell>
          <cell r="AK316"/>
          <cell r="BA316" t="str">
            <v/>
          </cell>
          <cell r="BC316" t="str">
            <v/>
          </cell>
          <cell r="BE316" t="str">
            <v/>
          </cell>
          <cell r="BI316" t="str">
            <v/>
          </cell>
          <cell r="BK316" t="str">
            <v/>
          </cell>
          <cell r="BO316" t="str">
            <v/>
          </cell>
          <cell r="BQ316">
            <v>100</v>
          </cell>
          <cell r="BY316"/>
        </row>
        <row r="317">
          <cell r="K317" t="str">
            <v>bambari</v>
          </cell>
          <cell r="L317" t="str">
            <v>bambari</v>
          </cell>
          <cell r="AK317"/>
          <cell r="BA317" t="str">
            <v/>
          </cell>
          <cell r="BC317" t="str">
            <v/>
          </cell>
          <cell r="BE317" t="str">
            <v/>
          </cell>
          <cell r="BI317" t="str">
            <v/>
          </cell>
          <cell r="BK317" t="str">
            <v/>
          </cell>
          <cell r="BO317" t="str">
            <v/>
          </cell>
          <cell r="BQ317" t="str">
            <v/>
          </cell>
          <cell r="BW317">
            <v>2000</v>
          </cell>
          <cell r="BY317"/>
        </row>
        <row r="318">
          <cell r="K318" t="str">
            <v>bambari</v>
          </cell>
          <cell r="L318" t="str">
            <v>bambari</v>
          </cell>
          <cell r="AK318"/>
          <cell r="BA318" t="str">
            <v/>
          </cell>
          <cell r="BC318" t="str">
            <v/>
          </cell>
          <cell r="BE318" t="str">
            <v/>
          </cell>
          <cell r="BI318" t="str">
            <v/>
          </cell>
          <cell r="BK318" t="str">
            <v/>
          </cell>
          <cell r="BO318" t="str">
            <v/>
          </cell>
          <cell r="BQ318" t="str">
            <v/>
          </cell>
          <cell r="BW318">
            <v>2000</v>
          </cell>
          <cell r="BY318"/>
        </row>
        <row r="319">
          <cell r="K319" t="str">
            <v>bambari</v>
          </cell>
          <cell r="L319" t="str">
            <v>bambari</v>
          </cell>
          <cell r="AK319"/>
          <cell r="BA319" t="str">
            <v/>
          </cell>
          <cell r="BC319" t="str">
            <v/>
          </cell>
          <cell r="BE319" t="str">
            <v/>
          </cell>
          <cell r="BI319" t="str">
            <v/>
          </cell>
          <cell r="BK319" t="str">
            <v/>
          </cell>
          <cell r="BO319" t="str">
            <v/>
          </cell>
          <cell r="BQ319" t="str">
            <v/>
          </cell>
          <cell r="BW319">
            <v>2500</v>
          </cell>
          <cell r="BY319"/>
        </row>
        <row r="320">
          <cell r="K320" t="str">
            <v>bambari</v>
          </cell>
          <cell r="L320" t="str">
            <v>bambari</v>
          </cell>
          <cell r="AK320"/>
          <cell r="BA320" t="str">
            <v/>
          </cell>
          <cell r="BC320" t="str">
            <v/>
          </cell>
          <cell r="BE320" t="str">
            <v/>
          </cell>
          <cell r="BI320" t="str">
            <v/>
          </cell>
          <cell r="BK320" t="str">
            <v/>
          </cell>
          <cell r="BO320" t="str">
            <v/>
          </cell>
          <cell r="BQ320" t="str">
            <v/>
          </cell>
          <cell r="BS320">
            <v>200</v>
          </cell>
          <cell r="BY320"/>
        </row>
        <row r="321">
          <cell r="K321" t="str">
            <v>bambari</v>
          </cell>
          <cell r="L321" t="str">
            <v>bambari</v>
          </cell>
          <cell r="AK321"/>
          <cell r="BA321" t="str">
            <v/>
          </cell>
          <cell r="BC321" t="str">
            <v/>
          </cell>
          <cell r="BE321" t="str">
            <v/>
          </cell>
          <cell r="BI321" t="str">
            <v/>
          </cell>
          <cell r="BK321" t="str">
            <v/>
          </cell>
          <cell r="BO321" t="str">
            <v/>
          </cell>
          <cell r="BQ321" t="str">
            <v/>
          </cell>
          <cell r="BS321"/>
          <cell r="BY321"/>
        </row>
        <row r="322">
          <cell r="K322" t="str">
            <v>bambari</v>
          </cell>
          <cell r="L322" t="str">
            <v>bambari</v>
          </cell>
          <cell r="AK322"/>
          <cell r="AQ322"/>
          <cell r="BA322" t="str">
            <v/>
          </cell>
          <cell r="BC322" t="str">
            <v/>
          </cell>
          <cell r="BE322" t="str">
            <v/>
          </cell>
          <cell r="BI322" t="str">
            <v/>
          </cell>
          <cell r="BK322" t="str">
            <v/>
          </cell>
          <cell r="BO322" t="str">
            <v/>
          </cell>
          <cell r="BQ322" t="str">
            <v/>
          </cell>
          <cell r="BY322"/>
        </row>
        <row r="323">
          <cell r="K323" t="str">
            <v>bambari</v>
          </cell>
          <cell r="L323" t="str">
            <v>bambari</v>
          </cell>
          <cell r="AK323"/>
          <cell r="AQ323">
            <v>6000</v>
          </cell>
          <cell r="BA323" t="str">
            <v/>
          </cell>
          <cell r="BC323" t="str">
            <v/>
          </cell>
          <cell r="BE323" t="str">
            <v/>
          </cell>
          <cell r="BI323" t="str">
            <v/>
          </cell>
          <cell r="BK323" t="str">
            <v/>
          </cell>
          <cell r="BO323" t="str">
            <v/>
          </cell>
          <cell r="BQ323" t="str">
            <v/>
          </cell>
          <cell r="BY323"/>
        </row>
        <row r="324">
          <cell r="K324" t="str">
            <v>bambari</v>
          </cell>
          <cell r="L324" t="str">
            <v>bambari</v>
          </cell>
          <cell r="AK324"/>
          <cell r="BA324" t="str">
            <v/>
          </cell>
          <cell r="BC324" t="str">
            <v/>
          </cell>
          <cell r="BE324" t="str">
            <v/>
          </cell>
          <cell r="BI324" t="str">
            <v/>
          </cell>
          <cell r="BK324" t="str">
            <v/>
          </cell>
          <cell r="BO324" t="str">
            <v/>
          </cell>
          <cell r="BQ324" t="str">
            <v/>
          </cell>
          <cell r="BU324">
            <v>5000</v>
          </cell>
          <cell r="BY324"/>
        </row>
        <row r="325">
          <cell r="K325" t="str">
            <v>bambari</v>
          </cell>
          <cell r="L325" t="str">
            <v>bambari</v>
          </cell>
          <cell r="AK325"/>
          <cell r="AM325"/>
          <cell r="BA325" t="str">
            <v/>
          </cell>
          <cell r="BC325" t="str">
            <v/>
          </cell>
          <cell r="BE325" t="str">
            <v/>
          </cell>
          <cell r="BI325" t="str">
            <v/>
          </cell>
          <cell r="BK325" t="str">
            <v/>
          </cell>
          <cell r="BO325" t="str">
            <v/>
          </cell>
          <cell r="BQ325" t="str">
            <v/>
          </cell>
          <cell r="BY325"/>
        </row>
        <row r="326">
          <cell r="K326" t="str">
            <v>bambari</v>
          </cell>
          <cell r="L326" t="str">
            <v>bambari</v>
          </cell>
          <cell r="AK326"/>
          <cell r="AO326"/>
          <cell r="BA326" t="str">
            <v/>
          </cell>
          <cell r="BC326" t="str">
            <v/>
          </cell>
          <cell r="BE326" t="str">
            <v/>
          </cell>
          <cell r="BI326" t="str">
            <v/>
          </cell>
          <cell r="BK326" t="str">
            <v/>
          </cell>
          <cell r="BO326" t="str">
            <v/>
          </cell>
          <cell r="BQ326" t="str">
            <v/>
          </cell>
          <cell r="BY326"/>
        </row>
        <row r="327">
          <cell r="K327" t="str">
            <v>bambari</v>
          </cell>
          <cell r="L327" t="str">
            <v>bambari</v>
          </cell>
          <cell r="AK327"/>
          <cell r="AO327">
            <v>5000</v>
          </cell>
          <cell r="BA327" t="str">
            <v/>
          </cell>
          <cell r="BC327" t="str">
            <v/>
          </cell>
          <cell r="BE327" t="str">
            <v/>
          </cell>
          <cell r="BI327" t="str">
            <v/>
          </cell>
          <cell r="BK327" t="str">
            <v/>
          </cell>
          <cell r="BO327" t="str">
            <v/>
          </cell>
          <cell r="BQ327" t="str">
            <v/>
          </cell>
          <cell r="BY327"/>
        </row>
        <row r="328">
          <cell r="K328" t="str">
            <v>bambari</v>
          </cell>
          <cell r="L328" t="str">
            <v>bambari</v>
          </cell>
          <cell r="AK328"/>
          <cell r="AS328">
            <v>3000</v>
          </cell>
          <cell r="BA328" t="str">
            <v/>
          </cell>
          <cell r="BC328" t="str">
            <v/>
          </cell>
          <cell r="BE328" t="str">
            <v/>
          </cell>
          <cell r="BI328" t="str">
            <v/>
          </cell>
          <cell r="BK328" t="str">
            <v/>
          </cell>
          <cell r="BO328" t="str">
            <v/>
          </cell>
          <cell r="BQ328" t="str">
            <v/>
          </cell>
          <cell r="BY328"/>
        </row>
        <row r="329">
          <cell r="K329" t="str">
            <v>bambari</v>
          </cell>
          <cell r="L329" t="str">
            <v>bambari</v>
          </cell>
          <cell r="AK329"/>
          <cell r="AU329"/>
          <cell r="BA329" t="str">
            <v/>
          </cell>
          <cell r="BC329" t="str">
            <v/>
          </cell>
          <cell r="BE329" t="str">
            <v/>
          </cell>
          <cell r="BI329" t="str">
            <v/>
          </cell>
          <cell r="BK329" t="str">
            <v/>
          </cell>
          <cell r="BO329" t="str">
            <v/>
          </cell>
          <cell r="BQ329" t="str">
            <v/>
          </cell>
          <cell r="BY329"/>
        </row>
        <row r="330">
          <cell r="K330" t="str">
            <v>bambari</v>
          </cell>
          <cell r="L330" t="str">
            <v>bambari</v>
          </cell>
          <cell r="AK330">
            <v>1000</v>
          </cell>
          <cell r="BA330" t="str">
            <v/>
          </cell>
          <cell r="BC330" t="str">
            <v/>
          </cell>
          <cell r="BE330" t="str">
            <v/>
          </cell>
          <cell r="BI330" t="str">
            <v/>
          </cell>
          <cell r="BK330" t="str">
            <v/>
          </cell>
          <cell r="BO330" t="str">
            <v/>
          </cell>
          <cell r="BQ330" t="str">
            <v/>
          </cell>
          <cell r="BY330"/>
        </row>
        <row r="331">
          <cell r="K331" t="str">
            <v>bambari</v>
          </cell>
          <cell r="L331" t="str">
            <v>bambari</v>
          </cell>
          <cell r="AK331">
            <v>1000</v>
          </cell>
          <cell r="BA331" t="str">
            <v/>
          </cell>
          <cell r="BC331" t="str">
            <v/>
          </cell>
          <cell r="BE331" t="str">
            <v/>
          </cell>
          <cell r="BI331" t="str">
            <v/>
          </cell>
          <cell r="BK331" t="str">
            <v/>
          </cell>
          <cell r="BO331" t="str">
            <v/>
          </cell>
          <cell r="BQ331" t="str">
            <v/>
          </cell>
          <cell r="BY331"/>
        </row>
        <row r="332">
          <cell r="K332" t="str">
            <v>bambari</v>
          </cell>
          <cell r="L332" t="str">
            <v>bambari</v>
          </cell>
          <cell r="AK332"/>
          <cell r="AY332">
            <v>6500</v>
          </cell>
          <cell r="BA332" t="str">
            <v/>
          </cell>
          <cell r="BC332" t="str">
            <v/>
          </cell>
          <cell r="BE332" t="str">
            <v/>
          </cell>
          <cell r="BI332" t="str">
            <v/>
          </cell>
          <cell r="BK332" t="str">
            <v/>
          </cell>
          <cell r="BO332" t="str">
            <v/>
          </cell>
          <cell r="BQ332" t="str">
            <v/>
          </cell>
          <cell r="BY332"/>
        </row>
        <row r="333">
          <cell r="K333" t="str">
            <v>sibut</v>
          </cell>
          <cell r="L333" t="str">
            <v>sibut</v>
          </cell>
          <cell r="AK333"/>
          <cell r="AM333">
            <v>1000</v>
          </cell>
          <cell r="AO333">
            <v>2500</v>
          </cell>
          <cell r="AQ333">
            <v>6000</v>
          </cell>
          <cell r="BA333" t="str">
            <v/>
          </cell>
          <cell r="BC333" t="str">
            <v/>
          </cell>
          <cell r="BE333" t="str">
            <v/>
          </cell>
          <cell r="BI333" t="str">
            <v/>
          </cell>
          <cell r="BK333" t="str">
            <v/>
          </cell>
          <cell r="BO333" t="str">
            <v/>
          </cell>
          <cell r="BQ333" t="str">
            <v/>
          </cell>
          <cell r="BY333"/>
        </row>
        <row r="334">
          <cell r="K334" t="str">
            <v>sibut</v>
          </cell>
          <cell r="L334" t="str">
            <v>sibut</v>
          </cell>
          <cell r="AK334"/>
          <cell r="AO334">
            <v>2500</v>
          </cell>
          <cell r="AS334">
            <v>2500</v>
          </cell>
          <cell r="AU334">
            <v>15000</v>
          </cell>
          <cell r="BA334" t="str">
            <v/>
          </cell>
          <cell r="BC334" t="str">
            <v/>
          </cell>
          <cell r="BE334" t="str">
            <v/>
          </cell>
          <cell r="BI334" t="str">
            <v/>
          </cell>
          <cell r="BK334" t="str">
            <v/>
          </cell>
          <cell r="BO334" t="str">
            <v/>
          </cell>
          <cell r="BQ334" t="str">
            <v/>
          </cell>
          <cell r="BY334"/>
        </row>
        <row r="335">
          <cell r="K335" t="str">
            <v>sibut</v>
          </cell>
          <cell r="L335" t="str">
            <v>sibut</v>
          </cell>
          <cell r="AK335"/>
          <cell r="BA335" t="str">
            <v/>
          </cell>
          <cell r="BC335" t="str">
            <v/>
          </cell>
          <cell r="BE335" t="str">
            <v/>
          </cell>
          <cell r="BG335">
            <v>2000</v>
          </cell>
          <cell r="BI335" t="str">
            <v/>
          </cell>
          <cell r="BK335" t="str">
            <v/>
          </cell>
          <cell r="BO335" t="str">
            <v/>
          </cell>
          <cell r="BQ335" t="str">
            <v/>
          </cell>
          <cell r="BY335"/>
        </row>
        <row r="336">
          <cell r="K336" t="str">
            <v>sibut</v>
          </cell>
          <cell r="L336" t="str">
            <v>sibut</v>
          </cell>
          <cell r="AK336"/>
          <cell r="BA336" t="str">
            <v/>
          </cell>
          <cell r="BC336" t="str">
            <v/>
          </cell>
          <cell r="BE336" t="str">
            <v/>
          </cell>
          <cell r="BG336">
            <v>2000</v>
          </cell>
          <cell r="BI336" t="str">
            <v/>
          </cell>
          <cell r="BK336" t="str">
            <v/>
          </cell>
          <cell r="BO336" t="str">
            <v/>
          </cell>
          <cell r="BQ336" t="str">
            <v/>
          </cell>
          <cell r="BY336"/>
        </row>
        <row r="337">
          <cell r="K337" t="str">
            <v>sibut</v>
          </cell>
          <cell r="L337" t="str">
            <v>sibut</v>
          </cell>
          <cell r="AK337"/>
          <cell r="BA337" t="str">
            <v/>
          </cell>
          <cell r="BC337" t="str">
            <v/>
          </cell>
          <cell r="BE337" t="str">
            <v/>
          </cell>
          <cell r="BI337" t="str">
            <v/>
          </cell>
          <cell r="BK337" t="str">
            <v/>
          </cell>
          <cell r="BO337" t="str">
            <v/>
          </cell>
          <cell r="BQ337" t="str">
            <v/>
          </cell>
          <cell r="BY337"/>
          <cell r="CA337">
            <v>1000</v>
          </cell>
        </row>
        <row r="338">
          <cell r="K338" t="str">
            <v>sibut</v>
          </cell>
          <cell r="L338" t="str">
            <v>sibut</v>
          </cell>
          <cell r="AK338"/>
          <cell r="BA338" t="str">
            <v/>
          </cell>
          <cell r="BC338" t="str">
            <v/>
          </cell>
          <cell r="BE338" t="str">
            <v/>
          </cell>
          <cell r="BI338" t="str">
            <v/>
          </cell>
          <cell r="BK338" t="str">
            <v/>
          </cell>
          <cell r="BO338" t="str">
            <v/>
          </cell>
          <cell r="BQ338" t="str">
            <v/>
          </cell>
          <cell r="BY338"/>
          <cell r="CA338">
            <v>1000</v>
          </cell>
        </row>
        <row r="339">
          <cell r="K339" t="str">
            <v>sibut</v>
          </cell>
          <cell r="L339" t="str">
            <v>sibut</v>
          </cell>
          <cell r="AK339"/>
          <cell r="BA339" t="str">
            <v/>
          </cell>
          <cell r="BC339" t="str">
            <v/>
          </cell>
          <cell r="BE339">
            <v>250</v>
          </cell>
          <cell r="BI339" t="str">
            <v/>
          </cell>
          <cell r="BK339" t="str">
            <v/>
          </cell>
          <cell r="BM339">
            <v>1000</v>
          </cell>
          <cell r="BO339" t="str">
            <v/>
          </cell>
          <cell r="BQ339" t="str">
            <v/>
          </cell>
          <cell r="BY339"/>
        </row>
        <row r="340">
          <cell r="K340" t="str">
            <v>sibut</v>
          </cell>
          <cell r="L340" t="str">
            <v>sibut</v>
          </cell>
          <cell r="AK340"/>
          <cell r="BA340" t="str">
            <v/>
          </cell>
          <cell r="BC340" t="str">
            <v/>
          </cell>
          <cell r="BE340">
            <v>250</v>
          </cell>
          <cell r="BI340">
            <v>250</v>
          </cell>
          <cell r="BK340" t="str">
            <v/>
          </cell>
          <cell r="BO340" t="str">
            <v/>
          </cell>
          <cell r="BQ340" t="str">
            <v/>
          </cell>
          <cell r="BY340"/>
        </row>
        <row r="341">
          <cell r="K341" t="str">
            <v>sibut</v>
          </cell>
          <cell r="L341" t="str">
            <v>sibut</v>
          </cell>
          <cell r="AK341"/>
          <cell r="BA341" t="str">
            <v/>
          </cell>
          <cell r="BC341" t="str">
            <v/>
          </cell>
          <cell r="BE341" t="str">
            <v/>
          </cell>
          <cell r="BI341" t="str">
            <v/>
          </cell>
          <cell r="BK341" t="str">
            <v/>
          </cell>
          <cell r="BO341">
            <v>250</v>
          </cell>
          <cell r="BQ341">
            <v>100</v>
          </cell>
          <cell r="BY341"/>
        </row>
        <row r="342">
          <cell r="K342" t="str">
            <v>sibut</v>
          </cell>
          <cell r="L342" t="str">
            <v>sibut</v>
          </cell>
          <cell r="AK342"/>
          <cell r="BA342" t="str">
            <v/>
          </cell>
          <cell r="BC342" t="str">
            <v/>
          </cell>
          <cell r="BE342" t="str">
            <v/>
          </cell>
          <cell r="BI342" t="str">
            <v/>
          </cell>
          <cell r="BK342" t="str">
            <v/>
          </cell>
          <cell r="BO342" t="str">
            <v/>
          </cell>
          <cell r="BQ342">
            <v>100</v>
          </cell>
          <cell r="BS342">
            <v>200</v>
          </cell>
          <cell r="BY342"/>
        </row>
        <row r="343">
          <cell r="K343" t="str">
            <v>sibut</v>
          </cell>
          <cell r="L343" t="str">
            <v>sibut</v>
          </cell>
          <cell r="AK343"/>
          <cell r="AS343">
            <v>2500</v>
          </cell>
          <cell r="BA343" t="str">
            <v/>
          </cell>
          <cell r="BC343" t="str">
            <v/>
          </cell>
          <cell r="BE343" t="str">
            <v/>
          </cell>
          <cell r="BI343" t="str">
            <v/>
          </cell>
          <cell r="BK343" t="str">
            <v/>
          </cell>
          <cell r="BO343" t="str">
            <v/>
          </cell>
          <cell r="BQ343" t="str">
            <v/>
          </cell>
          <cell r="BU343">
            <v>1500</v>
          </cell>
          <cell r="BY343"/>
        </row>
        <row r="344">
          <cell r="K344" t="str">
            <v>sibut</v>
          </cell>
          <cell r="L344" t="str">
            <v>sibut</v>
          </cell>
          <cell r="AK344"/>
          <cell r="BA344">
            <v>100</v>
          </cell>
          <cell r="BC344">
            <v>100</v>
          </cell>
          <cell r="BE344" t="str">
            <v/>
          </cell>
          <cell r="BI344" t="str">
            <v/>
          </cell>
          <cell r="BK344" t="str">
            <v/>
          </cell>
          <cell r="BO344" t="str">
            <v/>
          </cell>
          <cell r="BQ344" t="str">
            <v/>
          </cell>
          <cell r="BY344"/>
        </row>
        <row r="345">
          <cell r="K345" t="str">
            <v>sibut</v>
          </cell>
          <cell r="L345" t="str">
            <v>sibut</v>
          </cell>
          <cell r="AK345"/>
          <cell r="BA345" t="str">
            <v/>
          </cell>
          <cell r="BC345">
            <v>100</v>
          </cell>
          <cell r="BE345" t="str">
            <v/>
          </cell>
          <cell r="BI345" t="str">
            <v/>
          </cell>
          <cell r="BK345" t="str">
            <v/>
          </cell>
          <cell r="BO345" t="str">
            <v/>
          </cell>
          <cell r="BQ345" t="str">
            <v/>
          </cell>
          <cell r="BY345"/>
        </row>
        <row r="346">
          <cell r="K346" t="str">
            <v>sibut</v>
          </cell>
          <cell r="L346" t="str">
            <v>sibut</v>
          </cell>
          <cell r="AK346"/>
          <cell r="AW346">
            <v>3500</v>
          </cell>
          <cell r="BA346" t="str">
            <v/>
          </cell>
          <cell r="BC346" t="str">
            <v/>
          </cell>
          <cell r="BE346" t="str">
            <v/>
          </cell>
          <cell r="BI346" t="str">
            <v/>
          </cell>
          <cell r="BK346" t="str">
            <v/>
          </cell>
          <cell r="BO346" t="str">
            <v/>
          </cell>
          <cell r="BQ346" t="str">
            <v/>
          </cell>
          <cell r="BW346">
            <v>1500</v>
          </cell>
          <cell r="BY346"/>
        </row>
        <row r="347">
          <cell r="K347" t="str">
            <v>sibut</v>
          </cell>
          <cell r="L347" t="str">
            <v>sibut</v>
          </cell>
          <cell r="AK347"/>
          <cell r="AW347"/>
          <cell r="BA347" t="str">
            <v/>
          </cell>
          <cell r="BC347">
            <v>100</v>
          </cell>
          <cell r="BE347" t="str">
            <v/>
          </cell>
          <cell r="BI347" t="str">
            <v/>
          </cell>
          <cell r="BK347">
            <v>200</v>
          </cell>
          <cell r="BO347" t="str">
            <v/>
          </cell>
          <cell r="BQ347" t="str">
            <v/>
          </cell>
          <cell r="BY347"/>
        </row>
        <row r="348">
          <cell r="K348" t="str">
            <v>sibut</v>
          </cell>
          <cell r="L348" t="str">
            <v>sibut</v>
          </cell>
          <cell r="AK348"/>
          <cell r="AW348"/>
          <cell r="BA348" t="str">
            <v/>
          </cell>
          <cell r="BC348" t="str">
            <v/>
          </cell>
          <cell r="BE348" t="str">
            <v/>
          </cell>
          <cell r="BI348" t="str">
            <v/>
          </cell>
          <cell r="BK348" t="str">
            <v/>
          </cell>
          <cell r="BO348" t="str">
            <v/>
          </cell>
          <cell r="BQ348" t="str">
            <v/>
          </cell>
          <cell r="BY348"/>
        </row>
        <row r="349">
          <cell r="K349" t="str">
            <v>sibut</v>
          </cell>
          <cell r="L349" t="str">
            <v>sibut</v>
          </cell>
          <cell r="AK349"/>
          <cell r="AM349">
            <v>1000</v>
          </cell>
          <cell r="AO349">
            <v>6000</v>
          </cell>
          <cell r="AS349">
            <v>2500</v>
          </cell>
          <cell r="AW349">
            <v>2500</v>
          </cell>
          <cell r="AY349">
            <v>5000</v>
          </cell>
          <cell r="BA349" t="str">
            <v/>
          </cell>
          <cell r="BC349" t="str">
            <v/>
          </cell>
          <cell r="BE349">
            <v>250</v>
          </cell>
          <cell r="BI349" t="str">
            <v/>
          </cell>
          <cell r="BK349" t="str">
            <v/>
          </cell>
          <cell r="BM349">
            <v>1000</v>
          </cell>
          <cell r="BO349">
            <v>250</v>
          </cell>
          <cell r="BQ349">
            <v>100</v>
          </cell>
          <cell r="BS349">
            <v>200</v>
          </cell>
          <cell r="BY349"/>
        </row>
        <row r="350">
          <cell r="K350" t="str">
            <v>sibut</v>
          </cell>
          <cell r="L350" t="str">
            <v>sibut</v>
          </cell>
          <cell r="AK350"/>
          <cell r="AM350">
            <v>1000</v>
          </cell>
          <cell r="AQ350">
            <v>6000</v>
          </cell>
          <cell r="AW350">
            <v>3000</v>
          </cell>
          <cell r="BA350" t="str">
            <v/>
          </cell>
          <cell r="BC350" t="str">
            <v/>
          </cell>
          <cell r="BE350" t="str">
            <v/>
          </cell>
          <cell r="BI350" t="str">
            <v/>
          </cell>
          <cell r="BK350" t="str">
            <v/>
          </cell>
          <cell r="BM350">
            <v>1000</v>
          </cell>
          <cell r="BO350">
            <v>250</v>
          </cell>
          <cell r="BQ350" t="str">
            <v/>
          </cell>
          <cell r="BU350">
            <v>1500</v>
          </cell>
          <cell r="BW350">
            <v>2500</v>
          </cell>
          <cell r="BY350"/>
        </row>
        <row r="351">
          <cell r="K351" t="str">
            <v>sibut</v>
          </cell>
          <cell r="L351" t="str">
            <v>sibut</v>
          </cell>
          <cell r="AK351"/>
          <cell r="BA351">
            <v>100</v>
          </cell>
          <cell r="BC351">
            <v>100</v>
          </cell>
          <cell r="BE351" t="str">
            <v/>
          </cell>
          <cell r="BI351">
            <v>250</v>
          </cell>
          <cell r="BK351" t="str">
            <v/>
          </cell>
          <cell r="BO351" t="str">
            <v/>
          </cell>
          <cell r="BQ351" t="str">
            <v/>
          </cell>
          <cell r="BY351"/>
        </row>
        <row r="352">
          <cell r="K352" t="str">
            <v>sibut</v>
          </cell>
          <cell r="L352" t="str">
            <v>sibut</v>
          </cell>
          <cell r="AK352"/>
          <cell r="BA352">
            <v>100</v>
          </cell>
          <cell r="BC352" t="str">
            <v/>
          </cell>
          <cell r="BE352" t="str">
            <v/>
          </cell>
          <cell r="BI352">
            <v>250</v>
          </cell>
          <cell r="BK352">
            <v>200</v>
          </cell>
          <cell r="BO352" t="str">
            <v/>
          </cell>
          <cell r="BQ352" t="str">
            <v/>
          </cell>
          <cell r="BY352"/>
        </row>
        <row r="353">
          <cell r="K353" t="str">
            <v>sibut</v>
          </cell>
          <cell r="L353" t="str">
            <v>sibut</v>
          </cell>
          <cell r="AK353">
            <v>1000</v>
          </cell>
          <cell r="AQ353">
            <v>6000</v>
          </cell>
          <cell r="BA353" t="str">
            <v/>
          </cell>
          <cell r="BC353" t="str">
            <v/>
          </cell>
          <cell r="BE353" t="str">
            <v/>
          </cell>
          <cell r="BI353" t="str">
            <v/>
          </cell>
          <cell r="BK353" t="str">
            <v/>
          </cell>
          <cell r="BO353" t="str">
            <v/>
          </cell>
          <cell r="BQ353" t="str">
            <v/>
          </cell>
          <cell r="BU353">
            <v>1500</v>
          </cell>
          <cell r="BY353"/>
        </row>
        <row r="354">
          <cell r="K354" t="str">
            <v>sibut</v>
          </cell>
          <cell r="L354" t="str">
            <v>sibut</v>
          </cell>
          <cell r="AK354"/>
          <cell r="BA354" t="str">
            <v/>
          </cell>
          <cell r="BC354" t="str">
            <v/>
          </cell>
          <cell r="BE354" t="str">
            <v/>
          </cell>
          <cell r="BG354">
            <v>1500</v>
          </cell>
          <cell r="BI354" t="str">
            <v/>
          </cell>
          <cell r="BK354" t="str">
            <v/>
          </cell>
          <cell r="BO354" t="str">
            <v/>
          </cell>
          <cell r="BQ354" t="str">
            <v/>
          </cell>
          <cell r="BY354"/>
        </row>
        <row r="355">
          <cell r="K355" t="str">
            <v>sibut</v>
          </cell>
          <cell r="L355" t="str">
            <v>sibut</v>
          </cell>
          <cell r="AK355"/>
          <cell r="BA355" t="str">
            <v/>
          </cell>
          <cell r="BC355" t="str">
            <v/>
          </cell>
          <cell r="BE355" t="str">
            <v/>
          </cell>
          <cell r="BI355" t="str">
            <v/>
          </cell>
          <cell r="BK355" t="str">
            <v/>
          </cell>
          <cell r="BO355" t="str">
            <v/>
          </cell>
          <cell r="BQ355" t="str">
            <v/>
          </cell>
          <cell r="BY355"/>
          <cell r="CA355">
            <v>1000</v>
          </cell>
        </row>
        <row r="356">
          <cell r="K356" t="str">
            <v>sibut</v>
          </cell>
          <cell r="L356" t="str">
            <v>sibut</v>
          </cell>
          <cell r="AK356">
            <v>1000</v>
          </cell>
          <cell r="AU356">
            <v>15000</v>
          </cell>
          <cell r="BA356" t="str">
            <v/>
          </cell>
          <cell r="BC356" t="str">
            <v/>
          </cell>
          <cell r="BE356" t="str">
            <v/>
          </cell>
          <cell r="BI356" t="str">
            <v/>
          </cell>
          <cell r="BK356" t="str">
            <v/>
          </cell>
          <cell r="BO356" t="str">
            <v/>
          </cell>
          <cell r="BQ356" t="str">
            <v/>
          </cell>
          <cell r="BY356"/>
        </row>
        <row r="357">
          <cell r="K357" t="str">
            <v>bossangoa</v>
          </cell>
          <cell r="L357" t="str">
            <v>bossangoa</v>
          </cell>
          <cell r="AK357"/>
          <cell r="AO357"/>
          <cell r="AY357">
            <v>10000</v>
          </cell>
          <cell r="BA357" t="str">
            <v/>
          </cell>
          <cell r="BC357" t="str">
            <v/>
          </cell>
          <cell r="BE357" t="str">
            <v/>
          </cell>
          <cell r="BI357" t="str">
            <v/>
          </cell>
          <cell r="BK357" t="str">
            <v/>
          </cell>
          <cell r="BO357" t="str">
            <v/>
          </cell>
          <cell r="BQ357" t="str">
            <v/>
          </cell>
          <cell r="BS357">
            <v>200</v>
          </cell>
          <cell r="BW357">
            <v>2000</v>
          </cell>
          <cell r="BY357"/>
        </row>
        <row r="358">
          <cell r="K358" t="str">
            <v>bossangoa</v>
          </cell>
          <cell r="L358" t="str">
            <v>bossangoa</v>
          </cell>
          <cell r="AK358">
            <v>1000</v>
          </cell>
          <cell r="AM358">
            <v>1000</v>
          </cell>
          <cell r="AO358">
            <v>1500</v>
          </cell>
          <cell r="AQ358">
            <v>3000</v>
          </cell>
          <cell r="AS358">
            <v>1500</v>
          </cell>
          <cell r="AU358"/>
          <cell r="AW358">
            <v>2500</v>
          </cell>
          <cell r="AY358">
            <v>5000</v>
          </cell>
          <cell r="BA358" t="str">
            <v/>
          </cell>
          <cell r="BC358" t="str">
            <v/>
          </cell>
          <cell r="BE358">
            <v>500</v>
          </cell>
          <cell r="BI358" t="str">
            <v/>
          </cell>
          <cell r="BK358" t="str">
            <v/>
          </cell>
          <cell r="BM358">
            <v>1200</v>
          </cell>
          <cell r="BO358">
            <v>240</v>
          </cell>
          <cell r="BQ358" t="str">
            <v/>
          </cell>
          <cell r="BS358">
            <v>200</v>
          </cell>
          <cell r="BW358">
            <v>1500</v>
          </cell>
          <cell r="BY358"/>
        </row>
        <row r="359">
          <cell r="K359" t="str">
            <v>bossangoa</v>
          </cell>
          <cell r="L359" t="str">
            <v>bossangoa</v>
          </cell>
          <cell r="AK359"/>
          <cell r="AM359">
            <v>1500</v>
          </cell>
          <cell r="AO359"/>
          <cell r="AW359">
            <v>3000</v>
          </cell>
          <cell r="AY359">
            <v>20000</v>
          </cell>
          <cell r="BA359" t="str">
            <v/>
          </cell>
          <cell r="BC359" t="str">
            <v/>
          </cell>
          <cell r="BE359" t="str">
            <v/>
          </cell>
          <cell r="BI359" t="str">
            <v/>
          </cell>
          <cell r="BK359" t="str">
            <v/>
          </cell>
          <cell r="BO359">
            <v>240</v>
          </cell>
          <cell r="BQ359" t="str">
            <v/>
          </cell>
          <cell r="BS359">
            <v>100</v>
          </cell>
          <cell r="BU359">
            <v>1000</v>
          </cell>
          <cell r="BW359">
            <v>3000</v>
          </cell>
          <cell r="BY359"/>
        </row>
        <row r="360">
          <cell r="K360" t="str">
            <v>bossangoa</v>
          </cell>
          <cell r="L360" t="str">
            <v>bossangoa</v>
          </cell>
          <cell r="AK360">
            <v>750</v>
          </cell>
          <cell r="AM360">
            <v>1500</v>
          </cell>
          <cell r="AO360"/>
          <cell r="AS360">
            <v>2000</v>
          </cell>
          <cell r="AY360"/>
          <cell r="BA360" t="str">
            <v/>
          </cell>
          <cell r="BC360" t="str">
            <v/>
          </cell>
          <cell r="BE360" t="str">
            <v/>
          </cell>
          <cell r="BI360" t="str">
            <v/>
          </cell>
          <cell r="BK360" t="str">
            <v/>
          </cell>
          <cell r="BO360" t="str">
            <v/>
          </cell>
          <cell r="BQ360" t="str">
            <v/>
          </cell>
          <cell r="BS360">
            <v>150</v>
          </cell>
          <cell r="BU360">
            <v>1500</v>
          </cell>
          <cell r="BY360"/>
        </row>
        <row r="361">
          <cell r="K361" t="str">
            <v>bossangoa</v>
          </cell>
          <cell r="L361" t="str">
            <v>bossangoa</v>
          </cell>
          <cell r="AK361"/>
          <cell r="AM361">
            <v>1250</v>
          </cell>
          <cell r="AO361">
            <v>2500</v>
          </cell>
          <cell r="BA361" t="str">
            <v/>
          </cell>
          <cell r="BC361" t="str">
            <v/>
          </cell>
          <cell r="BE361" t="str">
            <v/>
          </cell>
          <cell r="BI361" t="str">
            <v/>
          </cell>
          <cell r="BK361" t="str">
            <v/>
          </cell>
          <cell r="BM361">
            <v>1500</v>
          </cell>
          <cell r="BO361">
            <v>240</v>
          </cell>
          <cell r="BQ361" t="str">
            <v/>
          </cell>
          <cell r="BS361">
            <v>200</v>
          </cell>
          <cell r="BU361">
            <v>1000</v>
          </cell>
          <cell r="BY361"/>
        </row>
        <row r="362">
          <cell r="K362" t="str">
            <v>bossangoa</v>
          </cell>
          <cell r="L362" t="str">
            <v>bossangoa</v>
          </cell>
          <cell r="AK362">
            <v>750</v>
          </cell>
          <cell r="AO362">
            <v>3000</v>
          </cell>
          <cell r="AS362">
            <v>2000</v>
          </cell>
          <cell r="AW362">
            <v>3500</v>
          </cell>
          <cell r="BA362" t="str">
            <v/>
          </cell>
          <cell r="BC362" t="str">
            <v/>
          </cell>
          <cell r="BE362">
            <v>500</v>
          </cell>
          <cell r="BI362" t="str">
            <v/>
          </cell>
          <cell r="BK362" t="str">
            <v/>
          </cell>
          <cell r="BO362" t="str">
            <v/>
          </cell>
          <cell r="BQ362" t="str">
            <v/>
          </cell>
          <cell r="BS362">
            <v>150</v>
          </cell>
          <cell r="BW362">
            <v>3000</v>
          </cell>
          <cell r="BY362"/>
        </row>
        <row r="363">
          <cell r="K363" t="str">
            <v>bossangoa</v>
          </cell>
          <cell r="L363" t="str">
            <v>bossangoa</v>
          </cell>
          <cell r="AK363">
            <v>750</v>
          </cell>
          <cell r="AO363">
            <v>2500</v>
          </cell>
          <cell r="AS363">
            <v>2000</v>
          </cell>
          <cell r="AU363">
            <v>14000</v>
          </cell>
          <cell r="BA363" t="str">
            <v/>
          </cell>
          <cell r="BC363" t="str">
            <v/>
          </cell>
          <cell r="BE363" t="str">
            <v/>
          </cell>
          <cell r="BI363" t="str">
            <v/>
          </cell>
          <cell r="BK363" t="str">
            <v/>
          </cell>
          <cell r="BO363" t="str">
            <v/>
          </cell>
          <cell r="BQ363" t="str">
            <v/>
          </cell>
          <cell r="BS363">
            <v>150</v>
          </cell>
          <cell r="BW363">
            <v>3000</v>
          </cell>
          <cell r="BY363"/>
        </row>
        <row r="364">
          <cell r="K364" t="str">
            <v>bossangoa</v>
          </cell>
          <cell r="L364" t="str">
            <v>bossangoa</v>
          </cell>
          <cell r="AK364"/>
          <cell r="AO364">
            <v>2500</v>
          </cell>
          <cell r="AQ364">
            <v>4000</v>
          </cell>
          <cell r="AY364"/>
          <cell r="BA364">
            <v>75</v>
          </cell>
          <cell r="BC364">
            <v>125</v>
          </cell>
          <cell r="BE364">
            <v>600</v>
          </cell>
          <cell r="BI364">
            <v>250</v>
          </cell>
          <cell r="BK364">
            <v>100</v>
          </cell>
          <cell r="BO364">
            <v>200</v>
          </cell>
          <cell r="BQ364">
            <v>50</v>
          </cell>
          <cell r="BS364"/>
          <cell r="BY364">
            <v>100</v>
          </cell>
        </row>
        <row r="365">
          <cell r="K365" t="str">
            <v>bossangoa</v>
          </cell>
          <cell r="L365" t="str">
            <v>bossangoa</v>
          </cell>
          <cell r="AK365"/>
          <cell r="AO365"/>
          <cell r="AQ365">
            <v>4000</v>
          </cell>
          <cell r="AS365">
            <v>2000</v>
          </cell>
          <cell r="AW365">
            <v>3500</v>
          </cell>
          <cell r="AY365"/>
          <cell r="BA365">
            <v>75</v>
          </cell>
          <cell r="BC365">
            <v>125</v>
          </cell>
          <cell r="BE365">
            <v>600</v>
          </cell>
          <cell r="BI365">
            <v>250</v>
          </cell>
          <cell r="BK365" t="str">
            <v/>
          </cell>
          <cell r="BO365" t="str">
            <v/>
          </cell>
          <cell r="BQ365">
            <v>50</v>
          </cell>
          <cell r="BS365"/>
          <cell r="BY365">
            <v>100</v>
          </cell>
          <cell r="CA365">
            <v>800</v>
          </cell>
        </row>
        <row r="366">
          <cell r="K366" t="str">
            <v>bossangoa</v>
          </cell>
          <cell r="L366" t="str">
            <v>bossangoa</v>
          </cell>
          <cell r="AK366"/>
          <cell r="AM366">
            <v>1250</v>
          </cell>
          <cell r="AO366"/>
          <cell r="AY366"/>
          <cell r="BA366">
            <v>75</v>
          </cell>
          <cell r="BC366">
            <v>125</v>
          </cell>
          <cell r="BE366">
            <v>600</v>
          </cell>
          <cell r="BG366">
            <v>2000</v>
          </cell>
          <cell r="BI366">
            <v>250</v>
          </cell>
          <cell r="BK366">
            <v>100</v>
          </cell>
          <cell r="BM366">
            <v>1500</v>
          </cell>
          <cell r="BO366">
            <v>200</v>
          </cell>
          <cell r="BQ366">
            <v>50</v>
          </cell>
          <cell r="BS366">
            <v>200</v>
          </cell>
          <cell r="BU366">
            <v>1000</v>
          </cell>
          <cell r="BW366">
            <v>3000</v>
          </cell>
          <cell r="BY366">
            <v>100</v>
          </cell>
          <cell r="CA366">
            <v>800</v>
          </cell>
        </row>
        <row r="367">
          <cell r="K367" t="str">
            <v>bossangoa</v>
          </cell>
          <cell r="L367" t="str">
            <v>bossangoa</v>
          </cell>
          <cell r="AK367"/>
          <cell r="AO367">
            <v>2500</v>
          </cell>
          <cell r="AQ367"/>
          <cell r="AY367"/>
          <cell r="BA367">
            <v>75</v>
          </cell>
          <cell r="BC367">
            <v>125</v>
          </cell>
          <cell r="BE367">
            <v>600</v>
          </cell>
          <cell r="BG367">
            <v>2000</v>
          </cell>
          <cell r="BI367">
            <v>250</v>
          </cell>
          <cell r="BK367">
            <v>100</v>
          </cell>
          <cell r="BM367">
            <v>1500</v>
          </cell>
          <cell r="BO367" t="str">
            <v/>
          </cell>
          <cell r="BQ367">
            <v>50</v>
          </cell>
          <cell r="BS367"/>
          <cell r="BW367">
            <v>3000</v>
          </cell>
          <cell r="BY367">
            <v>100</v>
          </cell>
          <cell r="CA367">
            <v>800</v>
          </cell>
        </row>
        <row r="368">
          <cell r="K368" t="str">
            <v>bossangoa</v>
          </cell>
          <cell r="L368" t="str">
            <v>bossangoa</v>
          </cell>
          <cell r="AK368">
            <v>750</v>
          </cell>
          <cell r="AM368">
            <v>1500</v>
          </cell>
          <cell r="AO368">
            <v>2500</v>
          </cell>
          <cell r="AQ368">
            <v>4000</v>
          </cell>
          <cell r="AS368">
            <v>2000</v>
          </cell>
          <cell r="AU368">
            <v>14000</v>
          </cell>
          <cell r="AW368">
            <v>3000</v>
          </cell>
          <cell r="AY368"/>
          <cell r="BA368">
            <v>75</v>
          </cell>
          <cell r="BC368">
            <v>125</v>
          </cell>
          <cell r="BE368">
            <v>600</v>
          </cell>
          <cell r="BG368">
            <v>2000</v>
          </cell>
          <cell r="BI368" t="str">
            <v/>
          </cell>
          <cell r="BK368">
            <v>100</v>
          </cell>
          <cell r="BM368">
            <v>1500</v>
          </cell>
          <cell r="BO368" t="str">
            <v/>
          </cell>
          <cell r="BQ368">
            <v>50</v>
          </cell>
          <cell r="BS368">
            <v>200</v>
          </cell>
          <cell r="BU368">
            <v>1000</v>
          </cell>
          <cell r="BW368">
            <v>3000</v>
          </cell>
          <cell r="BY368">
            <v>100</v>
          </cell>
        </row>
        <row r="369">
          <cell r="K369" t="str">
            <v>bossangoa</v>
          </cell>
          <cell r="L369" t="str">
            <v>bossangoa</v>
          </cell>
          <cell r="AK369">
            <v>1000</v>
          </cell>
          <cell r="AO369">
            <v>2500</v>
          </cell>
          <cell r="AU369">
            <v>14000</v>
          </cell>
          <cell r="AW369">
            <v>3000</v>
          </cell>
          <cell r="AY369"/>
          <cell r="BA369">
            <v>75</v>
          </cell>
          <cell r="BC369">
            <v>125</v>
          </cell>
          <cell r="BE369">
            <v>600</v>
          </cell>
          <cell r="BG369">
            <v>2000</v>
          </cell>
          <cell r="BI369">
            <v>250</v>
          </cell>
          <cell r="BK369">
            <v>100</v>
          </cell>
          <cell r="BM369">
            <v>1500</v>
          </cell>
          <cell r="BO369">
            <v>200</v>
          </cell>
          <cell r="BQ369">
            <v>50</v>
          </cell>
          <cell r="BS369">
            <v>200</v>
          </cell>
          <cell r="BW369">
            <v>3000</v>
          </cell>
          <cell r="BY369">
            <v>100</v>
          </cell>
        </row>
        <row r="370">
          <cell r="K370" t="str">
            <v>bossangoa</v>
          </cell>
          <cell r="L370" t="str">
            <v>bossangoa</v>
          </cell>
          <cell r="AK370"/>
          <cell r="AM370">
            <v>1000</v>
          </cell>
          <cell r="AO370"/>
          <cell r="AQ370">
            <v>4000</v>
          </cell>
          <cell r="AS370">
            <v>2000</v>
          </cell>
          <cell r="AU370"/>
          <cell r="AW370"/>
          <cell r="AY370"/>
          <cell r="BA370">
            <v>75</v>
          </cell>
          <cell r="BC370">
            <v>125</v>
          </cell>
          <cell r="BG370"/>
          <cell r="BI370">
            <v>250</v>
          </cell>
          <cell r="BK370">
            <v>100</v>
          </cell>
          <cell r="BM370">
            <v>1500</v>
          </cell>
          <cell r="BO370">
            <v>200</v>
          </cell>
          <cell r="BQ370" t="str">
            <v/>
          </cell>
          <cell r="BS370">
            <v>100</v>
          </cell>
          <cell r="BU370">
            <v>1000</v>
          </cell>
          <cell r="BW370">
            <v>3000</v>
          </cell>
          <cell r="BY370"/>
          <cell r="CA370"/>
        </row>
        <row r="371">
          <cell r="K371" t="str">
            <v>bossangoa</v>
          </cell>
          <cell r="L371" t="str">
            <v>bossangoa</v>
          </cell>
          <cell r="AK371">
            <v>750</v>
          </cell>
          <cell r="AM371">
            <v>1250</v>
          </cell>
          <cell r="AO371"/>
          <cell r="AQ371">
            <v>4000</v>
          </cell>
          <cell r="AS371"/>
          <cell r="AU371">
            <v>14000</v>
          </cell>
          <cell r="AW371">
            <v>3000</v>
          </cell>
          <cell r="AY371"/>
          <cell r="BA371">
            <v>75</v>
          </cell>
          <cell r="BG371">
            <v>2000</v>
          </cell>
          <cell r="BI371">
            <v>250</v>
          </cell>
          <cell r="BK371">
            <v>100</v>
          </cell>
          <cell r="BM371"/>
          <cell r="BO371">
            <v>200</v>
          </cell>
          <cell r="BQ371" t="str">
            <v/>
          </cell>
          <cell r="BS371">
            <v>150</v>
          </cell>
          <cell r="BU371">
            <v>1000</v>
          </cell>
          <cell r="BW371">
            <v>3000</v>
          </cell>
          <cell r="BY371"/>
          <cell r="CA371"/>
        </row>
        <row r="372">
          <cell r="K372" t="str">
            <v>bossangoa</v>
          </cell>
          <cell r="L372" t="str">
            <v>bossangoa</v>
          </cell>
          <cell r="AK372"/>
          <cell r="AM372"/>
          <cell r="AO372"/>
          <cell r="AQ372">
            <v>4000</v>
          </cell>
          <cell r="AS372">
            <v>2000</v>
          </cell>
          <cell r="AU372"/>
          <cell r="AW372">
            <v>3000</v>
          </cell>
          <cell r="AY372"/>
          <cell r="BA372"/>
          <cell r="BK372" t="str">
            <v/>
          </cell>
          <cell r="BM372">
            <v>1500</v>
          </cell>
          <cell r="BO372">
            <v>200</v>
          </cell>
          <cell r="BQ372">
            <v>50</v>
          </cell>
          <cell r="BS372">
            <v>150</v>
          </cell>
          <cell r="BU372">
            <v>1000</v>
          </cell>
          <cell r="BW372">
            <v>3000</v>
          </cell>
          <cell r="BY372"/>
          <cell r="CA372"/>
        </row>
        <row r="373">
          <cell r="AK373"/>
          <cell r="AY373"/>
          <cell r="BS373"/>
          <cell r="BU373"/>
          <cell r="BW373"/>
          <cell r="CA373"/>
        </row>
        <row r="401">
          <cell r="BA401"/>
        </row>
        <row r="408">
          <cell r="BA408"/>
        </row>
        <row r="409">
          <cell r="BA409"/>
        </row>
        <row r="450">
          <cell r="BA450"/>
        </row>
        <row r="451">
          <cell r="BA451"/>
        </row>
      </sheetData>
      <sheetData sheetId="1"/>
      <sheetData sheetId="2"/>
      <sheetData sheetId="3"/>
      <sheetData sheetId="4">
        <row r="4">
          <cell r="B4">
            <v>1000</v>
          </cell>
          <cell r="C4">
            <v>1500</v>
          </cell>
          <cell r="D4">
            <v>5000</v>
          </cell>
          <cell r="F4">
            <v>3000</v>
          </cell>
          <cell r="G4">
            <v>8000</v>
          </cell>
          <cell r="H4">
            <v>5000</v>
          </cell>
          <cell r="J4">
            <v>175</v>
          </cell>
          <cell r="K4">
            <v>150</v>
          </cell>
          <cell r="L4">
            <v>178.5</v>
          </cell>
          <cell r="M4">
            <v>1000</v>
          </cell>
          <cell r="N4">
            <v>156.5</v>
          </cell>
          <cell r="O4">
            <v>79</v>
          </cell>
          <cell r="P4">
            <v>1400</v>
          </cell>
          <cell r="Q4">
            <v>150</v>
          </cell>
          <cell r="R4">
            <v>75</v>
          </cell>
          <cell r="S4">
            <v>150</v>
          </cell>
          <cell r="U4">
            <v>2333</v>
          </cell>
        </row>
        <row r="5">
          <cell r="B5">
            <v>1000</v>
          </cell>
          <cell r="C5">
            <v>2400</v>
          </cell>
          <cell r="D5">
            <v>3250</v>
          </cell>
          <cell r="F5">
            <v>4000</v>
          </cell>
          <cell r="G5">
            <v>12500</v>
          </cell>
          <cell r="H5">
            <v>5250</v>
          </cell>
          <cell r="J5">
            <v>100</v>
          </cell>
          <cell r="K5">
            <v>150</v>
          </cell>
          <cell r="L5">
            <v>225</v>
          </cell>
          <cell r="M5">
            <v>2000</v>
          </cell>
          <cell r="N5">
            <v>250</v>
          </cell>
          <cell r="O5">
            <v>150</v>
          </cell>
          <cell r="P5">
            <v>2000</v>
          </cell>
          <cell r="Q5">
            <v>125</v>
          </cell>
          <cell r="R5">
            <v>125</v>
          </cell>
          <cell r="S5">
            <v>200</v>
          </cell>
          <cell r="U5">
            <v>3250</v>
          </cell>
        </row>
        <row r="6">
          <cell r="B6">
            <v>1250</v>
          </cell>
          <cell r="C6">
            <v>1000</v>
          </cell>
          <cell r="D6">
            <v>5000</v>
          </cell>
          <cell r="F6">
            <v>2500</v>
          </cell>
          <cell r="G6">
            <v>15000</v>
          </cell>
          <cell r="H6">
            <v>3750</v>
          </cell>
          <cell r="J6">
            <v>225</v>
          </cell>
          <cell r="K6">
            <v>300</v>
          </cell>
          <cell r="L6">
            <v>300</v>
          </cell>
          <cell r="M6">
            <v>2000</v>
          </cell>
          <cell r="N6">
            <v>250</v>
          </cell>
          <cell r="O6">
            <v>350</v>
          </cell>
          <cell r="P6">
            <v>1000</v>
          </cell>
          <cell r="Q6">
            <v>200</v>
          </cell>
          <cell r="R6">
            <v>38</v>
          </cell>
          <cell r="S6">
            <v>125</v>
          </cell>
          <cell r="U6">
            <v>1500</v>
          </cell>
        </row>
        <row r="7">
          <cell r="B7">
            <v>750</v>
          </cell>
          <cell r="C7">
            <v>1250</v>
          </cell>
          <cell r="D7">
            <v>2500</v>
          </cell>
          <cell r="F7">
            <v>2000</v>
          </cell>
          <cell r="G7">
            <v>14000</v>
          </cell>
          <cell r="H7">
            <v>3000</v>
          </cell>
          <cell r="J7">
            <v>75</v>
          </cell>
          <cell r="K7">
            <v>125</v>
          </cell>
          <cell r="L7">
            <v>600</v>
          </cell>
          <cell r="M7">
            <v>2000</v>
          </cell>
          <cell r="N7">
            <v>250</v>
          </cell>
          <cell r="O7">
            <v>100</v>
          </cell>
          <cell r="P7">
            <v>1500</v>
          </cell>
          <cell r="Q7">
            <v>200</v>
          </cell>
          <cell r="R7">
            <v>50</v>
          </cell>
          <cell r="S7">
            <v>150</v>
          </cell>
          <cell r="U7">
            <v>3000</v>
          </cell>
        </row>
        <row r="8">
          <cell r="B8">
            <v>2000</v>
          </cell>
          <cell r="C8">
            <v>1500</v>
          </cell>
          <cell r="D8">
            <v>5000</v>
          </cell>
          <cell r="F8">
            <v>3000</v>
          </cell>
          <cell r="G8">
            <v>16500</v>
          </cell>
          <cell r="H8">
            <v>5500</v>
          </cell>
          <cell r="J8">
            <v>200</v>
          </cell>
          <cell r="K8">
            <v>150</v>
          </cell>
          <cell r="L8">
            <v>250</v>
          </cell>
          <cell r="M8">
            <v>2000</v>
          </cell>
          <cell r="N8">
            <v>200</v>
          </cell>
          <cell r="O8">
            <v>100</v>
          </cell>
          <cell r="P8">
            <v>1300</v>
          </cell>
          <cell r="Q8">
            <v>200</v>
          </cell>
          <cell r="R8">
            <v>50</v>
          </cell>
          <cell r="S8">
            <v>200</v>
          </cell>
          <cell r="U8">
            <v>3000</v>
          </cell>
        </row>
        <row r="9">
          <cell r="B9">
            <v>1500</v>
          </cell>
          <cell r="C9">
            <v>1500</v>
          </cell>
          <cell r="D9">
            <v>3000</v>
          </cell>
          <cell r="F9">
            <v>3250</v>
          </cell>
          <cell r="G9">
            <v>7500</v>
          </cell>
          <cell r="H9">
            <v>5000</v>
          </cell>
          <cell r="J9">
            <v>200</v>
          </cell>
          <cell r="K9">
            <v>300</v>
          </cell>
          <cell r="L9">
            <v>250</v>
          </cell>
          <cell r="M9">
            <v>2000</v>
          </cell>
          <cell r="N9">
            <v>200</v>
          </cell>
          <cell r="O9">
            <v>300</v>
          </cell>
          <cell r="P9">
            <v>2000</v>
          </cell>
          <cell r="Q9">
            <v>200</v>
          </cell>
          <cell r="R9">
            <v>150</v>
          </cell>
          <cell r="S9">
            <v>250</v>
          </cell>
          <cell r="U9">
            <v>3000</v>
          </cell>
        </row>
        <row r="10">
          <cell r="B10">
            <v>500</v>
          </cell>
          <cell r="C10">
            <v>3000</v>
          </cell>
          <cell r="D10">
            <v>3500</v>
          </cell>
          <cell r="F10">
            <v>4500</v>
          </cell>
          <cell r="G10">
            <v>11500</v>
          </cell>
          <cell r="H10">
            <v>7500</v>
          </cell>
          <cell r="J10">
            <v>67</v>
          </cell>
          <cell r="K10">
            <v>150</v>
          </cell>
          <cell r="L10">
            <v>400</v>
          </cell>
          <cell r="M10">
            <v>1500</v>
          </cell>
          <cell r="N10">
            <v>1000</v>
          </cell>
          <cell r="O10">
            <v>500</v>
          </cell>
          <cell r="P10">
            <v>2000</v>
          </cell>
          <cell r="Q10">
            <v>200</v>
          </cell>
          <cell r="R10">
            <v>150</v>
          </cell>
          <cell r="S10">
            <v>500</v>
          </cell>
          <cell r="U10">
            <v>5000</v>
          </cell>
        </row>
        <row r="11">
          <cell r="B11">
            <v>1000</v>
          </cell>
          <cell r="C11">
            <v>1000</v>
          </cell>
          <cell r="D11">
            <v>2500</v>
          </cell>
          <cell r="F11">
            <v>2500</v>
          </cell>
          <cell r="G11">
            <v>15000</v>
          </cell>
          <cell r="H11">
            <v>3000</v>
          </cell>
          <cell r="J11">
            <v>100</v>
          </cell>
          <cell r="K11">
            <v>100</v>
          </cell>
          <cell r="L11">
            <v>250</v>
          </cell>
          <cell r="M11">
            <v>2000</v>
          </cell>
          <cell r="N11">
            <v>250</v>
          </cell>
          <cell r="O11">
            <v>200</v>
          </cell>
          <cell r="P11">
            <v>1000</v>
          </cell>
          <cell r="Q11">
            <v>250</v>
          </cell>
          <cell r="R11">
            <v>100</v>
          </cell>
          <cell r="S11">
            <v>200</v>
          </cell>
          <cell r="U11">
            <v>2000</v>
          </cell>
        </row>
        <row r="12">
          <cell r="B12">
            <v>1000</v>
          </cell>
          <cell r="C12">
            <v>2500</v>
          </cell>
          <cell r="D12">
            <v>5000</v>
          </cell>
          <cell r="F12">
            <v>5000</v>
          </cell>
          <cell r="G12">
            <v>10000</v>
          </cell>
          <cell r="H12">
            <v>4500</v>
          </cell>
          <cell r="J12">
            <v>35</v>
          </cell>
          <cell r="K12">
            <v>139</v>
          </cell>
          <cell r="L12">
            <v>544</v>
          </cell>
          <cell r="M12">
            <v>1500</v>
          </cell>
          <cell r="N12">
            <v>250</v>
          </cell>
          <cell r="O12">
            <v>219</v>
          </cell>
          <cell r="P12">
            <v>2000</v>
          </cell>
          <cell r="Q12">
            <v>300</v>
          </cell>
          <cell r="R12">
            <v>210</v>
          </cell>
          <cell r="S12">
            <v>300</v>
          </cell>
          <cell r="U12">
            <v>4000</v>
          </cell>
        </row>
      </sheetData>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workbookViewId="0">
      <selection activeCell="A24" sqref="A24"/>
    </sheetView>
  </sheetViews>
  <sheetFormatPr defaultColWidth="9.1796875" defaultRowHeight="14.5" x14ac:dyDescent="0.35"/>
  <cols>
    <col min="1" max="1" width="39" style="11" customWidth="1"/>
    <col min="2" max="2" width="88.81640625" style="84" customWidth="1"/>
    <col min="3" max="16384" width="9.1796875" style="11"/>
  </cols>
  <sheetData>
    <row r="1" spans="1:3" ht="57.5" customHeight="1" thickBot="1" x14ac:dyDescent="0.4">
      <c r="A1" s="148" t="s">
        <v>1916</v>
      </c>
      <c r="B1" s="149"/>
    </row>
    <row r="2" spans="1:3" ht="15" thickBot="1" x14ac:dyDescent="0.4">
      <c r="A2" s="150"/>
      <c r="B2" s="151"/>
    </row>
    <row r="3" spans="1:3" ht="91.5" thickBot="1" x14ac:dyDescent="0.4">
      <c r="A3" s="68" t="s">
        <v>1890</v>
      </c>
      <c r="B3" s="69" t="s">
        <v>1891</v>
      </c>
    </row>
    <row r="4" spans="1:3" ht="117.5" thickBot="1" x14ac:dyDescent="0.4">
      <c r="A4" s="70" t="s">
        <v>1892</v>
      </c>
      <c r="B4" s="71" t="s">
        <v>1893</v>
      </c>
      <c r="C4" s="16"/>
    </row>
    <row r="5" spans="1:3" ht="117.5" thickBot="1" x14ac:dyDescent="0.4">
      <c r="A5" s="68" t="s">
        <v>1894</v>
      </c>
      <c r="B5" s="69" t="s">
        <v>1917</v>
      </c>
      <c r="C5" s="11" t="s">
        <v>1886</v>
      </c>
    </row>
    <row r="6" spans="1:3" ht="78.5" thickBot="1" x14ac:dyDescent="0.4">
      <c r="A6" s="72" t="s">
        <v>1895</v>
      </c>
      <c r="B6" s="73" t="s">
        <v>1919</v>
      </c>
      <c r="C6" s="74"/>
    </row>
    <row r="7" spans="1:3" ht="15" thickBot="1" x14ac:dyDescent="0.4">
      <c r="A7" s="75" t="s">
        <v>1896</v>
      </c>
      <c r="B7" s="76">
        <v>9</v>
      </c>
    </row>
    <row r="8" spans="1:3" ht="15" thickBot="1" x14ac:dyDescent="0.4">
      <c r="A8" s="72" t="s">
        <v>1897</v>
      </c>
      <c r="B8" s="73">
        <v>324</v>
      </c>
      <c r="C8" s="16"/>
    </row>
    <row r="9" spans="1:3" ht="91.5" thickBot="1" x14ac:dyDescent="0.4">
      <c r="A9" s="75" t="s">
        <v>1898</v>
      </c>
      <c r="B9" s="77" t="s">
        <v>1899</v>
      </c>
    </row>
    <row r="10" spans="1:3" ht="26.5" thickBot="1" x14ac:dyDescent="0.4">
      <c r="A10" s="72" t="s">
        <v>1900</v>
      </c>
      <c r="B10" s="78" t="s">
        <v>1918</v>
      </c>
    </row>
    <row r="11" spans="1:3" ht="15" thickBot="1" x14ac:dyDescent="0.4">
      <c r="A11" s="79"/>
      <c r="B11" s="80"/>
    </row>
    <row r="12" spans="1:3" ht="15" thickBot="1" x14ac:dyDescent="0.4">
      <c r="A12" s="81" t="s">
        <v>1901</v>
      </c>
      <c r="B12" s="82" t="s">
        <v>1902</v>
      </c>
    </row>
    <row r="13" spans="1:3" ht="15" thickBot="1" x14ac:dyDescent="0.4">
      <c r="A13" s="72" t="s">
        <v>1903</v>
      </c>
      <c r="B13" s="78" t="s">
        <v>1920</v>
      </c>
    </row>
    <row r="14" spans="1:3" ht="15" thickBot="1" x14ac:dyDescent="0.4">
      <c r="A14" s="75" t="s">
        <v>1904</v>
      </c>
      <c r="B14" s="83" t="s">
        <v>1905</v>
      </c>
    </row>
    <row r="15" spans="1:3" ht="15" thickBot="1" x14ac:dyDescent="0.4">
      <c r="A15" s="72" t="s">
        <v>1906</v>
      </c>
      <c r="B15" s="78" t="s">
        <v>1907</v>
      </c>
    </row>
    <row r="16" spans="1:3" ht="26.5" thickBot="1" x14ac:dyDescent="0.4">
      <c r="A16" s="75" t="s">
        <v>1910</v>
      </c>
      <c r="B16" s="83" t="s">
        <v>1911</v>
      </c>
    </row>
    <row r="17" spans="1:2" ht="26.5" thickBot="1" x14ac:dyDescent="0.4">
      <c r="A17" s="72" t="s">
        <v>1908</v>
      </c>
      <c r="B17" s="78" t="s">
        <v>1909</v>
      </c>
    </row>
    <row r="18" spans="1:2" ht="26.5" thickBot="1" x14ac:dyDescent="0.4">
      <c r="A18" s="75" t="s">
        <v>2953</v>
      </c>
      <c r="B18" s="83" t="s">
        <v>2954</v>
      </c>
    </row>
    <row r="19" spans="1:2" ht="15" thickBot="1" x14ac:dyDescent="0.4">
      <c r="A19" s="72" t="s">
        <v>1912</v>
      </c>
      <c r="B19" s="78" t="s">
        <v>1913</v>
      </c>
    </row>
    <row r="20" spans="1:2" ht="15" thickBot="1" x14ac:dyDescent="0.4">
      <c r="A20" s="146" t="s">
        <v>1914</v>
      </c>
      <c r="B20" s="147" t="s">
        <v>1915</v>
      </c>
    </row>
  </sheetData>
  <mergeCells count="2">
    <mergeCell ref="A1:B1"/>
    <mergeCell ref="A2:B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CF451"/>
  <sheetViews>
    <sheetView zoomScale="90" zoomScaleNormal="90" workbookViewId="0">
      <pane xSplit="1" ySplit="2" topLeftCell="B3" activePane="bottomRight" state="frozen"/>
      <selection pane="topRight" activeCell="B1" sqref="B1"/>
      <selection pane="bottomLeft" activeCell="A3" sqref="A3"/>
      <selection pane="bottomRight" activeCell="A15" sqref="A15"/>
    </sheetView>
  </sheetViews>
  <sheetFormatPr defaultRowHeight="14" x14ac:dyDescent="0.3"/>
  <cols>
    <col min="1" max="1" width="26.26953125" style="1" customWidth="1"/>
    <col min="2" max="4" width="8.7265625" style="1"/>
    <col min="5" max="5" width="11.08984375" style="1" bestFit="1" customWidth="1"/>
    <col min="6" max="74" width="8.7265625" style="1"/>
    <col min="75" max="75" width="8.7265625" style="7"/>
    <col min="76" max="16384" width="8.7265625" style="1"/>
  </cols>
  <sheetData>
    <row r="1" spans="1:84" x14ac:dyDescent="0.3">
      <c r="A1" s="154" t="s">
        <v>51</v>
      </c>
      <c r="B1" s="152"/>
      <c r="C1" s="152"/>
      <c r="D1" s="152"/>
      <c r="E1" s="152"/>
      <c r="F1" s="152"/>
      <c r="G1" s="152"/>
      <c r="H1" s="152"/>
      <c r="I1" s="152"/>
      <c r="J1" s="152"/>
      <c r="K1" s="152"/>
      <c r="L1" s="152"/>
      <c r="M1" s="154" t="s">
        <v>52</v>
      </c>
      <c r="N1" s="152"/>
      <c r="O1" s="152"/>
      <c r="P1" s="152"/>
      <c r="Q1" s="152"/>
      <c r="R1" s="152"/>
      <c r="S1" s="152"/>
      <c r="T1" s="152"/>
      <c r="U1" s="152"/>
      <c r="V1" s="152"/>
      <c r="W1" s="152"/>
      <c r="X1" s="152"/>
      <c r="Y1" s="152"/>
      <c r="Z1" s="152"/>
      <c r="AA1" s="152"/>
      <c r="AB1" s="152"/>
      <c r="AC1" s="152"/>
      <c r="AD1" s="152"/>
      <c r="AE1" s="152"/>
      <c r="AF1" s="152"/>
      <c r="AG1" s="152"/>
      <c r="AH1" s="152"/>
      <c r="AI1" s="155"/>
      <c r="AJ1" s="156" t="s">
        <v>50</v>
      </c>
      <c r="AK1" s="153"/>
      <c r="AL1" s="153" t="s">
        <v>53</v>
      </c>
      <c r="AM1" s="153"/>
      <c r="AN1" s="153" t="s">
        <v>69</v>
      </c>
      <c r="AO1" s="153"/>
      <c r="AP1" s="153" t="s">
        <v>26</v>
      </c>
      <c r="AQ1" s="153"/>
      <c r="AR1" s="153" t="s">
        <v>55</v>
      </c>
      <c r="AS1" s="153"/>
      <c r="AT1" s="153" t="s">
        <v>28</v>
      </c>
      <c r="AU1" s="153"/>
      <c r="AV1" s="153" t="s">
        <v>118</v>
      </c>
      <c r="AW1" s="153"/>
      <c r="AX1" s="152" t="s">
        <v>119</v>
      </c>
      <c r="AY1" s="152"/>
      <c r="AZ1" s="152" t="s">
        <v>120</v>
      </c>
      <c r="BA1" s="152"/>
      <c r="BB1" s="152" t="s">
        <v>121</v>
      </c>
      <c r="BC1" s="152"/>
      <c r="BD1" s="152" t="s">
        <v>2</v>
      </c>
      <c r="BE1" s="152"/>
      <c r="BF1" s="152" t="s">
        <v>5</v>
      </c>
      <c r="BG1" s="152"/>
      <c r="BH1" s="152" t="s">
        <v>122</v>
      </c>
      <c r="BI1" s="152"/>
      <c r="BJ1" s="152" t="s">
        <v>27</v>
      </c>
      <c r="BK1" s="152"/>
      <c r="BL1" s="152" t="s">
        <v>57</v>
      </c>
      <c r="BM1" s="152"/>
      <c r="BN1" s="152" t="s">
        <v>29</v>
      </c>
      <c r="BO1" s="152"/>
      <c r="BP1" s="152" t="s">
        <v>30</v>
      </c>
      <c r="BQ1" s="152"/>
      <c r="BR1" s="152" t="s">
        <v>31</v>
      </c>
      <c r="BS1" s="152"/>
      <c r="BT1" s="152" t="s">
        <v>58</v>
      </c>
      <c r="BU1" s="152"/>
      <c r="BV1" s="152" t="s">
        <v>123</v>
      </c>
      <c r="BW1" s="152"/>
      <c r="BX1" s="152" t="s">
        <v>61</v>
      </c>
      <c r="BY1" s="152"/>
      <c r="BZ1" s="152" t="s">
        <v>10</v>
      </c>
      <c r="CA1" s="152"/>
      <c r="CB1" s="24"/>
      <c r="CC1" s="24"/>
      <c r="CD1" s="24"/>
      <c r="CE1" s="24"/>
      <c r="CF1" s="24"/>
    </row>
    <row r="2" spans="1:84" ht="71" customHeight="1" x14ac:dyDescent="0.3">
      <c r="A2" s="46" t="s">
        <v>25</v>
      </c>
      <c r="B2" s="46" t="s">
        <v>11</v>
      </c>
      <c r="C2" s="46" t="s">
        <v>12</v>
      </c>
      <c r="D2" s="46" t="s">
        <v>13</v>
      </c>
      <c r="E2" s="46" t="s">
        <v>14</v>
      </c>
      <c r="F2" s="119" t="s">
        <v>76</v>
      </c>
      <c r="G2" s="46" t="s">
        <v>15</v>
      </c>
      <c r="H2" s="46" t="s">
        <v>16</v>
      </c>
      <c r="I2" s="46" t="s">
        <v>17</v>
      </c>
      <c r="J2" s="46" t="s">
        <v>18</v>
      </c>
      <c r="K2" s="46" t="s">
        <v>19</v>
      </c>
      <c r="L2" s="46" t="s">
        <v>20</v>
      </c>
      <c r="M2" s="46" t="s">
        <v>21</v>
      </c>
      <c r="N2" s="46" t="s">
        <v>77</v>
      </c>
      <c r="O2" s="46" t="s">
        <v>78</v>
      </c>
      <c r="P2" s="46" t="s">
        <v>79</v>
      </c>
      <c r="Q2" s="46" t="s">
        <v>80</v>
      </c>
      <c r="R2" s="46" t="s">
        <v>81</v>
      </c>
      <c r="S2" s="46" t="s">
        <v>82</v>
      </c>
      <c r="T2" s="46" t="s">
        <v>83</v>
      </c>
      <c r="U2" s="46" t="s">
        <v>84</v>
      </c>
      <c r="V2" s="46" t="s">
        <v>85</v>
      </c>
      <c r="W2" s="46" t="s">
        <v>86</v>
      </c>
      <c r="X2" s="46" t="s">
        <v>87</v>
      </c>
      <c r="Y2" s="46" t="s">
        <v>88</v>
      </c>
      <c r="Z2" s="46" t="s">
        <v>89</v>
      </c>
      <c r="AA2" s="46" t="s">
        <v>90</v>
      </c>
      <c r="AB2" s="46" t="s">
        <v>91</v>
      </c>
      <c r="AC2" s="46" t="s">
        <v>92</v>
      </c>
      <c r="AD2" s="46" t="s">
        <v>93</v>
      </c>
      <c r="AE2" s="46" t="s">
        <v>94</v>
      </c>
      <c r="AF2" s="46" t="s">
        <v>95</v>
      </c>
      <c r="AG2" s="46" t="s">
        <v>96</v>
      </c>
      <c r="AH2" s="46" t="s">
        <v>97</v>
      </c>
      <c r="AI2" s="46" t="s">
        <v>98</v>
      </c>
      <c r="AJ2" s="47" t="s">
        <v>114</v>
      </c>
      <c r="AK2" s="47" t="s">
        <v>22</v>
      </c>
      <c r="AL2" s="46" t="s">
        <v>1389</v>
      </c>
      <c r="AM2" s="46" t="s">
        <v>22</v>
      </c>
      <c r="AN2" s="48" t="s">
        <v>1390</v>
      </c>
      <c r="AO2" s="48" t="s">
        <v>22</v>
      </c>
      <c r="AP2" s="46" t="s">
        <v>1391</v>
      </c>
      <c r="AQ2" s="46" t="s">
        <v>22</v>
      </c>
      <c r="AR2" s="46" t="s">
        <v>101</v>
      </c>
      <c r="AS2" s="46" t="s">
        <v>22</v>
      </c>
      <c r="AT2" s="46" t="s">
        <v>1392</v>
      </c>
      <c r="AU2" s="46" t="s">
        <v>22</v>
      </c>
      <c r="AV2" s="46" t="s">
        <v>102</v>
      </c>
      <c r="AW2" s="46" t="s">
        <v>22</v>
      </c>
      <c r="AX2" s="46" t="s">
        <v>1393</v>
      </c>
      <c r="AY2" s="46" t="s">
        <v>22</v>
      </c>
      <c r="AZ2" s="46" t="s">
        <v>103</v>
      </c>
      <c r="BA2" s="46" t="s">
        <v>1394</v>
      </c>
      <c r="BB2" s="46" t="s">
        <v>104</v>
      </c>
      <c r="BC2" s="46" t="s">
        <v>1396</v>
      </c>
      <c r="BD2" s="46" t="s">
        <v>105</v>
      </c>
      <c r="BE2" s="46" t="s">
        <v>1396</v>
      </c>
      <c r="BF2" s="46" t="s">
        <v>1397</v>
      </c>
      <c r="BG2" s="46" t="s">
        <v>1398</v>
      </c>
      <c r="BH2" s="46" t="s">
        <v>106</v>
      </c>
      <c r="BI2" s="46" t="s">
        <v>1396</v>
      </c>
      <c r="BJ2" s="46" t="s">
        <v>1399</v>
      </c>
      <c r="BK2" s="46" t="s">
        <v>1400</v>
      </c>
      <c r="BL2" s="46" t="s">
        <v>107</v>
      </c>
      <c r="BM2" s="46" t="s">
        <v>1401</v>
      </c>
      <c r="BN2" s="46" t="s">
        <v>108</v>
      </c>
      <c r="BO2" s="46" t="s">
        <v>1402</v>
      </c>
      <c r="BP2" s="46" t="s">
        <v>109</v>
      </c>
      <c r="BQ2" s="46" t="s">
        <v>1403</v>
      </c>
      <c r="BR2" s="46" t="s">
        <v>110</v>
      </c>
      <c r="BS2" s="46" t="s">
        <v>1404</v>
      </c>
      <c r="BT2" s="46" t="s">
        <v>111</v>
      </c>
      <c r="BU2" s="46" t="s">
        <v>1405</v>
      </c>
      <c r="BV2" s="46" t="s">
        <v>1406</v>
      </c>
      <c r="BW2" s="46" t="s">
        <v>1407</v>
      </c>
      <c r="BX2" s="46" t="s">
        <v>112</v>
      </c>
      <c r="BY2" s="46" t="s">
        <v>1408</v>
      </c>
      <c r="BZ2" s="46" t="s">
        <v>113</v>
      </c>
      <c r="CA2" s="46" t="s">
        <v>1409</v>
      </c>
      <c r="CB2" s="22" t="s">
        <v>23</v>
      </c>
      <c r="CC2" s="22" t="s">
        <v>24</v>
      </c>
      <c r="CD2" s="22" t="s">
        <v>115</v>
      </c>
      <c r="CE2" s="22" t="s">
        <v>116</v>
      </c>
      <c r="CF2" s="22" t="s">
        <v>117</v>
      </c>
    </row>
    <row r="3" spans="1:84" ht="14.5" x14ac:dyDescent="0.35">
      <c r="A3" s="7" t="s">
        <v>168</v>
      </c>
      <c r="B3" s="7" t="s">
        <v>169</v>
      </c>
      <c r="C3" s="7" t="s">
        <v>170</v>
      </c>
      <c r="D3" s="7" t="s">
        <v>171</v>
      </c>
      <c r="E3" s="27">
        <v>351696097823850</v>
      </c>
      <c r="F3" s="1" t="s">
        <v>127</v>
      </c>
      <c r="G3" s="16"/>
      <c r="H3" s="1" t="s">
        <v>171</v>
      </c>
      <c r="I3" s="1" t="s">
        <v>1292</v>
      </c>
      <c r="J3" s="1" t="s">
        <v>148</v>
      </c>
      <c r="K3" s="1" t="s">
        <v>148</v>
      </c>
      <c r="L3" s="1" t="s">
        <v>148</v>
      </c>
      <c r="M3" s="1" t="s">
        <v>1305</v>
      </c>
      <c r="N3" s="25">
        <v>0</v>
      </c>
      <c r="O3" s="25">
        <v>0</v>
      </c>
      <c r="P3" s="25">
        <v>0</v>
      </c>
      <c r="Q3" s="25">
        <v>0</v>
      </c>
      <c r="R3" s="25">
        <v>0</v>
      </c>
      <c r="S3" s="25">
        <v>0</v>
      </c>
      <c r="T3" s="25">
        <v>0</v>
      </c>
      <c r="U3" s="25">
        <v>0</v>
      </c>
      <c r="V3" s="25">
        <v>0</v>
      </c>
      <c r="W3" s="25">
        <v>1</v>
      </c>
      <c r="X3" s="25">
        <v>0</v>
      </c>
      <c r="Y3" s="25">
        <v>0</v>
      </c>
      <c r="Z3" s="25">
        <v>0</v>
      </c>
      <c r="AA3" s="25">
        <v>0</v>
      </c>
      <c r="AB3" s="25">
        <v>0</v>
      </c>
      <c r="AC3" s="25">
        <v>0</v>
      </c>
      <c r="AD3" s="25">
        <v>0</v>
      </c>
      <c r="AE3" s="25">
        <v>0</v>
      </c>
      <c r="AF3" s="25">
        <v>0</v>
      </c>
      <c r="AG3" s="25">
        <v>0</v>
      </c>
      <c r="AH3" s="25">
        <v>0</v>
      </c>
      <c r="AI3" s="25">
        <v>1</v>
      </c>
      <c r="AJ3" s="40"/>
      <c r="AK3" s="12"/>
      <c r="AR3" s="7"/>
      <c r="BA3" s="1" t="s">
        <v>1395</v>
      </c>
      <c r="BB3" s="1" t="s">
        <v>125</v>
      </c>
      <c r="BC3" s="25">
        <v>150</v>
      </c>
      <c r="BE3" s="1" t="s">
        <v>1395</v>
      </c>
      <c r="BI3" s="1" t="s">
        <v>1395</v>
      </c>
      <c r="BK3" s="1" t="s">
        <v>1395</v>
      </c>
      <c r="BO3" s="1" t="s">
        <v>1395</v>
      </c>
      <c r="BQ3" s="1" t="s">
        <v>1395</v>
      </c>
      <c r="BY3" s="7"/>
      <c r="BZ3" s="1" t="s">
        <v>125</v>
      </c>
      <c r="CA3" s="25">
        <v>1500</v>
      </c>
      <c r="CB3" s="1" t="s">
        <v>126</v>
      </c>
      <c r="CC3" s="1">
        <v>81776719</v>
      </c>
      <c r="CD3" s="1" t="s">
        <v>1506</v>
      </c>
      <c r="CF3" s="1">
        <v>1</v>
      </c>
    </row>
    <row r="4" spans="1:84" ht="14.5" x14ac:dyDescent="0.35">
      <c r="A4" s="7" t="s">
        <v>172</v>
      </c>
      <c r="B4" s="7" t="s">
        <v>173</v>
      </c>
      <c r="C4" s="7" t="s">
        <v>174</v>
      </c>
      <c r="D4" s="7" t="s">
        <v>175</v>
      </c>
      <c r="E4" s="27">
        <v>351696090735408</v>
      </c>
      <c r="F4" s="7" t="s">
        <v>127</v>
      </c>
      <c r="G4" s="16"/>
      <c r="H4" s="1" t="s">
        <v>175</v>
      </c>
      <c r="I4" s="1" t="s">
        <v>1293</v>
      </c>
      <c r="J4" s="1" t="s">
        <v>1294</v>
      </c>
      <c r="K4" s="1" t="s">
        <v>1294</v>
      </c>
      <c r="L4" s="1" t="s">
        <v>1294</v>
      </c>
      <c r="M4" s="1" t="s">
        <v>154</v>
      </c>
      <c r="N4" s="25">
        <v>0</v>
      </c>
      <c r="O4" s="25">
        <v>0</v>
      </c>
      <c r="P4" s="25">
        <v>0</v>
      </c>
      <c r="Q4" s="25">
        <v>0</v>
      </c>
      <c r="R4" s="25">
        <v>0</v>
      </c>
      <c r="S4" s="25">
        <v>0</v>
      </c>
      <c r="T4" s="25">
        <v>0</v>
      </c>
      <c r="U4" s="25">
        <v>0</v>
      </c>
      <c r="V4" s="25">
        <v>0</v>
      </c>
      <c r="W4" s="25">
        <v>0</v>
      </c>
      <c r="X4" s="25">
        <v>0</v>
      </c>
      <c r="Y4" s="25">
        <v>0</v>
      </c>
      <c r="Z4" s="25">
        <v>1</v>
      </c>
      <c r="AA4" s="25">
        <v>0</v>
      </c>
      <c r="AB4" s="25">
        <v>0</v>
      </c>
      <c r="AC4" s="25">
        <v>0</v>
      </c>
      <c r="AD4" s="25">
        <v>0</v>
      </c>
      <c r="AE4" s="25">
        <v>0</v>
      </c>
      <c r="AF4" s="25">
        <v>0</v>
      </c>
      <c r="AG4" s="25">
        <v>0</v>
      </c>
      <c r="AH4" s="25">
        <v>0</v>
      </c>
      <c r="AI4" s="25">
        <v>0</v>
      </c>
      <c r="AJ4" s="40"/>
      <c r="AK4" s="12"/>
      <c r="AR4" s="7"/>
      <c r="BA4" s="1" t="s">
        <v>1395</v>
      </c>
      <c r="BC4" s="1" t="s">
        <v>1395</v>
      </c>
      <c r="BE4" s="1" t="s">
        <v>1395</v>
      </c>
      <c r="BI4" s="1" t="s">
        <v>1395</v>
      </c>
      <c r="BJ4" s="1" t="s">
        <v>125</v>
      </c>
      <c r="BK4" s="25">
        <v>300</v>
      </c>
      <c r="BO4" s="1" t="s">
        <v>1395</v>
      </c>
      <c r="BQ4" s="1" t="s">
        <v>1395</v>
      </c>
      <c r="BY4" s="7"/>
      <c r="CB4" s="1" t="s">
        <v>126</v>
      </c>
      <c r="CC4" s="1">
        <v>82847084</v>
      </c>
      <c r="CD4" s="1" t="s">
        <v>1507</v>
      </c>
      <c r="CF4" s="1">
        <v>2</v>
      </c>
    </row>
    <row r="5" spans="1:84" ht="14.5" x14ac:dyDescent="0.35">
      <c r="A5" s="7" t="s">
        <v>176</v>
      </c>
      <c r="B5" s="7" t="s">
        <v>177</v>
      </c>
      <c r="C5" s="7" t="s">
        <v>178</v>
      </c>
      <c r="D5" s="7" t="s">
        <v>171</v>
      </c>
      <c r="E5" s="27">
        <v>351696097820179</v>
      </c>
      <c r="F5" s="7" t="s">
        <v>127</v>
      </c>
      <c r="G5" s="16"/>
      <c r="H5" s="1" t="s">
        <v>171</v>
      </c>
      <c r="I5" s="1" t="s">
        <v>1292</v>
      </c>
      <c r="J5" s="1" t="s">
        <v>148</v>
      </c>
      <c r="K5" s="1" t="s">
        <v>148</v>
      </c>
      <c r="L5" s="1" t="s">
        <v>148</v>
      </c>
      <c r="M5" s="1" t="s">
        <v>1306</v>
      </c>
      <c r="N5" s="25">
        <v>0</v>
      </c>
      <c r="O5" s="25">
        <v>0</v>
      </c>
      <c r="P5" s="25">
        <v>0</v>
      </c>
      <c r="Q5" s="25">
        <v>1</v>
      </c>
      <c r="R5" s="25">
        <v>1</v>
      </c>
      <c r="S5" s="25">
        <v>0</v>
      </c>
      <c r="T5" s="25">
        <v>1</v>
      </c>
      <c r="U5" s="25">
        <v>1</v>
      </c>
      <c r="V5" s="25">
        <v>0</v>
      </c>
      <c r="W5" s="25">
        <v>0</v>
      </c>
      <c r="X5" s="25">
        <v>0</v>
      </c>
      <c r="Y5" s="25">
        <v>0</v>
      </c>
      <c r="Z5" s="25">
        <v>0</v>
      </c>
      <c r="AA5" s="25">
        <v>0</v>
      </c>
      <c r="AB5" s="25">
        <v>0</v>
      </c>
      <c r="AC5" s="25">
        <v>0</v>
      </c>
      <c r="AD5" s="25">
        <v>0</v>
      </c>
      <c r="AE5" s="25">
        <v>1</v>
      </c>
      <c r="AF5" s="25">
        <v>1</v>
      </c>
      <c r="AG5" s="25">
        <v>1</v>
      </c>
      <c r="AH5" s="25">
        <v>0</v>
      </c>
      <c r="AI5" s="25">
        <v>0</v>
      </c>
      <c r="AJ5" s="40"/>
      <c r="AK5" s="12"/>
      <c r="AP5" s="1" t="s">
        <v>125</v>
      </c>
      <c r="AQ5" s="25">
        <v>7000</v>
      </c>
      <c r="AR5" s="7" t="s">
        <v>125</v>
      </c>
      <c r="AS5" s="25">
        <v>4000</v>
      </c>
      <c r="AV5" s="1" t="s">
        <v>125</v>
      </c>
      <c r="AW5" s="25">
        <v>7000</v>
      </c>
      <c r="AY5" s="27"/>
      <c r="BA5" s="1" t="s">
        <v>1395</v>
      </c>
      <c r="BC5" s="1" t="s">
        <v>1395</v>
      </c>
      <c r="BE5" s="1" t="s">
        <v>1395</v>
      </c>
      <c r="BI5" s="1" t="s">
        <v>1395</v>
      </c>
      <c r="BK5" s="1" t="s">
        <v>1395</v>
      </c>
      <c r="BO5" s="1" t="s">
        <v>1395</v>
      </c>
      <c r="BQ5" s="1" t="s">
        <v>1395</v>
      </c>
      <c r="BR5" s="1" t="s">
        <v>125</v>
      </c>
      <c r="BS5" s="25">
        <v>200</v>
      </c>
      <c r="BT5" s="1" t="s">
        <v>125</v>
      </c>
      <c r="BU5" s="27">
        <v>2000</v>
      </c>
      <c r="BV5" s="1" t="s">
        <v>125</v>
      </c>
      <c r="BW5" s="27">
        <v>3500</v>
      </c>
      <c r="BY5" s="7"/>
      <c r="CB5" s="1" t="s">
        <v>1410</v>
      </c>
      <c r="CC5" s="1">
        <v>81758177</v>
      </c>
      <c r="CD5" s="1" t="s">
        <v>1508</v>
      </c>
      <c r="CF5" s="1">
        <v>3</v>
      </c>
    </row>
    <row r="6" spans="1:84" ht="14.5" x14ac:dyDescent="0.35">
      <c r="A6" s="7" t="s">
        <v>179</v>
      </c>
      <c r="B6" s="7" t="s">
        <v>180</v>
      </c>
      <c r="C6" s="7" t="s">
        <v>181</v>
      </c>
      <c r="D6" s="7" t="s">
        <v>171</v>
      </c>
      <c r="E6" s="27">
        <v>351696097820179</v>
      </c>
      <c r="F6" s="7" t="s">
        <v>127</v>
      </c>
      <c r="G6" s="16"/>
      <c r="H6" s="1" t="s">
        <v>171</v>
      </c>
      <c r="I6" s="1" t="s">
        <v>1292</v>
      </c>
      <c r="J6" s="1" t="s">
        <v>148</v>
      </c>
      <c r="K6" s="1" t="s">
        <v>148</v>
      </c>
      <c r="L6" s="1" t="s">
        <v>148</v>
      </c>
      <c r="M6" s="1" t="s">
        <v>1307</v>
      </c>
      <c r="N6" s="25">
        <v>0</v>
      </c>
      <c r="O6" s="25">
        <v>1</v>
      </c>
      <c r="P6" s="25">
        <v>0</v>
      </c>
      <c r="Q6" s="25">
        <v>0</v>
      </c>
      <c r="R6" s="25">
        <v>0</v>
      </c>
      <c r="S6" s="25">
        <v>0</v>
      </c>
      <c r="T6" s="25">
        <v>0</v>
      </c>
      <c r="U6" s="25">
        <v>1</v>
      </c>
      <c r="V6" s="25">
        <v>0</v>
      </c>
      <c r="W6" s="25">
        <v>0</v>
      </c>
      <c r="X6" s="25">
        <v>0</v>
      </c>
      <c r="Y6" s="25">
        <v>0</v>
      </c>
      <c r="Z6" s="25">
        <v>0</v>
      </c>
      <c r="AA6" s="25">
        <v>0</v>
      </c>
      <c r="AB6" s="25">
        <v>0</v>
      </c>
      <c r="AC6" s="25">
        <v>0</v>
      </c>
      <c r="AD6" s="25">
        <v>0</v>
      </c>
      <c r="AE6" s="25">
        <v>1</v>
      </c>
      <c r="AF6" s="25">
        <v>1</v>
      </c>
      <c r="AG6" s="25">
        <v>1</v>
      </c>
      <c r="AH6" s="25">
        <v>0</v>
      </c>
      <c r="AI6" s="25">
        <v>0</v>
      </c>
      <c r="AJ6" s="40"/>
      <c r="AK6" s="12"/>
      <c r="AL6" s="1" t="s">
        <v>125</v>
      </c>
      <c r="AM6" s="27">
        <v>2400</v>
      </c>
      <c r="AR6" s="7"/>
      <c r="AX6" s="1" t="s">
        <v>125</v>
      </c>
      <c r="AY6" s="27">
        <v>7000</v>
      </c>
      <c r="BA6" s="1" t="s">
        <v>1395</v>
      </c>
      <c r="BC6" s="1" t="s">
        <v>1395</v>
      </c>
      <c r="BE6" s="1" t="s">
        <v>1395</v>
      </c>
      <c r="BI6" s="1" t="s">
        <v>1395</v>
      </c>
      <c r="BK6" s="1" t="s">
        <v>1395</v>
      </c>
      <c r="BO6" s="1" t="s">
        <v>1395</v>
      </c>
      <c r="BQ6" s="1" t="s">
        <v>1395</v>
      </c>
      <c r="BR6" s="1" t="s">
        <v>125</v>
      </c>
      <c r="BS6" s="25">
        <v>250</v>
      </c>
      <c r="BT6" s="1" t="s">
        <v>125</v>
      </c>
      <c r="BU6" s="27">
        <v>2500</v>
      </c>
      <c r="BV6" s="1" t="s">
        <v>125</v>
      </c>
      <c r="BW6" s="27">
        <v>3000</v>
      </c>
      <c r="BY6" s="7"/>
      <c r="CB6" s="1" t="s">
        <v>1411</v>
      </c>
      <c r="CC6" s="1">
        <v>81758336</v>
      </c>
      <c r="CD6" s="1" t="s">
        <v>1509</v>
      </c>
      <c r="CF6" s="1">
        <v>4</v>
      </c>
    </row>
    <row r="7" spans="1:84" ht="14.5" x14ac:dyDescent="0.35">
      <c r="A7" s="7" t="s">
        <v>182</v>
      </c>
      <c r="B7" s="7" t="s">
        <v>183</v>
      </c>
      <c r="C7" s="7" t="s">
        <v>184</v>
      </c>
      <c r="D7" s="7" t="s">
        <v>171</v>
      </c>
      <c r="E7" s="27">
        <v>351696097820179</v>
      </c>
      <c r="F7" s="7" t="s">
        <v>127</v>
      </c>
      <c r="G7" s="16"/>
      <c r="H7" s="1" t="s">
        <v>171</v>
      </c>
      <c r="I7" s="1" t="s">
        <v>1292</v>
      </c>
      <c r="J7" s="1" t="s">
        <v>148</v>
      </c>
      <c r="K7" s="1" t="s">
        <v>148</v>
      </c>
      <c r="L7" s="1" t="s">
        <v>148</v>
      </c>
      <c r="M7" s="1" t="s">
        <v>164</v>
      </c>
      <c r="N7" s="25">
        <v>0</v>
      </c>
      <c r="O7" s="25">
        <v>0</v>
      </c>
      <c r="P7" s="25">
        <v>0</v>
      </c>
      <c r="Q7" s="25">
        <v>0</v>
      </c>
      <c r="R7" s="25">
        <v>0</v>
      </c>
      <c r="S7" s="25">
        <v>0</v>
      </c>
      <c r="T7" s="25">
        <v>0</v>
      </c>
      <c r="U7" s="25">
        <v>1</v>
      </c>
      <c r="V7" s="25">
        <v>0</v>
      </c>
      <c r="W7" s="25">
        <v>0</v>
      </c>
      <c r="X7" s="25">
        <v>0</v>
      </c>
      <c r="Y7" s="25">
        <v>0</v>
      </c>
      <c r="Z7" s="25">
        <v>0</v>
      </c>
      <c r="AA7" s="25">
        <v>0</v>
      </c>
      <c r="AB7" s="25">
        <v>0</v>
      </c>
      <c r="AC7" s="25">
        <v>0</v>
      </c>
      <c r="AD7" s="25">
        <v>0</v>
      </c>
      <c r="AE7" s="25">
        <v>0</v>
      </c>
      <c r="AF7" s="25">
        <v>0</v>
      </c>
      <c r="AG7" s="25">
        <v>0</v>
      </c>
      <c r="AH7" s="25">
        <v>0</v>
      </c>
      <c r="AI7" s="25">
        <v>0</v>
      </c>
      <c r="AJ7" s="40"/>
      <c r="AK7" s="12"/>
      <c r="AM7" s="7"/>
      <c r="AR7" s="7"/>
      <c r="AX7" s="1" t="s">
        <v>125</v>
      </c>
      <c r="AY7" s="25">
        <v>6000</v>
      </c>
      <c r="BA7" s="1" t="s">
        <v>1395</v>
      </c>
      <c r="BC7" s="1" t="s">
        <v>1395</v>
      </c>
      <c r="BE7" s="1" t="s">
        <v>1395</v>
      </c>
      <c r="BI7" s="1" t="s">
        <v>1395</v>
      </c>
      <c r="BK7" s="1" t="s">
        <v>1395</v>
      </c>
      <c r="BO7" s="1" t="s">
        <v>1395</v>
      </c>
      <c r="BQ7" s="1" t="s">
        <v>1395</v>
      </c>
      <c r="BU7" s="7"/>
      <c r="BY7" s="7"/>
      <c r="CB7" s="1" t="s">
        <v>1412</v>
      </c>
      <c r="CC7" s="1">
        <v>81758478</v>
      </c>
      <c r="CD7" s="1" t="s">
        <v>1510</v>
      </c>
      <c r="CF7" s="1">
        <v>5</v>
      </c>
    </row>
    <row r="8" spans="1:84" ht="14.5" x14ac:dyDescent="0.35">
      <c r="A8" s="7" t="s">
        <v>185</v>
      </c>
      <c r="B8" s="7" t="s">
        <v>186</v>
      </c>
      <c r="C8" s="7" t="s">
        <v>187</v>
      </c>
      <c r="D8" s="7" t="s">
        <v>171</v>
      </c>
      <c r="E8" s="27">
        <v>351696097820179</v>
      </c>
      <c r="F8" s="7" t="s">
        <v>127</v>
      </c>
      <c r="G8" s="16"/>
      <c r="H8" s="1" t="s">
        <v>171</v>
      </c>
      <c r="I8" s="1" t="s">
        <v>1292</v>
      </c>
      <c r="J8" s="1" t="s">
        <v>148</v>
      </c>
      <c r="K8" s="1" t="s">
        <v>148</v>
      </c>
      <c r="L8" s="1" t="s">
        <v>148</v>
      </c>
      <c r="M8" s="1" t="s">
        <v>1308</v>
      </c>
      <c r="N8" s="25">
        <v>0</v>
      </c>
      <c r="O8" s="25">
        <v>0</v>
      </c>
      <c r="P8" s="25">
        <v>0</v>
      </c>
      <c r="Q8" s="25">
        <v>1</v>
      </c>
      <c r="R8" s="25">
        <v>0</v>
      </c>
      <c r="S8" s="25">
        <v>0</v>
      </c>
      <c r="T8" s="25">
        <v>0</v>
      </c>
      <c r="U8" s="25">
        <v>1</v>
      </c>
      <c r="V8" s="25">
        <v>0</v>
      </c>
      <c r="W8" s="25">
        <v>0</v>
      </c>
      <c r="X8" s="25">
        <v>0</v>
      </c>
      <c r="Y8" s="25">
        <v>0</v>
      </c>
      <c r="Z8" s="25">
        <v>0</v>
      </c>
      <c r="AA8" s="25">
        <v>0</v>
      </c>
      <c r="AB8" s="25">
        <v>0</v>
      </c>
      <c r="AC8" s="25">
        <v>0</v>
      </c>
      <c r="AD8" s="25">
        <v>0</v>
      </c>
      <c r="AE8" s="25">
        <v>1</v>
      </c>
      <c r="AF8" s="25">
        <v>1</v>
      </c>
      <c r="AG8" s="25">
        <v>0</v>
      </c>
      <c r="AH8" s="25">
        <v>0</v>
      </c>
      <c r="AI8" s="25">
        <v>0</v>
      </c>
      <c r="AJ8" s="40"/>
      <c r="AK8" s="12"/>
      <c r="AM8" s="7"/>
      <c r="AP8" s="1" t="s">
        <v>125</v>
      </c>
      <c r="AQ8" s="25">
        <v>8000</v>
      </c>
      <c r="AR8" s="7"/>
      <c r="AX8" s="1" t="s">
        <v>125</v>
      </c>
      <c r="AY8" s="25">
        <v>6000</v>
      </c>
      <c r="BA8" s="1" t="s">
        <v>1395</v>
      </c>
      <c r="BC8" s="1" t="s">
        <v>1395</v>
      </c>
      <c r="BE8" s="1" t="s">
        <v>1395</v>
      </c>
      <c r="BI8" s="1" t="s">
        <v>1395</v>
      </c>
      <c r="BK8" s="1" t="s">
        <v>1395</v>
      </c>
      <c r="BO8" s="1" t="s">
        <v>1395</v>
      </c>
      <c r="BQ8" s="1" t="s">
        <v>1395</v>
      </c>
      <c r="BR8" s="1" t="s">
        <v>125</v>
      </c>
      <c r="BS8" s="25">
        <v>200</v>
      </c>
      <c r="BT8" s="1" t="s">
        <v>125</v>
      </c>
      <c r="BU8" s="27">
        <v>2000</v>
      </c>
      <c r="BY8" s="7"/>
      <c r="CB8" s="1" t="s">
        <v>1413</v>
      </c>
      <c r="CC8" s="1">
        <v>81758489</v>
      </c>
      <c r="CD8" s="1" t="s">
        <v>1511</v>
      </c>
      <c r="CF8" s="1">
        <v>6</v>
      </c>
    </row>
    <row r="9" spans="1:84" ht="14.5" x14ac:dyDescent="0.35">
      <c r="A9" s="7" t="s">
        <v>188</v>
      </c>
      <c r="B9" s="7" t="s">
        <v>189</v>
      </c>
      <c r="C9" s="7" t="s">
        <v>190</v>
      </c>
      <c r="D9" s="7" t="s">
        <v>171</v>
      </c>
      <c r="E9" s="27">
        <v>351696097820179</v>
      </c>
      <c r="F9" s="7" t="s">
        <v>127</v>
      </c>
      <c r="G9" s="16"/>
      <c r="H9" s="1" t="s">
        <v>171</v>
      </c>
      <c r="I9" s="1" t="s">
        <v>1292</v>
      </c>
      <c r="J9" s="1" t="s">
        <v>148</v>
      </c>
      <c r="K9" s="1" t="s">
        <v>148</v>
      </c>
      <c r="L9" s="1" t="s">
        <v>148</v>
      </c>
      <c r="M9" s="1" t="s">
        <v>1309</v>
      </c>
      <c r="N9" s="25">
        <v>0</v>
      </c>
      <c r="O9" s="25">
        <v>0</v>
      </c>
      <c r="P9" s="25">
        <v>0</v>
      </c>
      <c r="Q9" s="25">
        <v>1</v>
      </c>
      <c r="R9" s="25">
        <v>0</v>
      </c>
      <c r="S9" s="25">
        <v>0</v>
      </c>
      <c r="T9" s="25">
        <v>0</v>
      </c>
      <c r="U9" s="25">
        <v>1</v>
      </c>
      <c r="V9" s="25">
        <v>0</v>
      </c>
      <c r="W9" s="25">
        <v>0</v>
      </c>
      <c r="X9" s="25">
        <v>0</v>
      </c>
      <c r="Y9" s="25">
        <v>0</v>
      </c>
      <c r="Z9" s="25">
        <v>0</v>
      </c>
      <c r="AA9" s="25">
        <v>0</v>
      </c>
      <c r="AB9" s="25">
        <v>0</v>
      </c>
      <c r="AC9" s="25">
        <v>0</v>
      </c>
      <c r="AD9" s="25">
        <v>0</v>
      </c>
      <c r="AE9" s="25">
        <v>1</v>
      </c>
      <c r="AF9" s="25">
        <v>0</v>
      </c>
      <c r="AG9" s="25">
        <v>0</v>
      </c>
      <c r="AH9" s="25">
        <v>0</v>
      </c>
      <c r="AI9" s="25">
        <v>0</v>
      </c>
      <c r="AJ9" s="40"/>
      <c r="AK9" s="12"/>
      <c r="AM9" s="7"/>
      <c r="AP9" s="1" t="s">
        <v>125</v>
      </c>
      <c r="AQ9" s="25">
        <v>8000</v>
      </c>
      <c r="AR9" s="7"/>
      <c r="AX9" s="1" t="s">
        <v>125</v>
      </c>
      <c r="AY9" s="25">
        <v>6000</v>
      </c>
      <c r="BA9" s="1" t="s">
        <v>1395</v>
      </c>
      <c r="BC9" s="1" t="s">
        <v>1395</v>
      </c>
      <c r="BE9" s="1" t="s">
        <v>1395</v>
      </c>
      <c r="BI9" s="1" t="s">
        <v>1395</v>
      </c>
      <c r="BK9" s="1" t="s">
        <v>1395</v>
      </c>
      <c r="BO9" s="1" t="s">
        <v>1395</v>
      </c>
      <c r="BQ9" s="1" t="s">
        <v>1395</v>
      </c>
      <c r="BR9" s="1" t="s">
        <v>125</v>
      </c>
      <c r="BS9" s="25">
        <v>200</v>
      </c>
      <c r="BU9" s="7"/>
      <c r="BY9" s="7"/>
      <c r="CB9" s="1" t="s">
        <v>1414</v>
      </c>
      <c r="CC9" s="1">
        <v>81758512</v>
      </c>
      <c r="CD9" s="1" t="s">
        <v>1512</v>
      </c>
      <c r="CF9" s="1">
        <v>7</v>
      </c>
    </row>
    <row r="10" spans="1:84" ht="14.5" x14ac:dyDescent="0.35">
      <c r="A10" s="7" t="s">
        <v>191</v>
      </c>
      <c r="B10" s="7" t="s">
        <v>192</v>
      </c>
      <c r="C10" s="7" t="s">
        <v>193</v>
      </c>
      <c r="D10" s="7" t="s">
        <v>171</v>
      </c>
      <c r="E10" s="27">
        <v>351696097820179</v>
      </c>
      <c r="F10" s="7" t="s">
        <v>127</v>
      </c>
      <c r="G10" s="16"/>
      <c r="H10" s="1" t="s">
        <v>171</v>
      </c>
      <c r="I10" s="1" t="s">
        <v>1292</v>
      </c>
      <c r="J10" s="1" t="s">
        <v>148</v>
      </c>
      <c r="K10" s="1" t="s">
        <v>148</v>
      </c>
      <c r="L10" s="1" t="s">
        <v>148</v>
      </c>
      <c r="M10" s="1" t="s">
        <v>1310</v>
      </c>
      <c r="N10" s="25">
        <v>0</v>
      </c>
      <c r="O10" s="25">
        <v>1</v>
      </c>
      <c r="P10" s="25">
        <v>0</v>
      </c>
      <c r="Q10" s="25">
        <v>1</v>
      </c>
      <c r="R10" s="25">
        <v>1</v>
      </c>
      <c r="S10" s="25">
        <v>1</v>
      </c>
      <c r="T10" s="25">
        <v>1</v>
      </c>
      <c r="U10" s="25">
        <v>1</v>
      </c>
      <c r="V10" s="25">
        <v>0</v>
      </c>
      <c r="W10" s="25">
        <v>0</v>
      </c>
      <c r="X10" s="25">
        <v>0</v>
      </c>
      <c r="Y10" s="25">
        <v>0</v>
      </c>
      <c r="Z10" s="25">
        <v>0</v>
      </c>
      <c r="AA10" s="25">
        <v>0</v>
      </c>
      <c r="AB10" s="25">
        <v>0</v>
      </c>
      <c r="AC10" s="25">
        <v>0</v>
      </c>
      <c r="AD10" s="25">
        <v>0</v>
      </c>
      <c r="AE10" s="25">
        <v>1</v>
      </c>
      <c r="AF10" s="25">
        <v>1</v>
      </c>
      <c r="AG10" s="25">
        <v>1</v>
      </c>
      <c r="AH10" s="25">
        <v>0</v>
      </c>
      <c r="AI10" s="25">
        <v>0</v>
      </c>
      <c r="AJ10" s="40"/>
      <c r="AK10" s="12"/>
      <c r="AL10" s="1" t="s">
        <v>125</v>
      </c>
      <c r="AM10" s="27">
        <v>2800</v>
      </c>
      <c r="AP10" s="1" t="s">
        <v>125</v>
      </c>
      <c r="AQ10" s="25">
        <v>7000</v>
      </c>
      <c r="AR10" s="7" t="s">
        <v>125</v>
      </c>
      <c r="AS10" s="25">
        <v>4500</v>
      </c>
      <c r="AT10" s="1" t="s">
        <v>125</v>
      </c>
      <c r="AU10" s="25">
        <v>12500</v>
      </c>
      <c r="AV10" s="1" t="s">
        <v>125</v>
      </c>
      <c r="AW10" s="27">
        <v>3500</v>
      </c>
      <c r="AX10" s="1" t="s">
        <v>125</v>
      </c>
      <c r="AY10" s="25">
        <v>8000</v>
      </c>
      <c r="BA10" s="1" t="s">
        <v>1395</v>
      </c>
      <c r="BC10" s="1" t="s">
        <v>1395</v>
      </c>
      <c r="BE10" s="1" t="s">
        <v>1395</v>
      </c>
      <c r="BI10" s="1" t="s">
        <v>1395</v>
      </c>
      <c r="BK10" s="1" t="s">
        <v>1395</v>
      </c>
      <c r="BO10" s="1" t="s">
        <v>1395</v>
      </c>
      <c r="BQ10" s="1" t="s">
        <v>1395</v>
      </c>
      <c r="BR10" s="1" t="s">
        <v>125</v>
      </c>
      <c r="BS10" s="25">
        <v>250</v>
      </c>
      <c r="BT10" s="1" t="s">
        <v>125</v>
      </c>
      <c r="BU10" s="27">
        <v>2500</v>
      </c>
      <c r="BV10" s="1" t="s">
        <v>125</v>
      </c>
      <c r="BW10" s="27">
        <v>4000</v>
      </c>
      <c r="BY10" s="7"/>
      <c r="CB10" s="1" t="s">
        <v>1415</v>
      </c>
      <c r="CC10" s="1">
        <v>81758608</v>
      </c>
      <c r="CD10" s="1" t="s">
        <v>1513</v>
      </c>
      <c r="CF10" s="1">
        <v>8</v>
      </c>
    </row>
    <row r="11" spans="1:84" ht="14.5" x14ac:dyDescent="0.35">
      <c r="A11" s="7" t="s">
        <v>194</v>
      </c>
      <c r="B11" s="7" t="s">
        <v>195</v>
      </c>
      <c r="C11" s="7" t="s">
        <v>196</v>
      </c>
      <c r="D11" s="7" t="s">
        <v>171</v>
      </c>
      <c r="E11" s="27">
        <v>351696097820179</v>
      </c>
      <c r="F11" s="7" t="s">
        <v>127</v>
      </c>
      <c r="G11" s="16"/>
      <c r="H11" s="1" t="s">
        <v>171</v>
      </c>
      <c r="I11" s="1" t="s">
        <v>1292</v>
      </c>
      <c r="J11" s="1" t="s">
        <v>148</v>
      </c>
      <c r="K11" s="1" t="s">
        <v>148</v>
      </c>
      <c r="L11" s="1" t="s">
        <v>148</v>
      </c>
      <c r="M11" s="1" t="s">
        <v>1311</v>
      </c>
      <c r="N11" s="25">
        <v>0</v>
      </c>
      <c r="O11" s="25">
        <v>1</v>
      </c>
      <c r="P11" s="25">
        <v>0</v>
      </c>
      <c r="Q11" s="25">
        <v>0</v>
      </c>
      <c r="R11" s="25">
        <v>0</v>
      </c>
      <c r="S11" s="25">
        <v>0</v>
      </c>
      <c r="T11" s="25">
        <v>0</v>
      </c>
      <c r="U11" s="25">
        <v>0</v>
      </c>
      <c r="V11" s="25">
        <v>0</v>
      </c>
      <c r="W11" s="25">
        <v>0</v>
      </c>
      <c r="X11" s="25">
        <v>0</v>
      </c>
      <c r="Y11" s="25">
        <v>0</v>
      </c>
      <c r="Z11" s="25">
        <v>0</v>
      </c>
      <c r="AA11" s="25">
        <v>0</v>
      </c>
      <c r="AB11" s="25">
        <v>0</v>
      </c>
      <c r="AC11" s="25">
        <v>0</v>
      </c>
      <c r="AD11" s="25">
        <v>0</v>
      </c>
      <c r="AE11" s="25">
        <v>1</v>
      </c>
      <c r="AF11" s="25">
        <v>1</v>
      </c>
      <c r="AG11" s="25">
        <v>0</v>
      </c>
      <c r="AH11" s="25">
        <v>0</v>
      </c>
      <c r="AI11" s="25">
        <v>0</v>
      </c>
      <c r="AJ11" s="40"/>
      <c r="AK11" s="12"/>
      <c r="AL11" s="1" t="s">
        <v>125</v>
      </c>
      <c r="AM11" s="27">
        <v>2000</v>
      </c>
      <c r="AR11" s="7"/>
      <c r="BA11" s="1" t="s">
        <v>1395</v>
      </c>
      <c r="BC11" s="1" t="s">
        <v>1395</v>
      </c>
      <c r="BE11" s="1" t="s">
        <v>1395</v>
      </c>
      <c r="BI11" s="1" t="s">
        <v>1395</v>
      </c>
      <c r="BK11" s="1" t="s">
        <v>1395</v>
      </c>
      <c r="BO11" s="1" t="s">
        <v>1395</v>
      </c>
      <c r="BQ11" s="1" t="s">
        <v>1395</v>
      </c>
      <c r="BR11" s="1" t="s">
        <v>125</v>
      </c>
      <c r="BS11" s="25">
        <v>250</v>
      </c>
      <c r="BT11" s="1" t="s">
        <v>125</v>
      </c>
      <c r="BU11" s="27">
        <v>2500</v>
      </c>
      <c r="BY11" s="7"/>
      <c r="CB11" s="1" t="s">
        <v>1416</v>
      </c>
      <c r="CC11" s="1">
        <v>81758667</v>
      </c>
      <c r="CD11" s="1" t="s">
        <v>1514</v>
      </c>
      <c r="CF11" s="1">
        <v>9</v>
      </c>
    </row>
    <row r="12" spans="1:84" ht="14.5" x14ac:dyDescent="0.35">
      <c r="A12" s="7" t="s">
        <v>197</v>
      </c>
      <c r="B12" s="7" t="s">
        <v>198</v>
      </c>
      <c r="C12" s="7" t="s">
        <v>199</v>
      </c>
      <c r="D12" s="7" t="s">
        <v>171</v>
      </c>
      <c r="E12" s="27">
        <v>351696097820179</v>
      </c>
      <c r="F12" s="7" t="s">
        <v>127</v>
      </c>
      <c r="G12" s="16"/>
      <c r="H12" s="1" t="s">
        <v>171</v>
      </c>
      <c r="I12" s="1" t="s">
        <v>1292</v>
      </c>
      <c r="J12" s="1" t="s">
        <v>148</v>
      </c>
      <c r="K12" s="1" t="s">
        <v>148</v>
      </c>
      <c r="L12" s="1" t="s">
        <v>148</v>
      </c>
      <c r="M12" s="1" t="s">
        <v>1308</v>
      </c>
      <c r="N12" s="25">
        <v>0</v>
      </c>
      <c r="O12" s="25">
        <v>0</v>
      </c>
      <c r="P12" s="25">
        <v>0</v>
      </c>
      <c r="Q12" s="25">
        <v>1</v>
      </c>
      <c r="R12" s="25">
        <v>0</v>
      </c>
      <c r="S12" s="25">
        <v>0</v>
      </c>
      <c r="T12" s="25">
        <v>0</v>
      </c>
      <c r="U12" s="25">
        <v>1</v>
      </c>
      <c r="V12" s="25">
        <v>0</v>
      </c>
      <c r="W12" s="25">
        <v>0</v>
      </c>
      <c r="X12" s="25">
        <v>0</v>
      </c>
      <c r="Y12" s="25">
        <v>0</v>
      </c>
      <c r="Z12" s="25">
        <v>0</v>
      </c>
      <c r="AA12" s="25">
        <v>0</v>
      </c>
      <c r="AB12" s="25">
        <v>0</v>
      </c>
      <c r="AC12" s="25">
        <v>0</v>
      </c>
      <c r="AD12" s="25">
        <v>0</v>
      </c>
      <c r="AE12" s="25">
        <v>1</v>
      </c>
      <c r="AF12" s="25">
        <v>1</v>
      </c>
      <c r="AG12" s="25">
        <v>0</v>
      </c>
      <c r="AH12" s="25">
        <v>0</v>
      </c>
      <c r="AI12" s="25">
        <v>0</v>
      </c>
      <c r="AJ12" s="40"/>
      <c r="AK12" s="12"/>
      <c r="AP12" s="1" t="s">
        <v>125</v>
      </c>
      <c r="AQ12" s="25">
        <v>8000</v>
      </c>
      <c r="AR12" s="7"/>
      <c r="AY12" s="27"/>
      <c r="BA12" s="1" t="s">
        <v>1395</v>
      </c>
      <c r="BC12" s="1" t="s">
        <v>1395</v>
      </c>
      <c r="BE12" s="1" t="s">
        <v>1395</v>
      </c>
      <c r="BI12" s="1" t="s">
        <v>1395</v>
      </c>
      <c r="BK12" s="1" t="s">
        <v>1395</v>
      </c>
      <c r="BO12" s="1" t="s">
        <v>1395</v>
      </c>
      <c r="BQ12" s="1" t="s">
        <v>1395</v>
      </c>
      <c r="BR12" s="1" t="s">
        <v>125</v>
      </c>
      <c r="BS12" s="25">
        <v>200</v>
      </c>
      <c r="BT12" s="1" t="s">
        <v>125</v>
      </c>
      <c r="BU12" s="27">
        <v>2000</v>
      </c>
      <c r="BY12" s="7"/>
      <c r="CB12" s="1" t="s">
        <v>1417</v>
      </c>
      <c r="CC12" s="1">
        <v>81758718</v>
      </c>
      <c r="CD12" s="1" t="s">
        <v>1515</v>
      </c>
      <c r="CF12" s="1">
        <v>10</v>
      </c>
    </row>
    <row r="13" spans="1:84" ht="14.5" x14ac:dyDescent="0.35">
      <c r="A13" s="7" t="s">
        <v>200</v>
      </c>
      <c r="B13" s="7" t="s">
        <v>201</v>
      </c>
      <c r="C13" s="7" t="s">
        <v>202</v>
      </c>
      <c r="D13" s="7" t="s">
        <v>171</v>
      </c>
      <c r="E13" s="27">
        <v>351696097820179</v>
      </c>
      <c r="F13" s="7" t="s">
        <v>127</v>
      </c>
      <c r="G13" s="16"/>
      <c r="H13" s="1" t="s">
        <v>171</v>
      </c>
      <c r="I13" s="1" t="s">
        <v>1292</v>
      </c>
      <c r="J13" s="1" t="s">
        <v>148</v>
      </c>
      <c r="K13" s="1" t="s">
        <v>148</v>
      </c>
      <c r="L13" s="1" t="s">
        <v>148</v>
      </c>
      <c r="M13" s="1" t="s">
        <v>162</v>
      </c>
      <c r="N13" s="25">
        <v>0</v>
      </c>
      <c r="O13" s="25">
        <v>0</v>
      </c>
      <c r="P13" s="25">
        <v>0</v>
      </c>
      <c r="Q13" s="25">
        <v>0</v>
      </c>
      <c r="R13" s="25">
        <v>0</v>
      </c>
      <c r="S13" s="25">
        <v>0</v>
      </c>
      <c r="T13" s="25">
        <v>0</v>
      </c>
      <c r="U13" s="25">
        <v>0</v>
      </c>
      <c r="V13" s="25">
        <v>0</v>
      </c>
      <c r="W13" s="25">
        <v>0</v>
      </c>
      <c r="X13" s="25">
        <v>0</v>
      </c>
      <c r="Y13" s="25">
        <v>0</v>
      </c>
      <c r="Z13" s="25">
        <v>0</v>
      </c>
      <c r="AA13" s="25">
        <v>0</v>
      </c>
      <c r="AB13" s="25">
        <v>0</v>
      </c>
      <c r="AC13" s="25">
        <v>0</v>
      </c>
      <c r="AD13" s="25">
        <v>0</v>
      </c>
      <c r="AE13" s="25">
        <v>0</v>
      </c>
      <c r="AF13" s="25">
        <v>1</v>
      </c>
      <c r="AG13" s="25">
        <v>0</v>
      </c>
      <c r="AH13" s="25">
        <v>0</v>
      </c>
      <c r="AI13" s="25">
        <v>0</v>
      </c>
      <c r="AJ13" s="40"/>
      <c r="AK13" s="12"/>
      <c r="AR13" s="7"/>
      <c r="BA13" s="1" t="s">
        <v>1395</v>
      </c>
      <c r="BC13" s="1" t="s">
        <v>1395</v>
      </c>
      <c r="BE13" s="1" t="s">
        <v>1395</v>
      </c>
      <c r="BI13" s="1" t="s">
        <v>1395</v>
      </c>
      <c r="BK13" s="1" t="s">
        <v>1395</v>
      </c>
      <c r="BO13" s="1" t="s">
        <v>1395</v>
      </c>
      <c r="BQ13" s="1" t="s">
        <v>1395</v>
      </c>
      <c r="BT13" s="1" t="s">
        <v>125</v>
      </c>
      <c r="BU13" s="27">
        <v>1500</v>
      </c>
      <c r="BY13" s="7"/>
      <c r="CB13" s="1" t="s">
        <v>1418</v>
      </c>
      <c r="CC13" s="1">
        <v>81758743</v>
      </c>
      <c r="CD13" s="1" t="s">
        <v>1516</v>
      </c>
      <c r="CF13" s="1">
        <v>11</v>
      </c>
    </row>
    <row r="14" spans="1:84" ht="14.5" x14ac:dyDescent="0.35">
      <c r="A14" s="7" t="s">
        <v>203</v>
      </c>
      <c r="B14" s="7" t="s">
        <v>204</v>
      </c>
      <c r="C14" s="7" t="s">
        <v>205</v>
      </c>
      <c r="D14" s="7" t="s">
        <v>171</v>
      </c>
      <c r="E14" s="27">
        <v>351696097820179</v>
      </c>
      <c r="F14" s="7" t="s">
        <v>127</v>
      </c>
      <c r="G14" s="16"/>
      <c r="H14" s="1" t="s">
        <v>171</v>
      </c>
      <c r="I14" s="1" t="s">
        <v>1292</v>
      </c>
      <c r="J14" s="1" t="s">
        <v>148</v>
      </c>
      <c r="K14" s="1" t="s">
        <v>148</v>
      </c>
      <c r="L14" s="1" t="s">
        <v>148</v>
      </c>
      <c r="M14" s="1" t="s">
        <v>146</v>
      </c>
      <c r="N14" s="25">
        <v>0</v>
      </c>
      <c r="O14" s="25">
        <v>0</v>
      </c>
      <c r="P14" s="25">
        <v>0</v>
      </c>
      <c r="Q14" s="25">
        <v>0</v>
      </c>
      <c r="R14" s="25">
        <v>1</v>
      </c>
      <c r="S14" s="25">
        <v>0</v>
      </c>
      <c r="T14" s="25">
        <v>0</v>
      </c>
      <c r="U14" s="25">
        <v>0</v>
      </c>
      <c r="V14" s="25">
        <v>0</v>
      </c>
      <c r="W14" s="25">
        <v>0</v>
      </c>
      <c r="X14" s="25">
        <v>0</v>
      </c>
      <c r="Y14" s="25">
        <v>0</v>
      </c>
      <c r="Z14" s="25">
        <v>0</v>
      </c>
      <c r="AA14" s="25">
        <v>0</v>
      </c>
      <c r="AB14" s="25">
        <v>0</v>
      </c>
      <c r="AC14" s="25">
        <v>0</v>
      </c>
      <c r="AD14" s="25">
        <v>0</v>
      </c>
      <c r="AE14" s="25">
        <v>0</v>
      </c>
      <c r="AF14" s="25">
        <v>0</v>
      </c>
      <c r="AG14" s="25">
        <v>0</v>
      </c>
      <c r="AH14" s="25">
        <v>0</v>
      </c>
      <c r="AI14" s="25">
        <v>0</v>
      </c>
      <c r="AJ14" s="40"/>
      <c r="AK14" s="12"/>
      <c r="AR14" s="7" t="s">
        <v>125</v>
      </c>
      <c r="AS14" s="27"/>
      <c r="BA14" s="1" t="s">
        <v>1395</v>
      </c>
      <c r="BC14" s="1" t="s">
        <v>1395</v>
      </c>
      <c r="BE14" s="1" t="s">
        <v>1395</v>
      </c>
      <c r="BI14" s="1" t="s">
        <v>1395</v>
      </c>
      <c r="BK14" s="1" t="s">
        <v>1395</v>
      </c>
      <c r="BO14" s="1" t="s">
        <v>1395</v>
      </c>
      <c r="BQ14" s="1" t="s">
        <v>1395</v>
      </c>
      <c r="BU14" s="7"/>
      <c r="BY14" s="7"/>
      <c r="CC14" s="1">
        <v>81758773</v>
      </c>
      <c r="CD14" s="1" t="s">
        <v>1517</v>
      </c>
      <c r="CF14" s="1">
        <v>12</v>
      </c>
    </row>
    <row r="15" spans="1:84" ht="14.5" x14ac:dyDescent="0.35">
      <c r="A15" s="7" t="s">
        <v>206</v>
      </c>
      <c r="B15" s="7" t="s">
        <v>207</v>
      </c>
      <c r="C15" s="7" t="s">
        <v>208</v>
      </c>
      <c r="D15" s="7" t="s">
        <v>171</v>
      </c>
      <c r="E15" s="27">
        <v>351696097820179</v>
      </c>
      <c r="F15" s="7" t="s">
        <v>127</v>
      </c>
      <c r="G15" s="16"/>
      <c r="H15" s="1" t="s">
        <v>171</v>
      </c>
      <c r="I15" s="1" t="s">
        <v>1292</v>
      </c>
      <c r="J15" s="1" t="s">
        <v>148</v>
      </c>
      <c r="K15" s="1" t="s">
        <v>148</v>
      </c>
      <c r="L15" s="1" t="s">
        <v>148</v>
      </c>
      <c r="M15" s="1" t="s">
        <v>146</v>
      </c>
      <c r="N15" s="25">
        <v>0</v>
      </c>
      <c r="O15" s="25">
        <v>0</v>
      </c>
      <c r="P15" s="25">
        <v>0</v>
      </c>
      <c r="Q15" s="25">
        <v>0</v>
      </c>
      <c r="R15" s="25">
        <v>1</v>
      </c>
      <c r="S15" s="25">
        <v>0</v>
      </c>
      <c r="T15" s="25">
        <v>0</v>
      </c>
      <c r="U15" s="25">
        <v>0</v>
      </c>
      <c r="V15" s="25">
        <v>0</v>
      </c>
      <c r="W15" s="25">
        <v>0</v>
      </c>
      <c r="X15" s="25">
        <v>0</v>
      </c>
      <c r="Y15" s="25">
        <v>0</v>
      </c>
      <c r="Z15" s="25">
        <v>0</v>
      </c>
      <c r="AA15" s="25">
        <v>0</v>
      </c>
      <c r="AB15" s="25">
        <v>0</v>
      </c>
      <c r="AC15" s="25">
        <v>0</v>
      </c>
      <c r="AD15" s="25">
        <v>0</v>
      </c>
      <c r="AE15" s="25">
        <v>0</v>
      </c>
      <c r="AF15" s="25">
        <v>0</v>
      </c>
      <c r="AG15" s="25">
        <v>0</v>
      </c>
      <c r="AH15" s="25">
        <v>0</v>
      </c>
      <c r="AI15" s="25">
        <v>0</v>
      </c>
      <c r="AJ15" s="40"/>
      <c r="AK15" s="12"/>
      <c r="AR15" s="7" t="s">
        <v>125</v>
      </c>
      <c r="AS15" s="25">
        <v>4000</v>
      </c>
      <c r="BA15" s="1" t="s">
        <v>1395</v>
      </c>
      <c r="BC15" s="1" t="s">
        <v>1395</v>
      </c>
      <c r="BE15" s="1" t="s">
        <v>1395</v>
      </c>
      <c r="BI15" s="1" t="s">
        <v>1395</v>
      </c>
      <c r="BK15" s="1" t="s">
        <v>1395</v>
      </c>
      <c r="BO15" s="1" t="s">
        <v>1395</v>
      </c>
      <c r="BQ15" s="1" t="s">
        <v>1395</v>
      </c>
      <c r="BU15" s="7"/>
      <c r="BY15" s="7"/>
      <c r="CB15" s="1" t="s">
        <v>1419</v>
      </c>
      <c r="CC15" s="1">
        <v>81758796</v>
      </c>
      <c r="CD15" s="1" t="s">
        <v>1518</v>
      </c>
      <c r="CF15" s="1">
        <v>13</v>
      </c>
    </row>
    <row r="16" spans="1:84" ht="14.5" x14ac:dyDescent="0.35">
      <c r="A16" s="7" t="s">
        <v>209</v>
      </c>
      <c r="B16" s="7" t="s">
        <v>210</v>
      </c>
      <c r="C16" s="7" t="s">
        <v>211</v>
      </c>
      <c r="D16" s="7" t="s">
        <v>171</v>
      </c>
      <c r="E16" s="27">
        <v>351696097820179</v>
      </c>
      <c r="F16" s="7" t="s">
        <v>127</v>
      </c>
      <c r="G16" s="16"/>
      <c r="H16" s="1" t="s">
        <v>171</v>
      </c>
      <c r="I16" s="1" t="s">
        <v>1292</v>
      </c>
      <c r="J16" s="1" t="s">
        <v>148</v>
      </c>
      <c r="K16" s="1" t="s">
        <v>148</v>
      </c>
      <c r="L16" s="1" t="s">
        <v>148</v>
      </c>
      <c r="M16" s="1" t="s">
        <v>147</v>
      </c>
      <c r="N16" s="25">
        <v>0</v>
      </c>
      <c r="O16" s="25">
        <v>0</v>
      </c>
      <c r="P16" s="25">
        <v>0</v>
      </c>
      <c r="Q16" s="25">
        <v>0</v>
      </c>
      <c r="R16" s="25">
        <v>1</v>
      </c>
      <c r="S16" s="25">
        <v>0</v>
      </c>
      <c r="T16" s="25">
        <v>0</v>
      </c>
      <c r="U16" s="25">
        <v>1</v>
      </c>
      <c r="V16" s="25">
        <v>0</v>
      </c>
      <c r="W16" s="25">
        <v>0</v>
      </c>
      <c r="X16" s="25">
        <v>0</v>
      </c>
      <c r="Y16" s="25">
        <v>0</v>
      </c>
      <c r="Z16" s="25">
        <v>0</v>
      </c>
      <c r="AA16" s="25">
        <v>0</v>
      </c>
      <c r="AB16" s="25">
        <v>0</v>
      </c>
      <c r="AC16" s="25">
        <v>0</v>
      </c>
      <c r="AD16" s="25">
        <v>0</v>
      </c>
      <c r="AE16" s="25">
        <v>0</v>
      </c>
      <c r="AF16" s="25">
        <v>0</v>
      </c>
      <c r="AG16" s="25">
        <v>0</v>
      </c>
      <c r="AH16" s="25">
        <v>0</v>
      </c>
      <c r="AI16" s="25">
        <v>0</v>
      </c>
      <c r="AJ16" s="40"/>
      <c r="AK16" s="12"/>
      <c r="AO16" s="7"/>
      <c r="AR16" s="7" t="s">
        <v>125</v>
      </c>
      <c r="AS16" s="25">
        <v>4000</v>
      </c>
      <c r="AX16" s="1" t="s">
        <v>125</v>
      </c>
      <c r="AY16" s="25">
        <v>6000</v>
      </c>
      <c r="BA16" s="1" t="s">
        <v>1395</v>
      </c>
      <c r="BC16" s="1" t="s">
        <v>1395</v>
      </c>
      <c r="BE16" s="1" t="s">
        <v>1395</v>
      </c>
      <c r="BI16" s="1" t="s">
        <v>1395</v>
      </c>
      <c r="BK16" s="1" t="s">
        <v>1395</v>
      </c>
      <c r="BO16" s="1" t="s">
        <v>1395</v>
      </c>
      <c r="BQ16" s="1" t="s">
        <v>1395</v>
      </c>
      <c r="BY16" s="7"/>
      <c r="CB16" s="1" t="s">
        <v>1420</v>
      </c>
      <c r="CC16" s="1">
        <v>81758840</v>
      </c>
      <c r="CD16" s="1" t="s">
        <v>1519</v>
      </c>
      <c r="CF16" s="1">
        <v>14</v>
      </c>
    </row>
    <row r="17" spans="1:84" ht="14.5" x14ac:dyDescent="0.35">
      <c r="A17" s="7" t="s">
        <v>212</v>
      </c>
      <c r="B17" s="7" t="s">
        <v>213</v>
      </c>
      <c r="C17" s="7" t="s">
        <v>214</v>
      </c>
      <c r="D17" s="7" t="s">
        <v>171</v>
      </c>
      <c r="E17" s="27">
        <v>351696097820179</v>
      </c>
      <c r="F17" s="7" t="s">
        <v>127</v>
      </c>
      <c r="G17" s="16"/>
      <c r="H17" s="1" t="s">
        <v>171</v>
      </c>
      <c r="I17" s="1" t="s">
        <v>1292</v>
      </c>
      <c r="J17" s="1" t="s">
        <v>148</v>
      </c>
      <c r="K17" s="1" t="s">
        <v>148</v>
      </c>
      <c r="L17" s="1" t="s">
        <v>148</v>
      </c>
      <c r="M17" s="1" t="s">
        <v>1312</v>
      </c>
      <c r="N17" s="25">
        <v>0</v>
      </c>
      <c r="O17" s="25">
        <v>0</v>
      </c>
      <c r="P17" s="25">
        <v>1</v>
      </c>
      <c r="Q17" s="25">
        <v>0</v>
      </c>
      <c r="R17" s="25">
        <v>0</v>
      </c>
      <c r="S17" s="25">
        <v>0</v>
      </c>
      <c r="T17" s="25">
        <v>0</v>
      </c>
      <c r="U17" s="25">
        <v>0</v>
      </c>
      <c r="V17" s="25">
        <v>0</v>
      </c>
      <c r="W17" s="25">
        <v>0</v>
      </c>
      <c r="X17" s="25">
        <v>0</v>
      </c>
      <c r="Y17" s="25">
        <v>0</v>
      </c>
      <c r="Z17" s="25">
        <v>0</v>
      </c>
      <c r="AA17" s="25">
        <v>0</v>
      </c>
      <c r="AB17" s="25">
        <v>0</v>
      </c>
      <c r="AC17" s="25">
        <v>0</v>
      </c>
      <c r="AD17" s="25">
        <v>0</v>
      </c>
      <c r="AE17" s="25">
        <v>0</v>
      </c>
      <c r="AF17" s="25">
        <v>0</v>
      </c>
      <c r="AG17" s="25">
        <v>1</v>
      </c>
      <c r="AH17" s="25">
        <v>0</v>
      </c>
      <c r="AI17" s="25">
        <v>0</v>
      </c>
      <c r="AJ17" s="40"/>
      <c r="AK17" s="12"/>
      <c r="AN17" s="1" t="s">
        <v>125</v>
      </c>
      <c r="AO17" s="27">
        <v>3000</v>
      </c>
      <c r="AR17" s="7"/>
      <c r="AZ17" s="7"/>
      <c r="BA17" s="1" t="s">
        <v>1395</v>
      </c>
      <c r="BB17" s="7"/>
      <c r="BC17" s="7" t="s">
        <v>1395</v>
      </c>
      <c r="BD17" s="7"/>
      <c r="BE17" s="1" t="s">
        <v>1395</v>
      </c>
      <c r="BF17" s="7"/>
      <c r="BH17" s="7"/>
      <c r="BI17" s="1" t="s">
        <v>1395</v>
      </c>
      <c r="BJ17" s="7"/>
      <c r="BK17" s="1" t="s">
        <v>1395</v>
      </c>
      <c r="BL17" s="7"/>
      <c r="BN17" s="7"/>
      <c r="BO17" s="1" t="s">
        <v>1395</v>
      </c>
      <c r="BP17" s="7"/>
      <c r="BQ17" s="1" t="s">
        <v>1395</v>
      </c>
      <c r="BR17" s="7"/>
      <c r="BT17" s="7"/>
      <c r="BV17" s="1" t="s">
        <v>125</v>
      </c>
      <c r="BW17" s="27">
        <v>2500</v>
      </c>
      <c r="BX17" s="7"/>
      <c r="BY17" s="7"/>
      <c r="BZ17" s="7"/>
      <c r="CC17" s="1">
        <v>81758855</v>
      </c>
      <c r="CD17" s="1" t="s">
        <v>1520</v>
      </c>
      <c r="CF17" s="1">
        <v>15</v>
      </c>
    </row>
    <row r="18" spans="1:84" ht="14.5" x14ac:dyDescent="0.35">
      <c r="A18" s="7" t="s">
        <v>215</v>
      </c>
      <c r="B18" s="7" t="s">
        <v>216</v>
      </c>
      <c r="C18" s="7" t="s">
        <v>217</v>
      </c>
      <c r="D18" s="7" t="s">
        <v>171</v>
      </c>
      <c r="E18" s="27">
        <v>351696097820179</v>
      </c>
      <c r="F18" s="7" t="s">
        <v>127</v>
      </c>
      <c r="G18" s="16"/>
      <c r="H18" s="1" t="s">
        <v>171</v>
      </c>
      <c r="I18" s="1" t="s">
        <v>1292</v>
      </c>
      <c r="J18" s="1" t="s">
        <v>148</v>
      </c>
      <c r="K18" s="1" t="s">
        <v>148</v>
      </c>
      <c r="L18" s="1" t="s">
        <v>148</v>
      </c>
      <c r="M18" s="1" t="s">
        <v>165</v>
      </c>
      <c r="N18" s="25">
        <v>0</v>
      </c>
      <c r="O18" s="25">
        <v>0</v>
      </c>
      <c r="P18" s="25">
        <v>1</v>
      </c>
      <c r="Q18" s="25">
        <v>0</v>
      </c>
      <c r="R18" s="25">
        <v>0</v>
      </c>
      <c r="S18" s="25">
        <v>0</v>
      </c>
      <c r="T18" s="25">
        <v>0</v>
      </c>
      <c r="U18" s="25">
        <v>0</v>
      </c>
      <c r="V18" s="25">
        <v>0</v>
      </c>
      <c r="W18" s="25">
        <v>0</v>
      </c>
      <c r="X18" s="25">
        <v>0</v>
      </c>
      <c r="Y18" s="25">
        <v>0</v>
      </c>
      <c r="Z18" s="25">
        <v>0</v>
      </c>
      <c r="AA18" s="25">
        <v>0</v>
      </c>
      <c r="AB18" s="25">
        <v>0</v>
      </c>
      <c r="AC18" s="25">
        <v>0</v>
      </c>
      <c r="AD18" s="25">
        <v>0</v>
      </c>
      <c r="AE18" s="25">
        <v>0</v>
      </c>
      <c r="AF18" s="25">
        <v>0</v>
      </c>
      <c r="AG18" s="25">
        <v>0</v>
      </c>
      <c r="AH18" s="25">
        <v>0</v>
      </c>
      <c r="AI18" s="25">
        <v>0</v>
      </c>
      <c r="AJ18" s="40"/>
      <c r="AK18" s="12"/>
      <c r="AN18" s="1" t="s">
        <v>125</v>
      </c>
      <c r="AO18" s="27">
        <v>3500</v>
      </c>
      <c r="AR18" s="7"/>
      <c r="BA18" s="1" t="s">
        <v>1395</v>
      </c>
      <c r="BC18" s="1" t="s">
        <v>1395</v>
      </c>
      <c r="BE18" s="1" t="s">
        <v>1395</v>
      </c>
      <c r="BI18" s="1" t="s">
        <v>1395</v>
      </c>
      <c r="BK18" s="1" t="s">
        <v>1395</v>
      </c>
      <c r="BO18" s="1" t="s">
        <v>1395</v>
      </c>
      <c r="BQ18" s="1" t="s">
        <v>1395</v>
      </c>
      <c r="BY18" s="7"/>
      <c r="CC18" s="1">
        <v>81758892</v>
      </c>
      <c r="CD18" s="1" t="s">
        <v>1521</v>
      </c>
      <c r="CF18" s="1">
        <v>16</v>
      </c>
    </row>
    <row r="19" spans="1:84" ht="14.5" x14ac:dyDescent="0.35">
      <c r="A19" s="7" t="s">
        <v>218</v>
      </c>
      <c r="B19" s="7" t="s">
        <v>219</v>
      </c>
      <c r="C19" s="7" t="s">
        <v>220</v>
      </c>
      <c r="D19" s="7" t="s">
        <v>171</v>
      </c>
      <c r="E19" s="27">
        <v>351696097820179</v>
      </c>
      <c r="F19" s="7" t="s">
        <v>127</v>
      </c>
      <c r="G19" s="16"/>
      <c r="H19" s="1" t="s">
        <v>171</v>
      </c>
      <c r="I19" s="1" t="s">
        <v>1292</v>
      </c>
      <c r="J19" s="1" t="s">
        <v>148</v>
      </c>
      <c r="K19" s="1" t="s">
        <v>148</v>
      </c>
      <c r="L19" s="1" t="s">
        <v>148</v>
      </c>
      <c r="M19" s="1" t="s">
        <v>165</v>
      </c>
      <c r="N19" s="25">
        <v>0</v>
      </c>
      <c r="O19" s="25">
        <v>0</v>
      </c>
      <c r="P19" s="25">
        <v>1</v>
      </c>
      <c r="Q19" s="25">
        <v>0</v>
      </c>
      <c r="R19" s="25">
        <v>0</v>
      </c>
      <c r="S19" s="25">
        <v>0</v>
      </c>
      <c r="T19" s="25">
        <v>0</v>
      </c>
      <c r="U19" s="25">
        <v>0</v>
      </c>
      <c r="V19" s="25">
        <v>0</v>
      </c>
      <c r="W19" s="25">
        <v>0</v>
      </c>
      <c r="X19" s="25">
        <v>0</v>
      </c>
      <c r="Y19" s="25">
        <v>0</v>
      </c>
      <c r="Z19" s="25">
        <v>0</v>
      </c>
      <c r="AA19" s="25">
        <v>0</v>
      </c>
      <c r="AB19" s="25">
        <v>0</v>
      </c>
      <c r="AC19" s="25">
        <v>0</v>
      </c>
      <c r="AD19" s="25">
        <v>0</v>
      </c>
      <c r="AE19" s="25">
        <v>0</v>
      </c>
      <c r="AF19" s="25">
        <v>0</v>
      </c>
      <c r="AG19" s="25">
        <v>0</v>
      </c>
      <c r="AH19" s="25">
        <v>0</v>
      </c>
      <c r="AI19" s="25">
        <v>0</v>
      </c>
      <c r="AJ19" s="40"/>
      <c r="AK19" s="12"/>
      <c r="AN19" s="1" t="s">
        <v>125</v>
      </c>
      <c r="AO19" s="27">
        <v>4000</v>
      </c>
      <c r="AR19" s="7"/>
      <c r="BA19" s="1" t="s">
        <v>1395</v>
      </c>
      <c r="BC19" s="26" t="s">
        <v>1395</v>
      </c>
      <c r="BE19" s="1" t="s">
        <v>1395</v>
      </c>
      <c r="BI19" s="1" t="s">
        <v>1395</v>
      </c>
      <c r="BK19" s="1" t="s">
        <v>1395</v>
      </c>
      <c r="BO19" s="1" t="s">
        <v>1395</v>
      </c>
      <c r="BQ19" s="1" t="s">
        <v>1395</v>
      </c>
      <c r="BY19" s="7"/>
      <c r="CB19" s="1" t="s">
        <v>1421</v>
      </c>
      <c r="CC19" s="1">
        <v>81758908</v>
      </c>
      <c r="CD19" s="1" t="s">
        <v>1522</v>
      </c>
      <c r="CF19" s="1">
        <v>17</v>
      </c>
    </row>
    <row r="20" spans="1:84" ht="14.5" x14ac:dyDescent="0.35">
      <c r="A20" s="7" t="s">
        <v>221</v>
      </c>
      <c r="B20" s="7" t="s">
        <v>222</v>
      </c>
      <c r="C20" s="7" t="s">
        <v>223</v>
      </c>
      <c r="D20" s="7" t="s">
        <v>171</v>
      </c>
      <c r="E20" s="27">
        <v>351696097820179</v>
      </c>
      <c r="F20" s="7" t="s">
        <v>127</v>
      </c>
      <c r="G20" s="16"/>
      <c r="H20" s="1" t="s">
        <v>171</v>
      </c>
      <c r="I20" s="1" t="s">
        <v>1292</v>
      </c>
      <c r="J20" s="1" t="s">
        <v>148</v>
      </c>
      <c r="K20" s="1" t="s">
        <v>148</v>
      </c>
      <c r="L20" s="1" t="s">
        <v>148</v>
      </c>
      <c r="M20" s="1" t="s">
        <v>165</v>
      </c>
      <c r="N20" s="25">
        <v>0</v>
      </c>
      <c r="O20" s="25">
        <v>0</v>
      </c>
      <c r="P20" s="25">
        <v>1</v>
      </c>
      <c r="Q20" s="25">
        <v>0</v>
      </c>
      <c r="R20" s="25">
        <v>0</v>
      </c>
      <c r="S20" s="25">
        <v>0</v>
      </c>
      <c r="T20" s="25">
        <v>0</v>
      </c>
      <c r="U20" s="25">
        <v>0</v>
      </c>
      <c r="V20" s="25">
        <v>0</v>
      </c>
      <c r="W20" s="25">
        <v>0</v>
      </c>
      <c r="X20" s="25">
        <v>0</v>
      </c>
      <c r="Y20" s="25">
        <v>0</v>
      </c>
      <c r="Z20" s="25">
        <v>0</v>
      </c>
      <c r="AA20" s="25">
        <v>0</v>
      </c>
      <c r="AB20" s="25">
        <v>0</v>
      </c>
      <c r="AC20" s="25">
        <v>0</v>
      </c>
      <c r="AD20" s="25">
        <v>0</v>
      </c>
      <c r="AE20" s="25">
        <v>0</v>
      </c>
      <c r="AF20" s="25">
        <v>0</v>
      </c>
      <c r="AG20" s="25">
        <v>0</v>
      </c>
      <c r="AH20" s="25">
        <v>0</v>
      </c>
      <c r="AI20" s="25">
        <v>0</v>
      </c>
      <c r="AJ20" s="40"/>
      <c r="AK20" s="12"/>
      <c r="AN20" s="1" t="s">
        <v>125</v>
      </c>
      <c r="AO20" s="27">
        <v>4000</v>
      </c>
      <c r="AR20" s="7"/>
      <c r="BA20" s="1" t="s">
        <v>1395</v>
      </c>
      <c r="BC20" s="26" t="s">
        <v>1395</v>
      </c>
      <c r="BE20" s="1" t="s">
        <v>1395</v>
      </c>
      <c r="BI20" s="1" t="s">
        <v>1395</v>
      </c>
      <c r="BK20" s="1" t="s">
        <v>1395</v>
      </c>
      <c r="BO20" s="1" t="s">
        <v>1395</v>
      </c>
      <c r="BQ20" s="1" t="s">
        <v>1395</v>
      </c>
      <c r="BY20" s="7"/>
      <c r="CB20" s="1" t="s">
        <v>1422</v>
      </c>
      <c r="CC20" s="1">
        <v>81758932</v>
      </c>
      <c r="CD20" s="1" t="s">
        <v>1523</v>
      </c>
      <c r="CF20" s="1">
        <v>18</v>
      </c>
    </row>
    <row r="21" spans="1:84" ht="14.5" x14ac:dyDescent="0.35">
      <c r="A21" s="7" t="s">
        <v>224</v>
      </c>
      <c r="B21" s="7" t="s">
        <v>225</v>
      </c>
      <c r="C21" s="7" t="s">
        <v>226</v>
      </c>
      <c r="D21" s="7" t="s">
        <v>171</v>
      </c>
      <c r="E21" s="27">
        <v>351696097820179</v>
      </c>
      <c r="F21" s="7" t="s">
        <v>127</v>
      </c>
      <c r="G21" s="16"/>
      <c r="H21" s="1" t="s">
        <v>171</v>
      </c>
      <c r="I21" s="1" t="s">
        <v>1292</v>
      </c>
      <c r="J21" s="1" t="s">
        <v>148</v>
      </c>
      <c r="K21" s="1" t="s">
        <v>148</v>
      </c>
      <c r="L21" s="1" t="s">
        <v>148</v>
      </c>
      <c r="M21" s="1" t="s">
        <v>165</v>
      </c>
      <c r="N21" s="25">
        <v>0</v>
      </c>
      <c r="O21" s="25">
        <v>0</v>
      </c>
      <c r="P21" s="25">
        <v>1</v>
      </c>
      <c r="Q21" s="25">
        <v>0</v>
      </c>
      <c r="R21" s="25">
        <v>0</v>
      </c>
      <c r="S21" s="25">
        <v>0</v>
      </c>
      <c r="T21" s="25">
        <v>0</v>
      </c>
      <c r="U21" s="25">
        <v>0</v>
      </c>
      <c r="V21" s="25">
        <v>0</v>
      </c>
      <c r="W21" s="25">
        <v>0</v>
      </c>
      <c r="X21" s="25">
        <v>0</v>
      </c>
      <c r="Y21" s="25">
        <v>0</v>
      </c>
      <c r="Z21" s="25">
        <v>0</v>
      </c>
      <c r="AA21" s="25">
        <v>0</v>
      </c>
      <c r="AB21" s="25">
        <v>0</v>
      </c>
      <c r="AC21" s="25">
        <v>0</v>
      </c>
      <c r="AD21" s="25">
        <v>0</v>
      </c>
      <c r="AE21" s="25">
        <v>0</v>
      </c>
      <c r="AF21" s="25">
        <v>0</v>
      </c>
      <c r="AG21" s="25">
        <v>0</v>
      </c>
      <c r="AH21" s="25">
        <v>0</v>
      </c>
      <c r="AI21" s="25">
        <v>0</v>
      </c>
      <c r="AJ21" s="40"/>
      <c r="AK21" s="12"/>
      <c r="AN21" s="1" t="s">
        <v>125</v>
      </c>
      <c r="AO21" s="27">
        <v>3000</v>
      </c>
      <c r="AR21" s="7"/>
      <c r="BA21" s="1" t="s">
        <v>1395</v>
      </c>
      <c r="BC21" s="26" t="s">
        <v>1395</v>
      </c>
      <c r="BE21" s="1" t="s">
        <v>1395</v>
      </c>
      <c r="BI21" s="1" t="s">
        <v>1395</v>
      </c>
      <c r="BK21" s="1" t="s">
        <v>1395</v>
      </c>
      <c r="BO21" s="1" t="s">
        <v>1395</v>
      </c>
      <c r="BQ21" s="1" t="s">
        <v>1395</v>
      </c>
      <c r="BY21" s="7"/>
      <c r="CC21" s="1">
        <v>81758953</v>
      </c>
      <c r="CD21" s="1" t="s">
        <v>1524</v>
      </c>
      <c r="CF21" s="1">
        <v>19</v>
      </c>
    </row>
    <row r="22" spans="1:84" ht="14.5" x14ac:dyDescent="0.35">
      <c r="A22" s="7" t="s">
        <v>227</v>
      </c>
      <c r="B22" s="7" t="s">
        <v>228</v>
      </c>
      <c r="C22" s="7" t="s">
        <v>229</v>
      </c>
      <c r="D22" s="7" t="s">
        <v>171</v>
      </c>
      <c r="E22" s="27">
        <v>351696097820179</v>
      </c>
      <c r="F22" s="7" t="s">
        <v>127</v>
      </c>
      <c r="G22" s="16"/>
      <c r="H22" s="1" t="s">
        <v>171</v>
      </c>
      <c r="I22" s="1" t="s">
        <v>1292</v>
      </c>
      <c r="J22" s="1" t="s">
        <v>148</v>
      </c>
      <c r="K22" s="1" t="s">
        <v>148</v>
      </c>
      <c r="L22" s="1" t="s">
        <v>148</v>
      </c>
      <c r="M22" s="1" t="s">
        <v>165</v>
      </c>
      <c r="N22" s="25">
        <v>0</v>
      </c>
      <c r="O22" s="25">
        <v>0</v>
      </c>
      <c r="P22" s="25">
        <v>1</v>
      </c>
      <c r="Q22" s="25">
        <v>0</v>
      </c>
      <c r="R22" s="25">
        <v>0</v>
      </c>
      <c r="S22" s="25">
        <v>0</v>
      </c>
      <c r="T22" s="25">
        <v>0</v>
      </c>
      <c r="U22" s="25">
        <v>0</v>
      </c>
      <c r="V22" s="25">
        <v>0</v>
      </c>
      <c r="W22" s="25">
        <v>0</v>
      </c>
      <c r="X22" s="25">
        <v>0</v>
      </c>
      <c r="Y22" s="25">
        <v>0</v>
      </c>
      <c r="Z22" s="25">
        <v>0</v>
      </c>
      <c r="AA22" s="25">
        <v>0</v>
      </c>
      <c r="AB22" s="25">
        <v>0</v>
      </c>
      <c r="AC22" s="25">
        <v>0</v>
      </c>
      <c r="AD22" s="25">
        <v>0</v>
      </c>
      <c r="AE22" s="25">
        <v>0</v>
      </c>
      <c r="AF22" s="25">
        <v>0</v>
      </c>
      <c r="AG22" s="25">
        <v>0</v>
      </c>
      <c r="AH22" s="25">
        <v>0</v>
      </c>
      <c r="AI22" s="25">
        <v>0</v>
      </c>
      <c r="AJ22" s="40"/>
      <c r="AK22" s="12"/>
      <c r="AN22" s="1" t="s">
        <v>125</v>
      </c>
      <c r="AO22" s="27">
        <v>3000</v>
      </c>
      <c r="AR22" s="7"/>
      <c r="BA22" s="1" t="s">
        <v>1395</v>
      </c>
      <c r="BC22" s="1" t="s">
        <v>1395</v>
      </c>
      <c r="BE22" s="1" t="s">
        <v>1395</v>
      </c>
      <c r="BI22" s="1" t="s">
        <v>1395</v>
      </c>
      <c r="BK22" s="1" t="s">
        <v>1395</v>
      </c>
      <c r="BO22" s="1" t="s">
        <v>1395</v>
      </c>
      <c r="BQ22" s="1" t="s">
        <v>1395</v>
      </c>
      <c r="BY22" s="7"/>
      <c r="CC22" s="1">
        <v>81759050</v>
      </c>
      <c r="CD22" s="1" t="s">
        <v>1525</v>
      </c>
      <c r="CF22" s="1">
        <v>20</v>
      </c>
    </row>
    <row r="23" spans="1:84" ht="14.5" x14ac:dyDescent="0.35">
      <c r="A23" s="7" t="s">
        <v>230</v>
      </c>
      <c r="B23" s="7" t="s">
        <v>231</v>
      </c>
      <c r="C23" s="7" t="s">
        <v>232</v>
      </c>
      <c r="D23" s="7" t="s">
        <v>171</v>
      </c>
      <c r="E23" s="27">
        <v>351696097823850</v>
      </c>
      <c r="F23" s="7" t="s">
        <v>127</v>
      </c>
      <c r="G23" s="16"/>
      <c r="H23" s="1" t="s">
        <v>171</v>
      </c>
      <c r="I23" s="1" t="s">
        <v>1292</v>
      </c>
      <c r="J23" s="1" t="s">
        <v>148</v>
      </c>
      <c r="K23" s="1" t="s">
        <v>148</v>
      </c>
      <c r="L23" s="1" t="s">
        <v>148</v>
      </c>
      <c r="M23" s="1" t="s">
        <v>154</v>
      </c>
      <c r="N23" s="25">
        <v>0</v>
      </c>
      <c r="O23" s="25">
        <v>0</v>
      </c>
      <c r="P23" s="25">
        <v>0</v>
      </c>
      <c r="Q23" s="25">
        <v>0</v>
      </c>
      <c r="R23" s="25">
        <v>0</v>
      </c>
      <c r="S23" s="25">
        <v>0</v>
      </c>
      <c r="T23" s="25">
        <v>0</v>
      </c>
      <c r="U23" s="25">
        <v>0</v>
      </c>
      <c r="V23" s="25">
        <v>0</v>
      </c>
      <c r="W23" s="25">
        <v>0</v>
      </c>
      <c r="X23" s="25">
        <v>0</v>
      </c>
      <c r="Y23" s="25">
        <v>0</v>
      </c>
      <c r="Z23" s="25">
        <v>1</v>
      </c>
      <c r="AA23" s="25">
        <v>0</v>
      </c>
      <c r="AB23" s="25">
        <v>0</v>
      </c>
      <c r="AC23" s="25">
        <v>0</v>
      </c>
      <c r="AD23" s="25">
        <v>0</v>
      </c>
      <c r="AE23" s="25">
        <v>0</v>
      </c>
      <c r="AF23" s="25">
        <v>0</v>
      </c>
      <c r="AG23" s="25">
        <v>0</v>
      </c>
      <c r="AH23" s="25">
        <v>0</v>
      </c>
      <c r="AI23" s="25">
        <v>0</v>
      </c>
      <c r="AJ23" s="40"/>
      <c r="AK23" s="12"/>
      <c r="AR23" s="7"/>
      <c r="AZ23" s="7"/>
      <c r="BA23" s="1" t="s">
        <v>1395</v>
      </c>
      <c r="BB23" s="7"/>
      <c r="BC23" s="27" t="s">
        <v>1395</v>
      </c>
      <c r="BD23" s="7"/>
      <c r="BE23" s="1" t="s">
        <v>1395</v>
      </c>
      <c r="BF23" s="7"/>
      <c r="BH23" s="7"/>
      <c r="BI23" s="1" t="s">
        <v>1395</v>
      </c>
      <c r="BJ23" s="1" t="s">
        <v>125</v>
      </c>
      <c r="BK23" s="25">
        <v>150</v>
      </c>
      <c r="BL23" s="7"/>
      <c r="BN23" s="7"/>
      <c r="BO23" s="1" t="s">
        <v>1395</v>
      </c>
      <c r="BP23" s="7"/>
      <c r="BQ23" s="1" t="s">
        <v>1395</v>
      </c>
      <c r="BR23" s="7"/>
      <c r="BT23" s="7"/>
      <c r="BV23" s="7"/>
      <c r="BX23" s="7"/>
      <c r="BY23" s="7"/>
      <c r="BZ23" s="7"/>
      <c r="CB23" s="1" t="s">
        <v>1423</v>
      </c>
      <c r="CC23" s="1">
        <v>81797393</v>
      </c>
      <c r="CD23" s="1" t="s">
        <v>1526</v>
      </c>
      <c r="CF23" s="1">
        <v>21</v>
      </c>
    </row>
    <row r="24" spans="1:84" ht="14.5" x14ac:dyDescent="0.35">
      <c r="A24" s="7" t="s">
        <v>233</v>
      </c>
      <c r="B24" s="7" t="s">
        <v>234</v>
      </c>
      <c r="C24" s="7" t="s">
        <v>235</v>
      </c>
      <c r="D24" s="7" t="s">
        <v>171</v>
      </c>
      <c r="E24" s="27">
        <v>351696097823850</v>
      </c>
      <c r="F24" s="7" t="s">
        <v>127</v>
      </c>
      <c r="G24" s="16"/>
      <c r="H24" s="1" t="s">
        <v>171</v>
      </c>
      <c r="I24" s="1" t="s">
        <v>1292</v>
      </c>
      <c r="J24" s="1" t="s">
        <v>148</v>
      </c>
      <c r="K24" s="1" t="s">
        <v>148</v>
      </c>
      <c r="L24" s="1" t="s">
        <v>148</v>
      </c>
      <c r="M24" s="1" t="s">
        <v>139</v>
      </c>
      <c r="N24" s="25">
        <v>0</v>
      </c>
      <c r="O24" s="25">
        <v>0</v>
      </c>
      <c r="P24" s="25">
        <v>0</v>
      </c>
      <c r="Q24" s="25">
        <v>0</v>
      </c>
      <c r="R24" s="25">
        <v>0</v>
      </c>
      <c r="S24" s="25">
        <v>0</v>
      </c>
      <c r="T24" s="25">
        <v>0</v>
      </c>
      <c r="U24" s="25">
        <v>0</v>
      </c>
      <c r="V24" s="25">
        <v>0</v>
      </c>
      <c r="W24" s="25">
        <v>0</v>
      </c>
      <c r="X24" s="25">
        <v>0</v>
      </c>
      <c r="Y24" s="25">
        <v>0</v>
      </c>
      <c r="Z24" s="25">
        <v>0</v>
      </c>
      <c r="AA24" s="25">
        <v>0</v>
      </c>
      <c r="AB24" s="25">
        <v>1</v>
      </c>
      <c r="AC24" s="25">
        <v>0</v>
      </c>
      <c r="AD24" s="25">
        <v>0</v>
      </c>
      <c r="AE24" s="25">
        <v>0</v>
      </c>
      <c r="AF24" s="25">
        <v>0</v>
      </c>
      <c r="AG24" s="25">
        <v>0</v>
      </c>
      <c r="AH24" s="25">
        <v>0</v>
      </c>
      <c r="AI24" s="25">
        <v>0</v>
      </c>
      <c r="AJ24" s="40"/>
      <c r="AK24" s="12"/>
      <c r="AR24" s="7"/>
      <c r="AZ24" s="7"/>
      <c r="BA24" s="1" t="s">
        <v>1395</v>
      </c>
      <c r="BB24" s="7"/>
      <c r="BC24" s="27" t="s">
        <v>1395</v>
      </c>
      <c r="BD24" s="7"/>
      <c r="BE24" s="1" t="s">
        <v>1395</v>
      </c>
      <c r="BF24" s="7"/>
      <c r="BH24" s="7"/>
      <c r="BI24" s="1" t="s">
        <v>1395</v>
      </c>
      <c r="BJ24" s="7"/>
      <c r="BK24" s="1" t="s">
        <v>1395</v>
      </c>
      <c r="BL24" s="7"/>
      <c r="BN24" s="7"/>
      <c r="BO24" s="1" t="s">
        <v>1395</v>
      </c>
      <c r="BP24" s="6" t="s">
        <v>125</v>
      </c>
      <c r="BQ24" s="25">
        <v>125</v>
      </c>
      <c r="BR24" s="7"/>
      <c r="BT24" s="7"/>
      <c r="BV24" s="7"/>
      <c r="BX24" s="7"/>
      <c r="BY24" s="7"/>
      <c r="BZ24" s="7"/>
      <c r="CB24" s="1" t="s">
        <v>1424</v>
      </c>
      <c r="CC24" s="1">
        <v>81797424</v>
      </c>
      <c r="CD24" s="1" t="s">
        <v>1527</v>
      </c>
      <c r="CF24" s="1">
        <v>22</v>
      </c>
    </row>
    <row r="25" spans="1:84" ht="14.5" x14ac:dyDescent="0.35">
      <c r="A25" s="7" t="s">
        <v>236</v>
      </c>
      <c r="B25" s="7" t="s">
        <v>237</v>
      </c>
      <c r="C25" s="7" t="s">
        <v>238</v>
      </c>
      <c r="D25" s="7" t="s">
        <v>171</v>
      </c>
      <c r="E25" s="27">
        <v>351696097823850</v>
      </c>
      <c r="F25" s="7" t="s">
        <v>127</v>
      </c>
      <c r="G25" s="16"/>
      <c r="H25" s="1" t="s">
        <v>171</v>
      </c>
      <c r="I25" s="1" t="s">
        <v>1292</v>
      </c>
      <c r="J25" s="1" t="s">
        <v>148</v>
      </c>
      <c r="K25" s="1" t="s">
        <v>148</v>
      </c>
      <c r="L25" s="1" t="s">
        <v>148</v>
      </c>
      <c r="M25" s="1" t="s">
        <v>154</v>
      </c>
      <c r="N25" s="25">
        <v>0</v>
      </c>
      <c r="O25" s="25">
        <v>0</v>
      </c>
      <c r="P25" s="25">
        <v>0</v>
      </c>
      <c r="Q25" s="25">
        <v>0</v>
      </c>
      <c r="R25" s="25">
        <v>0</v>
      </c>
      <c r="S25" s="25">
        <v>0</v>
      </c>
      <c r="T25" s="25">
        <v>0</v>
      </c>
      <c r="U25" s="25">
        <v>0</v>
      </c>
      <c r="V25" s="25">
        <v>0</v>
      </c>
      <c r="W25" s="25">
        <v>0</v>
      </c>
      <c r="X25" s="25">
        <v>0</v>
      </c>
      <c r="Y25" s="25">
        <v>0</v>
      </c>
      <c r="Z25" s="25">
        <v>1</v>
      </c>
      <c r="AA25" s="25">
        <v>0</v>
      </c>
      <c r="AB25" s="25">
        <v>0</v>
      </c>
      <c r="AC25" s="25">
        <v>0</v>
      </c>
      <c r="AD25" s="25">
        <v>0</v>
      </c>
      <c r="AE25" s="25">
        <v>0</v>
      </c>
      <c r="AF25" s="25">
        <v>0</v>
      </c>
      <c r="AG25" s="25">
        <v>0</v>
      </c>
      <c r="AH25" s="25">
        <v>0</v>
      </c>
      <c r="AI25" s="25">
        <v>0</v>
      </c>
      <c r="AJ25" s="40"/>
      <c r="AK25" s="12"/>
      <c r="AR25" s="7"/>
      <c r="BA25" s="1" t="s">
        <v>1395</v>
      </c>
      <c r="BC25" s="1" t="s">
        <v>1395</v>
      </c>
      <c r="BE25" s="1" t="s">
        <v>1395</v>
      </c>
      <c r="BI25" s="1" t="s">
        <v>1395</v>
      </c>
      <c r="BJ25" s="1" t="s">
        <v>125</v>
      </c>
      <c r="BK25" s="25">
        <v>150</v>
      </c>
      <c r="BO25" s="1" t="s">
        <v>1395</v>
      </c>
      <c r="BQ25" s="1" t="s">
        <v>1395</v>
      </c>
      <c r="BY25" s="7"/>
      <c r="CB25" s="1" t="s">
        <v>1423</v>
      </c>
      <c r="CC25" s="1">
        <v>81797442</v>
      </c>
      <c r="CD25" s="1" t="s">
        <v>1528</v>
      </c>
      <c r="CF25" s="1">
        <v>23</v>
      </c>
    </row>
    <row r="26" spans="1:84" ht="14.5" x14ac:dyDescent="0.35">
      <c r="A26" s="7" t="s">
        <v>239</v>
      </c>
      <c r="B26" s="7" t="s">
        <v>240</v>
      </c>
      <c r="C26" s="7" t="s">
        <v>241</v>
      </c>
      <c r="D26" s="7" t="s">
        <v>171</v>
      </c>
      <c r="E26" s="27">
        <v>351696097823850</v>
      </c>
      <c r="F26" s="7" t="s">
        <v>127</v>
      </c>
      <c r="G26" s="16"/>
      <c r="H26" s="1" t="s">
        <v>171</v>
      </c>
      <c r="I26" s="1" t="s">
        <v>1292</v>
      </c>
      <c r="J26" s="1" t="s">
        <v>148</v>
      </c>
      <c r="K26" s="1" t="s">
        <v>148</v>
      </c>
      <c r="L26" s="1" t="s">
        <v>148</v>
      </c>
      <c r="M26" s="1" t="s">
        <v>130</v>
      </c>
      <c r="N26" s="25">
        <v>0</v>
      </c>
      <c r="O26" s="25">
        <v>0</v>
      </c>
      <c r="P26" s="25">
        <v>0</v>
      </c>
      <c r="Q26" s="25">
        <v>0</v>
      </c>
      <c r="R26" s="25">
        <v>0</v>
      </c>
      <c r="S26" s="25">
        <v>0</v>
      </c>
      <c r="T26" s="25">
        <v>0</v>
      </c>
      <c r="U26" s="25">
        <v>0</v>
      </c>
      <c r="V26" s="25">
        <v>0</v>
      </c>
      <c r="W26" s="25">
        <v>0</v>
      </c>
      <c r="X26" s="25">
        <v>0</v>
      </c>
      <c r="Y26" s="25">
        <v>0</v>
      </c>
      <c r="Z26" s="25">
        <v>0</v>
      </c>
      <c r="AA26" s="25">
        <v>0</v>
      </c>
      <c r="AB26" s="25">
        <v>0</v>
      </c>
      <c r="AC26" s="25">
        <v>1</v>
      </c>
      <c r="AD26" s="25">
        <v>0</v>
      </c>
      <c r="AE26" s="25">
        <v>0</v>
      </c>
      <c r="AF26" s="25">
        <v>0</v>
      </c>
      <c r="AG26" s="25">
        <v>0</v>
      </c>
      <c r="AH26" s="25">
        <v>0</v>
      </c>
      <c r="AI26" s="25">
        <v>0</v>
      </c>
      <c r="AJ26" s="40"/>
      <c r="AK26" s="12"/>
      <c r="AR26" s="7"/>
      <c r="BA26" s="1" t="s">
        <v>1395</v>
      </c>
      <c r="BC26" s="1" t="s">
        <v>1395</v>
      </c>
      <c r="BE26" s="1" t="s">
        <v>1395</v>
      </c>
      <c r="BF26" s="6" t="s">
        <v>125</v>
      </c>
      <c r="BG26" s="25">
        <v>2000</v>
      </c>
      <c r="BI26" s="1" t="s">
        <v>1395</v>
      </c>
      <c r="BK26" s="1" t="s">
        <v>1395</v>
      </c>
      <c r="BO26" s="1" t="s">
        <v>1395</v>
      </c>
      <c r="BQ26" s="1" t="s">
        <v>1395</v>
      </c>
      <c r="BY26" s="7"/>
      <c r="CB26" s="1" t="s">
        <v>1423</v>
      </c>
      <c r="CC26" s="1">
        <v>81797466</v>
      </c>
      <c r="CD26" s="1" t="s">
        <v>1529</v>
      </c>
      <c r="CF26" s="1">
        <v>24</v>
      </c>
    </row>
    <row r="27" spans="1:84" ht="14.5" x14ac:dyDescent="0.35">
      <c r="A27" s="7" t="s">
        <v>242</v>
      </c>
      <c r="B27" s="7" t="s">
        <v>243</v>
      </c>
      <c r="C27" s="7" t="s">
        <v>244</v>
      </c>
      <c r="D27" s="7" t="s">
        <v>171</v>
      </c>
      <c r="E27" s="27">
        <v>351696097823850</v>
      </c>
      <c r="F27" s="7" t="s">
        <v>127</v>
      </c>
      <c r="G27" s="16"/>
      <c r="H27" s="1" t="s">
        <v>171</v>
      </c>
      <c r="I27" s="1" t="s">
        <v>1292</v>
      </c>
      <c r="J27" s="1" t="s">
        <v>148</v>
      </c>
      <c r="K27" s="1" t="s">
        <v>148</v>
      </c>
      <c r="L27" s="1" t="s">
        <v>148</v>
      </c>
      <c r="M27" s="1" t="s">
        <v>156</v>
      </c>
      <c r="N27" s="25">
        <v>0</v>
      </c>
      <c r="O27" s="25">
        <v>0</v>
      </c>
      <c r="P27" s="25">
        <v>0</v>
      </c>
      <c r="Q27" s="25">
        <v>0</v>
      </c>
      <c r="R27" s="25">
        <v>0</v>
      </c>
      <c r="S27" s="25">
        <v>0</v>
      </c>
      <c r="T27" s="25">
        <v>0</v>
      </c>
      <c r="U27" s="25">
        <v>0</v>
      </c>
      <c r="V27" s="25">
        <v>1</v>
      </c>
      <c r="W27" s="25">
        <v>0</v>
      </c>
      <c r="X27" s="25">
        <v>0</v>
      </c>
      <c r="Y27" s="25">
        <v>0</v>
      </c>
      <c r="Z27" s="25">
        <v>0</v>
      </c>
      <c r="AA27" s="25">
        <v>0</v>
      </c>
      <c r="AB27" s="25">
        <v>0</v>
      </c>
      <c r="AC27" s="25">
        <v>0</v>
      </c>
      <c r="AD27" s="25">
        <v>0</v>
      </c>
      <c r="AE27" s="25">
        <v>0</v>
      </c>
      <c r="AF27" s="25">
        <v>0</v>
      </c>
      <c r="AG27" s="25">
        <v>0</v>
      </c>
      <c r="AH27" s="25">
        <v>0</v>
      </c>
      <c r="AI27" s="25">
        <v>0</v>
      </c>
      <c r="AJ27" s="40"/>
      <c r="AK27" s="12"/>
      <c r="AR27" s="7"/>
      <c r="AZ27" s="1" t="s">
        <v>125</v>
      </c>
      <c r="BA27" s="25">
        <v>100</v>
      </c>
      <c r="BC27" s="1" t="s">
        <v>1395</v>
      </c>
      <c r="BE27" s="1" t="s">
        <v>1395</v>
      </c>
      <c r="BI27" s="1" t="s">
        <v>1395</v>
      </c>
      <c r="BK27" s="1" t="s">
        <v>1395</v>
      </c>
      <c r="BO27" s="1" t="s">
        <v>1395</v>
      </c>
      <c r="BQ27" s="1" t="s">
        <v>1395</v>
      </c>
      <c r="BY27" s="7"/>
      <c r="CC27" s="1">
        <v>81797496</v>
      </c>
      <c r="CD27" s="1" t="s">
        <v>1530</v>
      </c>
      <c r="CF27" s="1">
        <v>25</v>
      </c>
    </row>
    <row r="28" spans="1:84" ht="14.5" x14ac:dyDescent="0.35">
      <c r="A28" s="7" t="s">
        <v>245</v>
      </c>
      <c r="B28" s="7" t="s">
        <v>246</v>
      </c>
      <c r="C28" s="7" t="s">
        <v>247</v>
      </c>
      <c r="D28" s="7" t="s">
        <v>171</v>
      </c>
      <c r="E28" s="27">
        <v>351696097823850</v>
      </c>
      <c r="F28" s="7" t="s">
        <v>127</v>
      </c>
      <c r="G28" s="16"/>
      <c r="H28" s="1" t="s">
        <v>171</v>
      </c>
      <c r="I28" s="1" t="s">
        <v>1292</v>
      </c>
      <c r="J28" s="1" t="s">
        <v>148</v>
      </c>
      <c r="K28" s="1" t="s">
        <v>148</v>
      </c>
      <c r="L28" s="1" t="s">
        <v>148</v>
      </c>
      <c r="M28" s="1" t="s">
        <v>151</v>
      </c>
      <c r="N28" s="25">
        <v>0</v>
      </c>
      <c r="O28" s="25">
        <v>0</v>
      </c>
      <c r="P28" s="25">
        <v>0</v>
      </c>
      <c r="Q28" s="25">
        <v>0</v>
      </c>
      <c r="R28" s="25">
        <v>0</v>
      </c>
      <c r="S28" s="25">
        <v>0</v>
      </c>
      <c r="T28" s="25">
        <v>0</v>
      </c>
      <c r="U28" s="25">
        <v>0</v>
      </c>
      <c r="V28" s="25">
        <v>0</v>
      </c>
      <c r="W28" s="25">
        <v>0</v>
      </c>
      <c r="X28" s="25">
        <v>0</v>
      </c>
      <c r="Y28" s="25">
        <v>0</v>
      </c>
      <c r="Z28" s="25">
        <v>0</v>
      </c>
      <c r="AA28" s="25">
        <v>1</v>
      </c>
      <c r="AB28" s="25">
        <v>0</v>
      </c>
      <c r="AC28" s="25">
        <v>0</v>
      </c>
      <c r="AD28" s="25">
        <v>0</v>
      </c>
      <c r="AE28" s="25">
        <v>0</v>
      </c>
      <c r="AF28" s="25">
        <v>0</v>
      </c>
      <c r="AG28" s="25">
        <v>0</v>
      </c>
      <c r="AH28" s="25">
        <v>0</v>
      </c>
      <c r="AI28" s="25">
        <v>0</v>
      </c>
      <c r="AJ28" s="40"/>
      <c r="AK28" s="12"/>
      <c r="AR28" s="7"/>
      <c r="BA28" s="1" t="s">
        <v>1395</v>
      </c>
      <c r="BC28" s="1" t="s">
        <v>1395</v>
      </c>
      <c r="BE28" s="1" t="s">
        <v>1395</v>
      </c>
      <c r="BI28" s="1" t="s">
        <v>1395</v>
      </c>
      <c r="BK28" s="1" t="s">
        <v>1395</v>
      </c>
      <c r="BN28" s="1" t="s">
        <v>125</v>
      </c>
      <c r="BO28" s="25">
        <v>125</v>
      </c>
      <c r="BQ28" s="1" t="s">
        <v>1395</v>
      </c>
      <c r="BY28" s="7"/>
      <c r="CC28" s="1">
        <v>81797536</v>
      </c>
      <c r="CD28" s="1" t="s">
        <v>1531</v>
      </c>
      <c r="CF28" s="1">
        <v>26</v>
      </c>
    </row>
    <row r="29" spans="1:84" ht="14.5" x14ac:dyDescent="0.35">
      <c r="A29" s="7" t="s">
        <v>248</v>
      </c>
      <c r="B29" s="7" t="s">
        <v>249</v>
      </c>
      <c r="C29" s="7" t="s">
        <v>250</v>
      </c>
      <c r="D29" s="7" t="s">
        <v>171</v>
      </c>
      <c r="E29" s="27">
        <v>351696097823850</v>
      </c>
      <c r="F29" s="7" t="s">
        <v>127</v>
      </c>
      <c r="G29" s="16"/>
      <c r="H29" s="1" t="s">
        <v>171</v>
      </c>
      <c r="I29" s="1" t="s">
        <v>1292</v>
      </c>
      <c r="J29" s="1" t="s">
        <v>148</v>
      </c>
      <c r="K29" s="1" t="s">
        <v>148</v>
      </c>
      <c r="L29" s="1" t="s">
        <v>148</v>
      </c>
      <c r="M29" s="1" t="s">
        <v>1313</v>
      </c>
      <c r="N29" s="25">
        <v>0</v>
      </c>
      <c r="O29" s="25">
        <v>0</v>
      </c>
      <c r="P29" s="25">
        <v>0</v>
      </c>
      <c r="Q29" s="25">
        <v>0</v>
      </c>
      <c r="R29" s="25">
        <v>0</v>
      </c>
      <c r="S29" s="25">
        <v>0</v>
      </c>
      <c r="T29" s="25">
        <v>0</v>
      </c>
      <c r="U29" s="25">
        <v>0</v>
      </c>
      <c r="V29" s="25">
        <v>0</v>
      </c>
      <c r="W29" s="25">
        <v>0</v>
      </c>
      <c r="X29" s="25">
        <v>0</v>
      </c>
      <c r="Y29" s="25">
        <v>0</v>
      </c>
      <c r="Z29" s="25">
        <v>0</v>
      </c>
      <c r="AA29" s="25">
        <v>1</v>
      </c>
      <c r="AB29" s="25">
        <v>1</v>
      </c>
      <c r="AC29" s="25">
        <v>0</v>
      </c>
      <c r="AD29" s="25">
        <v>0</v>
      </c>
      <c r="AE29" s="25">
        <v>0</v>
      </c>
      <c r="AF29" s="25">
        <v>0</v>
      </c>
      <c r="AG29" s="25">
        <v>0</v>
      </c>
      <c r="AH29" s="25">
        <v>0</v>
      </c>
      <c r="AI29" s="25">
        <v>0</v>
      </c>
      <c r="AJ29" s="40"/>
      <c r="AK29" s="12"/>
      <c r="AR29" s="7"/>
      <c r="BA29" s="1" t="s">
        <v>1395</v>
      </c>
      <c r="BC29" s="1" t="s">
        <v>1395</v>
      </c>
      <c r="BE29" s="1" t="s">
        <v>1395</v>
      </c>
      <c r="BI29" s="1" t="s">
        <v>1395</v>
      </c>
      <c r="BK29" s="1" t="s">
        <v>1395</v>
      </c>
      <c r="BN29" s="1" t="s">
        <v>125</v>
      </c>
      <c r="BO29" s="25">
        <v>125</v>
      </c>
      <c r="BP29" s="6" t="s">
        <v>125</v>
      </c>
      <c r="BQ29" s="25">
        <v>125</v>
      </c>
      <c r="BY29" s="7"/>
      <c r="CC29" s="1">
        <v>81797564</v>
      </c>
      <c r="CD29" s="1" t="s">
        <v>1532</v>
      </c>
      <c r="CF29" s="1">
        <v>27</v>
      </c>
    </row>
    <row r="30" spans="1:84" ht="14.5" x14ac:dyDescent="0.35">
      <c r="A30" s="7" t="s">
        <v>251</v>
      </c>
      <c r="B30" s="7" t="s">
        <v>252</v>
      </c>
      <c r="C30" s="7" t="s">
        <v>253</v>
      </c>
      <c r="D30" s="7" t="s">
        <v>171</v>
      </c>
      <c r="E30" s="27">
        <v>351696097823850</v>
      </c>
      <c r="F30" s="7" t="s">
        <v>127</v>
      </c>
      <c r="G30" s="16"/>
      <c r="H30" s="1" t="s">
        <v>171</v>
      </c>
      <c r="I30" s="1" t="s">
        <v>1292</v>
      </c>
      <c r="J30" s="1" t="s">
        <v>148</v>
      </c>
      <c r="K30" s="1" t="s">
        <v>148</v>
      </c>
      <c r="L30" s="1" t="s">
        <v>148</v>
      </c>
      <c r="M30" s="1" t="s">
        <v>155</v>
      </c>
      <c r="N30" s="25">
        <v>0</v>
      </c>
      <c r="O30" s="25">
        <v>0</v>
      </c>
      <c r="P30" s="25">
        <v>0</v>
      </c>
      <c r="Q30" s="25">
        <v>0</v>
      </c>
      <c r="R30" s="25">
        <v>0</v>
      </c>
      <c r="S30" s="25">
        <v>0</v>
      </c>
      <c r="T30" s="25">
        <v>0</v>
      </c>
      <c r="U30" s="25">
        <v>0</v>
      </c>
      <c r="V30" s="25">
        <v>0</v>
      </c>
      <c r="W30" s="25">
        <v>0</v>
      </c>
      <c r="X30" s="25">
        <v>1</v>
      </c>
      <c r="Y30" s="25">
        <v>0</v>
      </c>
      <c r="Z30" s="25">
        <v>0</v>
      </c>
      <c r="AA30" s="25">
        <v>0</v>
      </c>
      <c r="AB30" s="25">
        <v>0</v>
      </c>
      <c r="AC30" s="25">
        <v>0</v>
      </c>
      <c r="AD30" s="25">
        <v>0</v>
      </c>
      <c r="AE30" s="25">
        <v>0</v>
      </c>
      <c r="AF30" s="25">
        <v>0</v>
      </c>
      <c r="AG30" s="25">
        <v>0</v>
      </c>
      <c r="AH30" s="25">
        <v>0</v>
      </c>
      <c r="AI30" s="25">
        <v>0</v>
      </c>
      <c r="AJ30" s="40"/>
      <c r="AK30" s="12"/>
      <c r="AR30" s="7"/>
      <c r="BA30" s="1" t="s">
        <v>1395</v>
      </c>
      <c r="BC30" s="1" t="s">
        <v>1395</v>
      </c>
      <c r="BD30" s="1" t="s">
        <v>125</v>
      </c>
      <c r="BE30" s="25">
        <v>225</v>
      </c>
      <c r="BI30" s="1" t="s">
        <v>1395</v>
      </c>
      <c r="BK30" s="1" t="s">
        <v>1395</v>
      </c>
      <c r="BO30" s="1" t="s">
        <v>1395</v>
      </c>
      <c r="BQ30" s="1" t="s">
        <v>1395</v>
      </c>
      <c r="BY30" s="7"/>
      <c r="CC30" s="1">
        <v>81797575</v>
      </c>
      <c r="CD30" s="1" t="s">
        <v>1533</v>
      </c>
      <c r="CF30" s="1">
        <v>28</v>
      </c>
    </row>
    <row r="31" spans="1:84" ht="14.5" x14ac:dyDescent="0.35">
      <c r="A31" s="7" t="s">
        <v>254</v>
      </c>
      <c r="B31" s="7" t="s">
        <v>255</v>
      </c>
      <c r="C31" s="7" t="s">
        <v>256</v>
      </c>
      <c r="D31" s="7" t="s">
        <v>171</v>
      </c>
      <c r="E31" s="27">
        <v>351696097823850</v>
      </c>
      <c r="F31" s="7" t="s">
        <v>127</v>
      </c>
      <c r="G31" s="16"/>
      <c r="H31" s="1" t="s">
        <v>171</v>
      </c>
      <c r="I31" s="1" t="s">
        <v>1292</v>
      </c>
      <c r="J31" s="1" t="s">
        <v>148</v>
      </c>
      <c r="K31" s="1" t="s">
        <v>148</v>
      </c>
      <c r="L31" s="1" t="s">
        <v>148</v>
      </c>
      <c r="M31" s="1" t="s">
        <v>1314</v>
      </c>
      <c r="N31" s="25">
        <v>0</v>
      </c>
      <c r="O31" s="25">
        <v>0</v>
      </c>
      <c r="P31" s="25">
        <v>0</v>
      </c>
      <c r="Q31" s="25">
        <v>0</v>
      </c>
      <c r="R31" s="25">
        <v>0</v>
      </c>
      <c r="S31" s="25">
        <v>0</v>
      </c>
      <c r="T31" s="25">
        <v>0</v>
      </c>
      <c r="U31" s="25">
        <v>0</v>
      </c>
      <c r="V31" s="25">
        <v>0</v>
      </c>
      <c r="W31" s="25">
        <v>0</v>
      </c>
      <c r="X31" s="25">
        <v>1</v>
      </c>
      <c r="Y31" s="25">
        <v>0</v>
      </c>
      <c r="Z31" s="25">
        <v>0</v>
      </c>
      <c r="AA31" s="25">
        <v>1</v>
      </c>
      <c r="AB31" s="25">
        <v>1</v>
      </c>
      <c r="AC31" s="25">
        <v>0</v>
      </c>
      <c r="AD31" s="25">
        <v>1</v>
      </c>
      <c r="AE31" s="25">
        <v>0</v>
      </c>
      <c r="AF31" s="25">
        <v>0</v>
      </c>
      <c r="AG31" s="25">
        <v>0</v>
      </c>
      <c r="AH31" s="25">
        <v>0</v>
      </c>
      <c r="AI31" s="25">
        <v>0</v>
      </c>
      <c r="AJ31" s="40"/>
      <c r="AK31" s="12"/>
      <c r="AR31" s="7"/>
      <c r="BA31" s="1" t="s">
        <v>1395</v>
      </c>
      <c r="BC31" s="1" t="s">
        <v>1395</v>
      </c>
      <c r="BD31" s="1" t="s">
        <v>125</v>
      </c>
      <c r="BE31" s="25">
        <v>225</v>
      </c>
      <c r="BI31" s="1" t="s">
        <v>1395</v>
      </c>
      <c r="BK31" s="1" t="s">
        <v>1395</v>
      </c>
      <c r="BL31" s="6" t="s">
        <v>125</v>
      </c>
      <c r="BM31" s="25">
        <v>2000</v>
      </c>
      <c r="BN31" s="1" t="s">
        <v>125</v>
      </c>
      <c r="BO31" s="25">
        <v>125</v>
      </c>
      <c r="BP31" s="6" t="s">
        <v>125</v>
      </c>
      <c r="BQ31" s="25">
        <v>125</v>
      </c>
      <c r="BY31" s="7"/>
      <c r="CC31" s="1">
        <v>81797604</v>
      </c>
      <c r="CD31" s="1" t="s">
        <v>1534</v>
      </c>
      <c r="CF31" s="1">
        <v>29</v>
      </c>
    </row>
    <row r="32" spans="1:84" ht="14.5" x14ac:dyDescent="0.35">
      <c r="A32" s="7" t="s">
        <v>257</v>
      </c>
      <c r="B32" s="7" t="s">
        <v>258</v>
      </c>
      <c r="C32" s="7" t="s">
        <v>259</v>
      </c>
      <c r="D32" s="7" t="s">
        <v>171</v>
      </c>
      <c r="E32" s="27">
        <v>351696097823850</v>
      </c>
      <c r="F32" s="7" t="s">
        <v>127</v>
      </c>
      <c r="G32" s="16"/>
      <c r="H32" s="1" t="s">
        <v>171</v>
      </c>
      <c r="I32" s="1" t="s">
        <v>1292</v>
      </c>
      <c r="J32" s="1" t="s">
        <v>148</v>
      </c>
      <c r="K32" s="1" t="s">
        <v>148</v>
      </c>
      <c r="L32" s="1" t="s">
        <v>148</v>
      </c>
      <c r="M32" s="1" t="s">
        <v>149</v>
      </c>
      <c r="N32" s="25">
        <v>0</v>
      </c>
      <c r="O32" s="25">
        <v>0</v>
      </c>
      <c r="P32" s="25">
        <v>0</v>
      </c>
      <c r="Q32" s="25">
        <v>0</v>
      </c>
      <c r="R32" s="25">
        <v>0</v>
      </c>
      <c r="S32" s="25">
        <v>0</v>
      </c>
      <c r="T32" s="25">
        <v>0</v>
      </c>
      <c r="U32" s="25">
        <v>0</v>
      </c>
      <c r="V32" s="25">
        <v>0</v>
      </c>
      <c r="W32" s="25">
        <v>1</v>
      </c>
      <c r="X32" s="25">
        <v>0</v>
      </c>
      <c r="Y32" s="25">
        <v>0</v>
      </c>
      <c r="Z32" s="25">
        <v>0</v>
      </c>
      <c r="AA32" s="25">
        <v>0</v>
      </c>
      <c r="AB32" s="25">
        <v>0</v>
      </c>
      <c r="AC32" s="25">
        <v>0</v>
      </c>
      <c r="AD32" s="25">
        <v>0</v>
      </c>
      <c r="AE32" s="25">
        <v>0</v>
      </c>
      <c r="AF32" s="25">
        <v>0</v>
      </c>
      <c r="AG32" s="25">
        <v>0</v>
      </c>
      <c r="AH32" s="25">
        <v>0</v>
      </c>
      <c r="AI32" s="25">
        <v>0</v>
      </c>
      <c r="AJ32" s="40"/>
      <c r="AK32" s="12"/>
      <c r="AR32" s="7"/>
      <c r="BA32" s="1" t="s">
        <v>1395</v>
      </c>
      <c r="BB32" s="7" t="s">
        <v>125</v>
      </c>
      <c r="BC32" s="25">
        <v>150</v>
      </c>
      <c r="BE32" s="1" t="s">
        <v>1395</v>
      </c>
      <c r="BI32" s="1" t="s">
        <v>1395</v>
      </c>
      <c r="BK32" s="1" t="s">
        <v>1395</v>
      </c>
      <c r="BO32" s="1" t="s">
        <v>1395</v>
      </c>
      <c r="BQ32" s="1" t="s">
        <v>1395</v>
      </c>
      <c r="BY32" s="7"/>
      <c r="CC32" s="1">
        <v>81797636</v>
      </c>
      <c r="CD32" s="1" t="s">
        <v>1535</v>
      </c>
      <c r="CF32" s="1">
        <v>30</v>
      </c>
    </row>
    <row r="33" spans="1:84" ht="14.5" x14ac:dyDescent="0.35">
      <c r="A33" s="7" t="s">
        <v>260</v>
      </c>
      <c r="B33" s="7" t="s">
        <v>261</v>
      </c>
      <c r="C33" s="7" t="s">
        <v>262</v>
      </c>
      <c r="D33" s="7" t="s">
        <v>171</v>
      </c>
      <c r="E33" s="27">
        <v>351696097823850</v>
      </c>
      <c r="F33" s="7" t="s">
        <v>127</v>
      </c>
      <c r="G33" s="16"/>
      <c r="H33" s="1" t="s">
        <v>171</v>
      </c>
      <c r="I33" s="1" t="s">
        <v>1292</v>
      </c>
      <c r="J33" s="1" t="s">
        <v>148</v>
      </c>
      <c r="K33" s="1" t="s">
        <v>148</v>
      </c>
      <c r="L33" s="1" t="s">
        <v>148</v>
      </c>
      <c r="M33" s="1" t="s">
        <v>1315</v>
      </c>
      <c r="N33" s="25">
        <v>0</v>
      </c>
      <c r="O33" s="25">
        <v>0</v>
      </c>
      <c r="P33" s="25">
        <v>0</v>
      </c>
      <c r="Q33" s="25">
        <v>0</v>
      </c>
      <c r="R33" s="25">
        <v>0</v>
      </c>
      <c r="S33" s="25">
        <v>0</v>
      </c>
      <c r="T33" s="25">
        <v>0</v>
      </c>
      <c r="U33" s="25">
        <v>0</v>
      </c>
      <c r="V33" s="25">
        <v>0</v>
      </c>
      <c r="W33" s="25">
        <v>1</v>
      </c>
      <c r="X33" s="25">
        <v>1</v>
      </c>
      <c r="Y33" s="25">
        <v>0</v>
      </c>
      <c r="Z33" s="25">
        <v>1</v>
      </c>
      <c r="AA33" s="25">
        <v>1</v>
      </c>
      <c r="AB33" s="25">
        <v>1</v>
      </c>
      <c r="AC33" s="25">
        <v>0</v>
      </c>
      <c r="AD33" s="25">
        <v>1</v>
      </c>
      <c r="AE33" s="25">
        <v>0</v>
      </c>
      <c r="AF33" s="25">
        <v>0</v>
      </c>
      <c r="AG33" s="25">
        <v>0</v>
      </c>
      <c r="AH33" s="25">
        <v>0</v>
      </c>
      <c r="AI33" s="25">
        <v>0</v>
      </c>
      <c r="AJ33" s="40"/>
      <c r="AK33" s="12"/>
      <c r="AR33" s="7"/>
      <c r="BA33" s="1" t="s">
        <v>1395</v>
      </c>
      <c r="BB33" s="7" t="s">
        <v>125</v>
      </c>
      <c r="BC33" s="25">
        <v>150</v>
      </c>
      <c r="BD33" s="1" t="s">
        <v>125</v>
      </c>
      <c r="BE33" s="25">
        <v>225</v>
      </c>
      <c r="BI33" s="1" t="s">
        <v>1395</v>
      </c>
      <c r="BJ33" s="1" t="s">
        <v>125</v>
      </c>
      <c r="BK33" s="25">
        <v>150</v>
      </c>
      <c r="BL33" s="6" t="s">
        <v>125</v>
      </c>
      <c r="BM33" s="25">
        <v>2000</v>
      </c>
      <c r="BN33" s="1" t="s">
        <v>125</v>
      </c>
      <c r="BO33" s="25">
        <v>125</v>
      </c>
      <c r="BP33" s="6" t="s">
        <v>125</v>
      </c>
      <c r="BQ33" s="25">
        <v>125</v>
      </c>
      <c r="BY33" s="7"/>
      <c r="CC33" s="1">
        <v>81797650</v>
      </c>
      <c r="CD33" s="1" t="s">
        <v>1536</v>
      </c>
      <c r="CF33" s="1">
        <v>31</v>
      </c>
    </row>
    <row r="34" spans="1:84" ht="14.5" x14ac:dyDescent="0.35">
      <c r="A34" s="7" t="s">
        <v>263</v>
      </c>
      <c r="B34" s="7" t="s">
        <v>264</v>
      </c>
      <c r="C34" s="7" t="s">
        <v>265</v>
      </c>
      <c r="D34" s="7" t="s">
        <v>171</v>
      </c>
      <c r="E34" s="27">
        <v>351696097823850</v>
      </c>
      <c r="F34" s="7" t="s">
        <v>127</v>
      </c>
      <c r="G34" s="16"/>
      <c r="H34" s="1" t="s">
        <v>171</v>
      </c>
      <c r="I34" s="1" t="s">
        <v>1292</v>
      </c>
      <c r="J34" s="1" t="s">
        <v>148</v>
      </c>
      <c r="K34" s="1" t="s">
        <v>148</v>
      </c>
      <c r="L34" s="1" t="s">
        <v>148</v>
      </c>
      <c r="M34" s="1" t="s">
        <v>131</v>
      </c>
      <c r="N34" s="25">
        <v>0</v>
      </c>
      <c r="O34" s="25">
        <v>0</v>
      </c>
      <c r="P34" s="25">
        <v>0</v>
      </c>
      <c r="Q34" s="25">
        <v>0</v>
      </c>
      <c r="R34" s="25">
        <v>0</v>
      </c>
      <c r="S34" s="25">
        <v>0</v>
      </c>
      <c r="T34" s="25">
        <v>0</v>
      </c>
      <c r="U34" s="25">
        <v>0</v>
      </c>
      <c r="V34" s="25">
        <v>0</v>
      </c>
      <c r="W34" s="25">
        <v>0</v>
      </c>
      <c r="X34" s="25">
        <v>0</v>
      </c>
      <c r="Y34" s="25">
        <v>0</v>
      </c>
      <c r="Z34" s="25">
        <v>0</v>
      </c>
      <c r="AA34" s="25">
        <v>0</v>
      </c>
      <c r="AB34" s="25">
        <v>0</v>
      </c>
      <c r="AC34" s="25">
        <v>0</v>
      </c>
      <c r="AD34" s="25">
        <v>0</v>
      </c>
      <c r="AE34" s="25">
        <v>0</v>
      </c>
      <c r="AF34" s="25">
        <v>0</v>
      </c>
      <c r="AG34" s="25">
        <v>0</v>
      </c>
      <c r="AH34" s="25">
        <v>0</v>
      </c>
      <c r="AI34" s="25">
        <v>1</v>
      </c>
      <c r="AJ34" s="40"/>
      <c r="AK34" s="12"/>
      <c r="AR34" s="7"/>
      <c r="BA34" s="1" t="s">
        <v>1395</v>
      </c>
      <c r="BC34" s="1" t="s">
        <v>1395</v>
      </c>
      <c r="BE34" s="1" t="s">
        <v>1395</v>
      </c>
      <c r="BI34" s="1" t="s">
        <v>1395</v>
      </c>
      <c r="BK34" s="1" t="s">
        <v>1395</v>
      </c>
      <c r="BO34" s="1" t="s">
        <v>1395</v>
      </c>
      <c r="BQ34" s="1" t="s">
        <v>1395</v>
      </c>
      <c r="BY34" s="7"/>
      <c r="BZ34" s="1" t="s">
        <v>125</v>
      </c>
      <c r="CA34" s="25">
        <v>1300</v>
      </c>
      <c r="CC34" s="1">
        <v>81797670</v>
      </c>
      <c r="CD34" s="1" t="s">
        <v>1537</v>
      </c>
      <c r="CF34" s="1">
        <v>32</v>
      </c>
    </row>
    <row r="35" spans="1:84" ht="14.5" x14ac:dyDescent="0.35">
      <c r="A35" s="7" t="s">
        <v>266</v>
      </c>
      <c r="B35" s="7" t="s">
        <v>267</v>
      </c>
      <c r="C35" s="7" t="s">
        <v>268</v>
      </c>
      <c r="D35" s="7" t="s">
        <v>171</v>
      </c>
      <c r="E35" s="27">
        <v>351696097823850</v>
      </c>
      <c r="F35" s="7" t="s">
        <v>127</v>
      </c>
      <c r="G35" s="16"/>
      <c r="H35" s="1" t="s">
        <v>171</v>
      </c>
      <c r="I35" s="1" t="s">
        <v>1292</v>
      </c>
      <c r="J35" s="1" t="s">
        <v>148</v>
      </c>
      <c r="K35" s="1" t="s">
        <v>148</v>
      </c>
      <c r="L35" s="1" t="s">
        <v>148</v>
      </c>
      <c r="M35" s="1" t="s">
        <v>1316</v>
      </c>
      <c r="N35" s="25">
        <v>0</v>
      </c>
      <c r="O35" s="25">
        <v>0</v>
      </c>
      <c r="P35" s="25">
        <v>0</v>
      </c>
      <c r="Q35" s="25">
        <v>0</v>
      </c>
      <c r="R35" s="25">
        <v>0</v>
      </c>
      <c r="S35" s="25">
        <v>0</v>
      </c>
      <c r="T35" s="25">
        <v>0</v>
      </c>
      <c r="U35" s="25">
        <v>0</v>
      </c>
      <c r="V35" s="25">
        <v>0</v>
      </c>
      <c r="W35" s="25">
        <v>0</v>
      </c>
      <c r="X35" s="25">
        <v>0</v>
      </c>
      <c r="Y35" s="25">
        <v>0</v>
      </c>
      <c r="Z35" s="25">
        <v>0</v>
      </c>
      <c r="AA35" s="25">
        <v>1</v>
      </c>
      <c r="AB35" s="25">
        <v>1</v>
      </c>
      <c r="AC35" s="25">
        <v>0</v>
      </c>
      <c r="AD35" s="25">
        <v>1</v>
      </c>
      <c r="AE35" s="25">
        <v>0</v>
      </c>
      <c r="AF35" s="25">
        <v>0</v>
      </c>
      <c r="AG35" s="25">
        <v>0</v>
      </c>
      <c r="AH35" s="25">
        <v>0</v>
      </c>
      <c r="AI35" s="25">
        <v>0</v>
      </c>
      <c r="AJ35" s="40"/>
      <c r="AK35" s="12"/>
      <c r="AR35" s="7"/>
      <c r="BA35" s="1" t="s">
        <v>1395</v>
      </c>
      <c r="BC35" s="1" t="s">
        <v>1395</v>
      </c>
      <c r="BE35" s="1" t="s">
        <v>1395</v>
      </c>
      <c r="BI35" s="1" t="s">
        <v>1395</v>
      </c>
      <c r="BK35" s="1" t="s">
        <v>1395</v>
      </c>
      <c r="BL35" s="6" t="s">
        <v>125</v>
      </c>
      <c r="BM35" s="25">
        <v>2000</v>
      </c>
      <c r="BN35" s="1" t="s">
        <v>125</v>
      </c>
      <c r="BO35" s="25">
        <v>125</v>
      </c>
      <c r="BP35" s="6" t="s">
        <v>125</v>
      </c>
      <c r="BQ35" s="25">
        <v>125</v>
      </c>
      <c r="BY35" s="7"/>
      <c r="CC35" s="1">
        <v>81797683</v>
      </c>
      <c r="CD35" s="1" t="s">
        <v>1538</v>
      </c>
      <c r="CF35" s="1">
        <v>33</v>
      </c>
    </row>
    <row r="36" spans="1:84" ht="14.5" x14ac:dyDescent="0.35">
      <c r="A36" s="7" t="s">
        <v>269</v>
      </c>
      <c r="B36" s="7" t="s">
        <v>270</v>
      </c>
      <c r="C36" s="7" t="s">
        <v>271</v>
      </c>
      <c r="D36" s="7" t="s">
        <v>171</v>
      </c>
      <c r="E36" s="27">
        <v>351696097823850</v>
      </c>
      <c r="F36" s="7" t="s">
        <v>127</v>
      </c>
      <c r="G36" s="16"/>
      <c r="H36" s="1" t="s">
        <v>171</v>
      </c>
      <c r="I36" s="1" t="s">
        <v>1292</v>
      </c>
      <c r="J36" s="1" t="s">
        <v>148</v>
      </c>
      <c r="K36" s="1" t="s">
        <v>148</v>
      </c>
      <c r="L36" s="1" t="s">
        <v>148</v>
      </c>
      <c r="M36" s="1" t="s">
        <v>131</v>
      </c>
      <c r="N36" s="25">
        <v>0</v>
      </c>
      <c r="O36" s="25">
        <v>0</v>
      </c>
      <c r="P36" s="25">
        <v>0</v>
      </c>
      <c r="Q36" s="25">
        <v>0</v>
      </c>
      <c r="R36" s="25">
        <v>0</v>
      </c>
      <c r="S36" s="25">
        <v>0</v>
      </c>
      <c r="T36" s="25">
        <v>0</v>
      </c>
      <c r="U36" s="25">
        <v>0</v>
      </c>
      <c r="V36" s="25">
        <v>0</v>
      </c>
      <c r="W36" s="25">
        <v>0</v>
      </c>
      <c r="X36" s="25">
        <v>0</v>
      </c>
      <c r="Y36" s="25">
        <v>0</v>
      </c>
      <c r="Z36" s="25">
        <v>0</v>
      </c>
      <c r="AA36" s="25">
        <v>0</v>
      </c>
      <c r="AB36" s="25">
        <v>0</v>
      </c>
      <c r="AC36" s="25">
        <v>0</v>
      </c>
      <c r="AD36" s="25">
        <v>0</v>
      </c>
      <c r="AE36" s="25">
        <v>0</v>
      </c>
      <c r="AF36" s="25">
        <v>0</v>
      </c>
      <c r="AG36" s="25">
        <v>0</v>
      </c>
      <c r="AH36" s="25">
        <v>0</v>
      </c>
      <c r="AI36" s="25">
        <v>1</v>
      </c>
      <c r="AJ36" s="40"/>
      <c r="AK36" s="12"/>
      <c r="AR36" s="7"/>
      <c r="BA36" s="1" t="s">
        <v>1395</v>
      </c>
      <c r="BC36" s="1" t="s">
        <v>1395</v>
      </c>
      <c r="BE36" s="1" t="s">
        <v>1395</v>
      </c>
      <c r="BI36" s="1" t="s">
        <v>1395</v>
      </c>
      <c r="BK36" s="1" t="s">
        <v>1395</v>
      </c>
      <c r="BO36" s="1" t="s">
        <v>1395</v>
      </c>
      <c r="BQ36" s="1" t="s">
        <v>1395</v>
      </c>
      <c r="BY36" s="7"/>
      <c r="BZ36" s="1" t="s">
        <v>125</v>
      </c>
      <c r="CA36" s="25">
        <v>1250</v>
      </c>
      <c r="CC36" s="1">
        <v>81797714</v>
      </c>
      <c r="CD36" s="1" t="s">
        <v>1539</v>
      </c>
      <c r="CF36" s="1">
        <v>34</v>
      </c>
    </row>
    <row r="37" spans="1:84" ht="14.5" x14ac:dyDescent="0.35">
      <c r="A37" s="7" t="s">
        <v>272</v>
      </c>
      <c r="B37" s="7" t="s">
        <v>273</v>
      </c>
      <c r="C37" s="7" t="s">
        <v>274</v>
      </c>
      <c r="D37" s="7" t="s">
        <v>171</v>
      </c>
      <c r="E37" s="27">
        <v>351696097823850</v>
      </c>
      <c r="F37" s="7" t="s">
        <v>127</v>
      </c>
      <c r="G37" s="16"/>
      <c r="H37" s="1" t="s">
        <v>171</v>
      </c>
      <c r="I37" s="1" t="s">
        <v>1292</v>
      </c>
      <c r="J37" s="1" t="s">
        <v>148</v>
      </c>
      <c r="K37" s="1" t="s">
        <v>148</v>
      </c>
      <c r="L37" s="1" t="s">
        <v>148</v>
      </c>
      <c r="M37" s="1" t="s">
        <v>1317</v>
      </c>
      <c r="N37" s="25">
        <v>0</v>
      </c>
      <c r="O37" s="25">
        <v>0</v>
      </c>
      <c r="P37" s="25">
        <v>0</v>
      </c>
      <c r="Q37" s="25">
        <v>0</v>
      </c>
      <c r="R37" s="25">
        <v>0</v>
      </c>
      <c r="S37" s="25">
        <v>0</v>
      </c>
      <c r="T37" s="25">
        <v>0</v>
      </c>
      <c r="U37" s="25">
        <v>0</v>
      </c>
      <c r="V37" s="25">
        <v>0</v>
      </c>
      <c r="W37" s="25">
        <v>0</v>
      </c>
      <c r="X37" s="25">
        <v>0</v>
      </c>
      <c r="Y37" s="25">
        <v>0</v>
      </c>
      <c r="Z37" s="25">
        <v>0</v>
      </c>
      <c r="AA37" s="25">
        <v>1</v>
      </c>
      <c r="AB37" s="25">
        <v>1</v>
      </c>
      <c r="AC37" s="25">
        <v>0</v>
      </c>
      <c r="AD37" s="25">
        <v>1</v>
      </c>
      <c r="AE37" s="25">
        <v>0</v>
      </c>
      <c r="AF37" s="25">
        <v>0</v>
      </c>
      <c r="AG37" s="25">
        <v>0</v>
      </c>
      <c r="AH37" s="25">
        <v>0</v>
      </c>
      <c r="AI37" s="25">
        <v>1</v>
      </c>
      <c r="AJ37" s="40"/>
      <c r="AK37" s="12"/>
      <c r="AR37" s="7"/>
      <c r="BA37" s="1" t="s">
        <v>1395</v>
      </c>
      <c r="BC37" s="1" t="s">
        <v>1395</v>
      </c>
      <c r="BE37" s="1" t="s">
        <v>1395</v>
      </c>
      <c r="BI37" s="1" t="s">
        <v>1395</v>
      </c>
      <c r="BK37" s="1" t="s">
        <v>1395</v>
      </c>
      <c r="BL37" s="6" t="s">
        <v>125</v>
      </c>
      <c r="BM37" s="25">
        <v>2000</v>
      </c>
      <c r="BN37" s="1" t="s">
        <v>125</v>
      </c>
      <c r="BO37" s="25">
        <v>125</v>
      </c>
      <c r="BP37" s="6" t="s">
        <v>125</v>
      </c>
      <c r="BQ37" s="25">
        <v>125</v>
      </c>
      <c r="BY37" s="7"/>
      <c r="BZ37" s="1" t="s">
        <v>125</v>
      </c>
      <c r="CA37" s="25">
        <v>1250</v>
      </c>
      <c r="CB37" s="1" t="s">
        <v>1423</v>
      </c>
      <c r="CC37" s="1">
        <v>81797750</v>
      </c>
      <c r="CD37" s="1" t="s">
        <v>1540</v>
      </c>
      <c r="CF37" s="1">
        <v>35</v>
      </c>
    </row>
    <row r="38" spans="1:84" ht="14.5" x14ac:dyDescent="0.35">
      <c r="A38" s="7" t="s">
        <v>275</v>
      </c>
      <c r="B38" s="7" t="s">
        <v>276</v>
      </c>
      <c r="C38" s="7" t="s">
        <v>277</v>
      </c>
      <c r="D38" s="7" t="s">
        <v>171</v>
      </c>
      <c r="E38" s="27">
        <v>351696097823850</v>
      </c>
      <c r="F38" s="7" t="s">
        <v>127</v>
      </c>
      <c r="G38" s="16"/>
      <c r="H38" s="1" t="s">
        <v>171</v>
      </c>
      <c r="I38" s="1" t="s">
        <v>1292</v>
      </c>
      <c r="J38" s="1" t="s">
        <v>148</v>
      </c>
      <c r="K38" s="1" t="s">
        <v>148</v>
      </c>
      <c r="L38" s="1" t="s">
        <v>148</v>
      </c>
      <c r="M38" s="1" t="s">
        <v>1315</v>
      </c>
      <c r="N38" s="25">
        <v>0</v>
      </c>
      <c r="O38" s="25">
        <v>0</v>
      </c>
      <c r="P38" s="25">
        <v>0</v>
      </c>
      <c r="Q38" s="25">
        <v>0</v>
      </c>
      <c r="R38" s="25">
        <v>0</v>
      </c>
      <c r="S38" s="25">
        <v>0</v>
      </c>
      <c r="T38" s="25">
        <v>0</v>
      </c>
      <c r="U38" s="25">
        <v>0</v>
      </c>
      <c r="V38" s="25">
        <v>0</v>
      </c>
      <c r="W38" s="25">
        <v>1</v>
      </c>
      <c r="X38" s="25">
        <v>1</v>
      </c>
      <c r="Y38" s="25">
        <v>0</v>
      </c>
      <c r="Z38" s="25">
        <v>1</v>
      </c>
      <c r="AA38" s="25">
        <v>1</v>
      </c>
      <c r="AB38" s="25">
        <v>1</v>
      </c>
      <c r="AC38" s="25">
        <v>0</v>
      </c>
      <c r="AD38" s="25">
        <v>1</v>
      </c>
      <c r="AE38" s="25">
        <v>0</v>
      </c>
      <c r="AF38" s="25">
        <v>0</v>
      </c>
      <c r="AG38" s="25">
        <v>0</v>
      </c>
      <c r="AH38" s="25">
        <v>0</v>
      </c>
      <c r="AI38" s="25">
        <v>0</v>
      </c>
      <c r="AJ38" s="40"/>
      <c r="AK38" s="12"/>
      <c r="AR38" s="7"/>
      <c r="BA38" s="1" t="s">
        <v>1395</v>
      </c>
      <c r="BB38" s="7" t="s">
        <v>125</v>
      </c>
      <c r="BC38" s="25">
        <v>150</v>
      </c>
      <c r="BD38" s="1" t="s">
        <v>125</v>
      </c>
      <c r="BE38" s="25">
        <v>225</v>
      </c>
      <c r="BI38" s="1" t="s">
        <v>1395</v>
      </c>
      <c r="BJ38" s="1" t="s">
        <v>125</v>
      </c>
      <c r="BK38" s="25">
        <v>150</v>
      </c>
      <c r="BL38" s="6" t="s">
        <v>125</v>
      </c>
      <c r="BM38" s="25">
        <v>2000</v>
      </c>
      <c r="BN38" s="1" t="s">
        <v>125</v>
      </c>
      <c r="BO38" s="25">
        <v>125</v>
      </c>
      <c r="BP38" s="6" t="s">
        <v>125</v>
      </c>
      <c r="BQ38" s="25">
        <v>125</v>
      </c>
      <c r="BY38" s="7"/>
      <c r="CB38" s="1" t="s">
        <v>1425</v>
      </c>
      <c r="CC38" s="1">
        <v>81797794</v>
      </c>
      <c r="CD38" s="1" t="s">
        <v>1541</v>
      </c>
      <c r="CF38" s="1">
        <v>36</v>
      </c>
    </row>
    <row r="39" spans="1:84" ht="14.5" x14ac:dyDescent="0.35">
      <c r="A39" s="7" t="s">
        <v>278</v>
      </c>
      <c r="B39" s="7" t="s">
        <v>279</v>
      </c>
      <c r="C39" s="7" t="s">
        <v>280</v>
      </c>
      <c r="D39" s="7" t="s">
        <v>171</v>
      </c>
      <c r="E39" s="27">
        <v>351696097823850</v>
      </c>
      <c r="F39" s="7" t="s">
        <v>127</v>
      </c>
      <c r="G39" s="16"/>
      <c r="H39" s="1" t="s">
        <v>171</v>
      </c>
      <c r="I39" s="1" t="s">
        <v>1292</v>
      </c>
      <c r="J39" s="1" t="s">
        <v>148</v>
      </c>
      <c r="K39" s="1" t="s">
        <v>148</v>
      </c>
      <c r="L39" s="1" t="s">
        <v>148</v>
      </c>
      <c r="M39" s="1" t="s">
        <v>1315</v>
      </c>
      <c r="N39" s="25">
        <v>0</v>
      </c>
      <c r="O39" s="25">
        <v>0</v>
      </c>
      <c r="P39" s="25">
        <v>0</v>
      </c>
      <c r="Q39" s="25">
        <v>0</v>
      </c>
      <c r="R39" s="25">
        <v>0</v>
      </c>
      <c r="S39" s="25">
        <v>0</v>
      </c>
      <c r="T39" s="25">
        <v>0</v>
      </c>
      <c r="U39" s="25">
        <v>0</v>
      </c>
      <c r="V39" s="25">
        <v>0</v>
      </c>
      <c r="W39" s="25">
        <v>1</v>
      </c>
      <c r="X39" s="25">
        <v>1</v>
      </c>
      <c r="Y39" s="25">
        <v>0</v>
      </c>
      <c r="Z39" s="25">
        <v>1</v>
      </c>
      <c r="AA39" s="25">
        <v>1</v>
      </c>
      <c r="AB39" s="25">
        <v>1</v>
      </c>
      <c r="AC39" s="25">
        <v>0</v>
      </c>
      <c r="AD39" s="25">
        <v>1</v>
      </c>
      <c r="AE39" s="25">
        <v>0</v>
      </c>
      <c r="AF39" s="25">
        <v>0</v>
      </c>
      <c r="AG39" s="25">
        <v>0</v>
      </c>
      <c r="AH39" s="25">
        <v>0</v>
      </c>
      <c r="AI39" s="25">
        <v>0</v>
      </c>
      <c r="AJ39" s="40"/>
      <c r="AK39" s="12"/>
      <c r="AR39" s="7"/>
      <c r="AZ39" s="7"/>
      <c r="BA39" s="1" t="s">
        <v>1395</v>
      </c>
      <c r="BB39" s="7" t="s">
        <v>125</v>
      </c>
      <c r="BC39" s="27">
        <v>150</v>
      </c>
      <c r="BD39" s="1" t="s">
        <v>125</v>
      </c>
      <c r="BE39" s="25">
        <v>225</v>
      </c>
      <c r="BF39" s="7"/>
      <c r="BH39" s="7"/>
      <c r="BI39" s="1" t="s">
        <v>1395</v>
      </c>
      <c r="BJ39" s="1" t="s">
        <v>125</v>
      </c>
      <c r="BK39" s="25">
        <v>150</v>
      </c>
      <c r="BL39" s="6" t="s">
        <v>125</v>
      </c>
      <c r="BM39" s="25">
        <v>2000</v>
      </c>
      <c r="BN39" s="1" t="s">
        <v>125</v>
      </c>
      <c r="BO39" s="25">
        <v>125</v>
      </c>
      <c r="BP39" s="6" t="s">
        <v>125</v>
      </c>
      <c r="BQ39" s="25">
        <v>125</v>
      </c>
      <c r="BR39" s="7"/>
      <c r="BT39" s="7"/>
      <c r="BV39" s="7"/>
      <c r="BX39" s="7"/>
      <c r="BY39" s="7"/>
      <c r="BZ39" s="7"/>
      <c r="CB39" s="1" t="s">
        <v>1426</v>
      </c>
      <c r="CC39" s="1">
        <v>81797831</v>
      </c>
      <c r="CD39" s="1" t="s">
        <v>1542</v>
      </c>
      <c r="CF39" s="1">
        <v>37</v>
      </c>
    </row>
    <row r="40" spans="1:84" ht="14.5" x14ac:dyDescent="0.35">
      <c r="A40" s="7" t="s">
        <v>281</v>
      </c>
      <c r="B40" s="7" t="s">
        <v>282</v>
      </c>
      <c r="C40" s="7" t="s">
        <v>283</v>
      </c>
      <c r="D40" s="7" t="s">
        <v>171</v>
      </c>
      <c r="E40" s="27">
        <v>351696097823850</v>
      </c>
      <c r="F40" s="7" t="s">
        <v>127</v>
      </c>
      <c r="G40" s="16"/>
      <c r="H40" s="1" t="s">
        <v>171</v>
      </c>
      <c r="I40" s="1" t="s">
        <v>1292</v>
      </c>
      <c r="J40" s="1" t="s">
        <v>148</v>
      </c>
      <c r="K40" s="1" t="s">
        <v>148</v>
      </c>
      <c r="L40" s="1" t="s">
        <v>148</v>
      </c>
      <c r="M40" s="1" t="s">
        <v>131</v>
      </c>
      <c r="N40" s="25">
        <v>0</v>
      </c>
      <c r="O40" s="25">
        <v>0</v>
      </c>
      <c r="P40" s="25">
        <v>0</v>
      </c>
      <c r="Q40" s="25">
        <v>0</v>
      </c>
      <c r="R40" s="25">
        <v>0</v>
      </c>
      <c r="S40" s="25">
        <v>0</v>
      </c>
      <c r="T40" s="25">
        <v>0</v>
      </c>
      <c r="U40" s="25">
        <v>0</v>
      </c>
      <c r="V40" s="25">
        <v>0</v>
      </c>
      <c r="W40" s="25">
        <v>0</v>
      </c>
      <c r="X40" s="25">
        <v>0</v>
      </c>
      <c r="Y40" s="25">
        <v>0</v>
      </c>
      <c r="Z40" s="25">
        <v>0</v>
      </c>
      <c r="AA40" s="25">
        <v>0</v>
      </c>
      <c r="AB40" s="25">
        <v>0</v>
      </c>
      <c r="AC40" s="25">
        <v>0</v>
      </c>
      <c r="AD40" s="25">
        <v>0</v>
      </c>
      <c r="AE40" s="25">
        <v>0</v>
      </c>
      <c r="AF40" s="25">
        <v>0</v>
      </c>
      <c r="AG40" s="25">
        <v>0</v>
      </c>
      <c r="AH40" s="25">
        <v>0</v>
      </c>
      <c r="AI40" s="25">
        <v>1</v>
      </c>
      <c r="AJ40" s="40"/>
      <c r="AK40" s="12"/>
      <c r="AR40" s="7"/>
      <c r="BA40" s="1" t="s">
        <v>1395</v>
      </c>
      <c r="BC40" s="1" t="s">
        <v>1395</v>
      </c>
      <c r="BE40" s="1" t="s">
        <v>1395</v>
      </c>
      <c r="BI40" s="1" t="s">
        <v>1395</v>
      </c>
      <c r="BK40" s="1" t="s">
        <v>1395</v>
      </c>
      <c r="BO40" s="1" t="s">
        <v>1395</v>
      </c>
      <c r="BQ40" s="1" t="s">
        <v>1395</v>
      </c>
      <c r="BY40" s="7"/>
      <c r="BZ40" s="1" t="s">
        <v>125</v>
      </c>
      <c r="CA40" s="25">
        <v>1300</v>
      </c>
      <c r="CB40" s="1" t="s">
        <v>1423</v>
      </c>
      <c r="CC40" s="1">
        <v>81797849</v>
      </c>
      <c r="CD40" s="1" t="s">
        <v>1543</v>
      </c>
      <c r="CF40" s="1">
        <v>38</v>
      </c>
    </row>
    <row r="41" spans="1:84" ht="14.5" x14ac:dyDescent="0.35">
      <c r="A41" s="7" t="s">
        <v>284</v>
      </c>
      <c r="B41" s="7" t="s">
        <v>285</v>
      </c>
      <c r="C41" s="7" t="s">
        <v>286</v>
      </c>
      <c r="D41" s="7" t="s">
        <v>171</v>
      </c>
      <c r="E41" s="27">
        <v>351696097823850</v>
      </c>
      <c r="F41" s="7" t="s">
        <v>127</v>
      </c>
      <c r="G41" s="16"/>
      <c r="H41" s="1" t="s">
        <v>171</v>
      </c>
      <c r="I41" s="1" t="s">
        <v>1292</v>
      </c>
      <c r="J41" s="1" t="s">
        <v>148</v>
      </c>
      <c r="K41" s="1" t="s">
        <v>148</v>
      </c>
      <c r="L41" s="1" t="s">
        <v>148</v>
      </c>
      <c r="M41" s="1" t="s">
        <v>149</v>
      </c>
      <c r="N41" s="25">
        <v>0</v>
      </c>
      <c r="O41" s="25">
        <v>0</v>
      </c>
      <c r="P41" s="25">
        <v>0</v>
      </c>
      <c r="Q41" s="25">
        <v>0</v>
      </c>
      <c r="R41" s="25">
        <v>0</v>
      </c>
      <c r="S41" s="25">
        <v>0</v>
      </c>
      <c r="T41" s="25">
        <v>0</v>
      </c>
      <c r="U41" s="25">
        <v>0</v>
      </c>
      <c r="V41" s="25">
        <v>0</v>
      </c>
      <c r="W41" s="25">
        <v>1</v>
      </c>
      <c r="X41" s="25">
        <v>0</v>
      </c>
      <c r="Y41" s="25">
        <v>0</v>
      </c>
      <c r="Z41" s="25">
        <v>0</v>
      </c>
      <c r="AA41" s="25">
        <v>0</v>
      </c>
      <c r="AB41" s="25">
        <v>0</v>
      </c>
      <c r="AC41" s="25">
        <v>0</v>
      </c>
      <c r="AD41" s="25">
        <v>0</v>
      </c>
      <c r="AE41" s="25">
        <v>0</v>
      </c>
      <c r="AF41" s="25">
        <v>0</v>
      </c>
      <c r="AG41" s="25">
        <v>0</v>
      </c>
      <c r="AH41" s="25">
        <v>0</v>
      </c>
      <c r="AI41" s="25">
        <v>0</v>
      </c>
      <c r="AJ41" s="40"/>
      <c r="AK41" s="12"/>
      <c r="AR41" s="7"/>
      <c r="BA41" s="1" t="s">
        <v>1395</v>
      </c>
      <c r="BB41" s="7" t="s">
        <v>125</v>
      </c>
      <c r="BC41" s="25">
        <v>150</v>
      </c>
      <c r="BE41" s="1" t="s">
        <v>1395</v>
      </c>
      <c r="BI41" s="1" t="s">
        <v>1395</v>
      </c>
      <c r="BK41" s="1" t="s">
        <v>1395</v>
      </c>
      <c r="BO41" s="1" t="s">
        <v>1395</v>
      </c>
      <c r="BQ41" s="1" t="s">
        <v>1395</v>
      </c>
      <c r="BY41" s="7"/>
      <c r="CB41" s="1" t="s">
        <v>1423</v>
      </c>
      <c r="CC41" s="1">
        <v>81797892</v>
      </c>
      <c r="CD41" s="1" t="s">
        <v>1544</v>
      </c>
      <c r="CF41" s="1">
        <v>39</v>
      </c>
    </row>
    <row r="42" spans="1:84" ht="14.5" x14ac:dyDescent="0.35">
      <c r="A42" s="7" t="s">
        <v>287</v>
      </c>
      <c r="B42" s="7" t="s">
        <v>288</v>
      </c>
      <c r="C42" s="7" t="s">
        <v>289</v>
      </c>
      <c r="D42" s="7" t="s">
        <v>171</v>
      </c>
      <c r="E42" s="27">
        <v>862178042193582</v>
      </c>
      <c r="F42" s="7" t="s">
        <v>142</v>
      </c>
      <c r="G42" s="16"/>
      <c r="H42" s="1" t="s">
        <v>171</v>
      </c>
      <c r="I42" s="1" t="s">
        <v>1295</v>
      </c>
      <c r="J42" s="1" t="s">
        <v>143</v>
      </c>
      <c r="K42" s="1" t="s">
        <v>1296</v>
      </c>
      <c r="L42" s="1" t="s">
        <v>143</v>
      </c>
      <c r="M42" s="1" t="s">
        <v>129</v>
      </c>
      <c r="N42" s="25">
        <v>0</v>
      </c>
      <c r="O42" s="25">
        <v>0</v>
      </c>
      <c r="P42" s="25">
        <v>0</v>
      </c>
      <c r="Q42" s="25">
        <v>0</v>
      </c>
      <c r="R42" s="25">
        <v>0</v>
      </c>
      <c r="S42" s="25">
        <v>0</v>
      </c>
      <c r="T42" s="25">
        <v>0</v>
      </c>
      <c r="U42" s="25">
        <v>0</v>
      </c>
      <c r="V42" s="25">
        <v>0</v>
      </c>
      <c r="W42" s="25">
        <v>0</v>
      </c>
      <c r="X42" s="25">
        <v>0</v>
      </c>
      <c r="Y42" s="25">
        <v>0</v>
      </c>
      <c r="Z42" s="25">
        <v>0</v>
      </c>
      <c r="AA42" s="25">
        <v>0</v>
      </c>
      <c r="AB42" s="25">
        <v>0</v>
      </c>
      <c r="AC42" s="25">
        <v>0</v>
      </c>
      <c r="AD42" s="25">
        <v>0</v>
      </c>
      <c r="AE42" s="25">
        <v>0</v>
      </c>
      <c r="AF42" s="25">
        <v>0</v>
      </c>
      <c r="AG42" s="25">
        <v>0</v>
      </c>
      <c r="AH42" s="25">
        <v>1</v>
      </c>
      <c r="AI42" s="25">
        <v>0</v>
      </c>
      <c r="AJ42" s="40"/>
      <c r="AK42" s="12"/>
      <c r="AR42" s="7"/>
      <c r="AZ42" s="7"/>
      <c r="BA42" s="1" t="s">
        <v>1395</v>
      </c>
      <c r="BB42" s="7"/>
      <c r="BC42" s="7" t="s">
        <v>1395</v>
      </c>
      <c r="BD42" s="7"/>
      <c r="BE42" s="1" t="s">
        <v>1395</v>
      </c>
      <c r="BF42" s="7"/>
      <c r="BH42" s="7"/>
      <c r="BI42" s="1" t="s">
        <v>1395</v>
      </c>
      <c r="BJ42" s="7"/>
      <c r="BK42" s="1" t="s">
        <v>1395</v>
      </c>
      <c r="BL42" s="7"/>
      <c r="BN42" s="7"/>
      <c r="BO42" s="1" t="s">
        <v>1395</v>
      </c>
      <c r="BP42" s="7"/>
      <c r="BQ42" s="1" t="s">
        <v>1395</v>
      </c>
      <c r="BR42" s="7"/>
      <c r="BT42" s="7"/>
      <c r="BV42" s="7"/>
      <c r="BX42" s="7" t="s">
        <v>125</v>
      </c>
      <c r="BY42" s="27">
        <v>100</v>
      </c>
      <c r="BZ42" s="7"/>
      <c r="CB42" s="1" t="s">
        <v>126</v>
      </c>
      <c r="CC42" s="1">
        <v>81799044</v>
      </c>
      <c r="CD42" s="1" t="s">
        <v>1545</v>
      </c>
      <c r="CF42" s="1">
        <v>40</v>
      </c>
    </row>
    <row r="43" spans="1:84" ht="14.5" x14ac:dyDescent="0.35">
      <c r="A43" s="7" t="s">
        <v>290</v>
      </c>
      <c r="B43" s="7" t="s">
        <v>291</v>
      </c>
      <c r="C43" s="7" t="s">
        <v>292</v>
      </c>
      <c r="D43" s="7" t="s">
        <v>171</v>
      </c>
      <c r="E43" s="27">
        <v>862178042193582</v>
      </c>
      <c r="F43" s="7" t="s">
        <v>142</v>
      </c>
      <c r="G43" s="16"/>
      <c r="H43" s="1" t="s">
        <v>171</v>
      </c>
      <c r="I43" s="1" t="s">
        <v>1295</v>
      </c>
      <c r="J43" s="1" t="s">
        <v>143</v>
      </c>
      <c r="K43" s="1" t="s">
        <v>1296</v>
      </c>
      <c r="L43" s="1" t="s">
        <v>143</v>
      </c>
      <c r="M43" s="1" t="s">
        <v>129</v>
      </c>
      <c r="N43" s="25">
        <v>0</v>
      </c>
      <c r="O43" s="25">
        <v>0</v>
      </c>
      <c r="P43" s="25">
        <v>0</v>
      </c>
      <c r="Q43" s="25">
        <v>0</v>
      </c>
      <c r="R43" s="25">
        <v>0</v>
      </c>
      <c r="S43" s="25">
        <v>0</v>
      </c>
      <c r="T43" s="25">
        <v>0</v>
      </c>
      <c r="U43" s="25">
        <v>0</v>
      </c>
      <c r="V43" s="25">
        <v>0</v>
      </c>
      <c r="W43" s="25">
        <v>0</v>
      </c>
      <c r="X43" s="25">
        <v>0</v>
      </c>
      <c r="Y43" s="25">
        <v>0</v>
      </c>
      <c r="Z43" s="25">
        <v>0</v>
      </c>
      <c r="AA43" s="25">
        <v>0</v>
      </c>
      <c r="AB43" s="25">
        <v>0</v>
      </c>
      <c r="AC43" s="25">
        <v>0</v>
      </c>
      <c r="AD43" s="25">
        <v>0</v>
      </c>
      <c r="AE43" s="25">
        <v>0</v>
      </c>
      <c r="AF43" s="25">
        <v>0</v>
      </c>
      <c r="AG43" s="25">
        <v>0</v>
      </c>
      <c r="AH43" s="25">
        <v>1</v>
      </c>
      <c r="AI43" s="25">
        <v>0</v>
      </c>
      <c r="AJ43" s="40"/>
      <c r="AK43" s="12"/>
      <c r="AR43" s="7"/>
      <c r="BA43" s="1" t="s">
        <v>1395</v>
      </c>
      <c r="BC43" s="1" t="s">
        <v>1395</v>
      </c>
      <c r="BE43" s="1" t="s">
        <v>1395</v>
      </c>
      <c r="BI43" s="1" t="s">
        <v>1395</v>
      </c>
      <c r="BK43" s="1" t="s">
        <v>1395</v>
      </c>
      <c r="BO43" s="1" t="s">
        <v>1395</v>
      </c>
      <c r="BQ43" s="1" t="s">
        <v>1395</v>
      </c>
      <c r="BX43" s="7" t="s">
        <v>125</v>
      </c>
      <c r="BY43" s="27">
        <v>100</v>
      </c>
      <c r="CB43" s="1" t="s">
        <v>1427</v>
      </c>
      <c r="CC43" s="1">
        <v>81799301</v>
      </c>
      <c r="CD43" s="1" t="s">
        <v>1546</v>
      </c>
      <c r="CF43" s="1">
        <v>41</v>
      </c>
    </row>
    <row r="44" spans="1:84" ht="14.5" x14ac:dyDescent="0.35">
      <c r="A44" s="7" t="s">
        <v>293</v>
      </c>
      <c r="B44" s="7" t="s">
        <v>294</v>
      </c>
      <c r="C44" s="7" t="s">
        <v>295</v>
      </c>
      <c r="D44" s="7" t="s">
        <v>171</v>
      </c>
      <c r="E44" s="27">
        <v>862178042193566</v>
      </c>
      <c r="F44" s="7" t="s">
        <v>142</v>
      </c>
      <c r="G44" s="16"/>
      <c r="H44" s="1" t="s">
        <v>171</v>
      </c>
      <c r="I44" s="1" t="s">
        <v>1295</v>
      </c>
      <c r="J44" s="1" t="s">
        <v>143</v>
      </c>
      <c r="K44" s="1" t="s">
        <v>1296</v>
      </c>
      <c r="L44" s="1" t="s">
        <v>143</v>
      </c>
      <c r="M44" s="1" t="s">
        <v>129</v>
      </c>
      <c r="N44" s="25">
        <v>0</v>
      </c>
      <c r="O44" s="25">
        <v>0</v>
      </c>
      <c r="P44" s="25">
        <v>0</v>
      </c>
      <c r="Q44" s="25">
        <v>0</v>
      </c>
      <c r="R44" s="25">
        <v>0</v>
      </c>
      <c r="S44" s="25">
        <v>0</v>
      </c>
      <c r="T44" s="25">
        <v>0</v>
      </c>
      <c r="U44" s="25">
        <v>0</v>
      </c>
      <c r="V44" s="25">
        <v>0</v>
      </c>
      <c r="W44" s="25">
        <v>0</v>
      </c>
      <c r="X44" s="25">
        <v>0</v>
      </c>
      <c r="Y44" s="25">
        <v>0</v>
      </c>
      <c r="Z44" s="25">
        <v>0</v>
      </c>
      <c r="AA44" s="25">
        <v>0</v>
      </c>
      <c r="AB44" s="25">
        <v>0</v>
      </c>
      <c r="AC44" s="25">
        <v>0</v>
      </c>
      <c r="AD44" s="25">
        <v>0</v>
      </c>
      <c r="AE44" s="25">
        <v>0</v>
      </c>
      <c r="AF44" s="25">
        <v>0</v>
      </c>
      <c r="AG44" s="25">
        <v>0</v>
      </c>
      <c r="AH44" s="25">
        <v>1</v>
      </c>
      <c r="AI44" s="25">
        <v>0</v>
      </c>
      <c r="AJ44" s="40"/>
      <c r="AK44" s="12"/>
      <c r="AR44" s="7"/>
      <c r="BA44" s="1" t="s">
        <v>1395</v>
      </c>
      <c r="BC44" s="1" t="s">
        <v>1395</v>
      </c>
      <c r="BE44" s="1" t="s">
        <v>1395</v>
      </c>
      <c r="BI44" s="1" t="s">
        <v>1395</v>
      </c>
      <c r="BK44" s="1" t="s">
        <v>1395</v>
      </c>
      <c r="BO44" s="1" t="s">
        <v>1395</v>
      </c>
      <c r="BQ44" s="1" t="s">
        <v>1395</v>
      </c>
      <c r="BX44" s="7" t="s">
        <v>125</v>
      </c>
      <c r="BY44" s="27">
        <v>100</v>
      </c>
      <c r="CB44" s="1" t="s">
        <v>126</v>
      </c>
      <c r="CC44" s="1">
        <v>81799480</v>
      </c>
      <c r="CD44" s="1" t="s">
        <v>1547</v>
      </c>
      <c r="CF44" s="1">
        <v>42</v>
      </c>
    </row>
    <row r="45" spans="1:84" ht="14.5" x14ac:dyDescent="0.35">
      <c r="A45" s="7" t="s">
        <v>296</v>
      </c>
      <c r="B45" s="7" t="s">
        <v>297</v>
      </c>
      <c r="C45" s="7" t="s">
        <v>298</v>
      </c>
      <c r="D45" s="7" t="s">
        <v>171</v>
      </c>
      <c r="E45" s="27">
        <v>862178042193566</v>
      </c>
      <c r="F45" s="7" t="s">
        <v>142</v>
      </c>
      <c r="G45" s="16"/>
      <c r="H45" s="1" t="s">
        <v>171</v>
      </c>
      <c r="I45" s="1" t="s">
        <v>1295</v>
      </c>
      <c r="J45" s="1" t="s">
        <v>143</v>
      </c>
      <c r="K45" s="1" t="s">
        <v>1296</v>
      </c>
      <c r="L45" s="1" t="s">
        <v>143</v>
      </c>
      <c r="M45" s="1" t="s">
        <v>129</v>
      </c>
      <c r="N45" s="25">
        <v>0</v>
      </c>
      <c r="O45" s="25">
        <v>0</v>
      </c>
      <c r="P45" s="25">
        <v>0</v>
      </c>
      <c r="Q45" s="25">
        <v>0</v>
      </c>
      <c r="R45" s="25">
        <v>0</v>
      </c>
      <c r="S45" s="25">
        <v>0</v>
      </c>
      <c r="T45" s="25">
        <v>0</v>
      </c>
      <c r="U45" s="25">
        <v>0</v>
      </c>
      <c r="V45" s="25">
        <v>0</v>
      </c>
      <c r="W45" s="25">
        <v>0</v>
      </c>
      <c r="X45" s="25">
        <v>0</v>
      </c>
      <c r="Y45" s="25">
        <v>0</v>
      </c>
      <c r="Z45" s="25">
        <v>0</v>
      </c>
      <c r="AA45" s="25">
        <v>0</v>
      </c>
      <c r="AB45" s="25">
        <v>0</v>
      </c>
      <c r="AC45" s="25">
        <v>0</v>
      </c>
      <c r="AD45" s="25">
        <v>0</v>
      </c>
      <c r="AE45" s="25">
        <v>0</v>
      </c>
      <c r="AF45" s="25">
        <v>0</v>
      </c>
      <c r="AG45" s="25">
        <v>0</v>
      </c>
      <c r="AH45" s="25">
        <v>1</v>
      </c>
      <c r="AI45" s="25">
        <v>0</v>
      </c>
      <c r="AJ45" s="40"/>
      <c r="AK45" s="12"/>
      <c r="AR45" s="7"/>
      <c r="AZ45" s="6"/>
      <c r="BA45" s="1" t="s">
        <v>1395</v>
      </c>
      <c r="BB45" s="6"/>
      <c r="BC45" s="6" t="s">
        <v>1395</v>
      </c>
      <c r="BD45" s="6"/>
      <c r="BE45" s="1" t="s">
        <v>1395</v>
      </c>
      <c r="BF45" s="6"/>
      <c r="BH45" s="6"/>
      <c r="BI45" s="1" t="s">
        <v>1395</v>
      </c>
      <c r="BJ45" s="6"/>
      <c r="BK45" s="1" t="s">
        <v>1395</v>
      </c>
      <c r="BL45" s="6"/>
      <c r="BN45" s="6"/>
      <c r="BO45" s="1" t="s">
        <v>1395</v>
      </c>
      <c r="BP45" s="6"/>
      <c r="BQ45" s="1" t="s">
        <v>1395</v>
      </c>
      <c r="BR45" s="6"/>
      <c r="BT45" s="6"/>
      <c r="BV45" s="6"/>
      <c r="BX45" s="7" t="s">
        <v>125</v>
      </c>
      <c r="BY45" s="27">
        <v>100</v>
      </c>
      <c r="BZ45" s="6"/>
      <c r="CB45" s="1" t="s">
        <v>126</v>
      </c>
      <c r="CC45" s="1">
        <v>81799685</v>
      </c>
      <c r="CD45" s="1" t="s">
        <v>1548</v>
      </c>
      <c r="CF45" s="1">
        <v>43</v>
      </c>
    </row>
    <row r="46" spans="1:84" ht="14.5" x14ac:dyDescent="0.35">
      <c r="A46" s="7" t="s">
        <v>299</v>
      </c>
      <c r="B46" s="7" t="s">
        <v>300</v>
      </c>
      <c r="C46" s="7" t="s">
        <v>301</v>
      </c>
      <c r="D46" s="7" t="s">
        <v>171</v>
      </c>
      <c r="E46" s="27">
        <v>862178042193582</v>
      </c>
      <c r="F46" s="7" t="s">
        <v>142</v>
      </c>
      <c r="G46" s="16"/>
      <c r="H46" s="1" t="s">
        <v>171</v>
      </c>
      <c r="I46" s="1" t="s">
        <v>1295</v>
      </c>
      <c r="J46" s="1" t="s">
        <v>143</v>
      </c>
      <c r="K46" s="1" t="s">
        <v>1296</v>
      </c>
      <c r="L46" s="1" t="s">
        <v>143</v>
      </c>
      <c r="M46" s="1" t="s">
        <v>130</v>
      </c>
      <c r="N46" s="25">
        <v>0</v>
      </c>
      <c r="O46" s="25">
        <v>0</v>
      </c>
      <c r="P46" s="25">
        <v>0</v>
      </c>
      <c r="Q46" s="25">
        <v>0</v>
      </c>
      <c r="R46" s="25">
        <v>0</v>
      </c>
      <c r="S46" s="25">
        <v>0</v>
      </c>
      <c r="T46" s="25">
        <v>0</v>
      </c>
      <c r="U46" s="25">
        <v>0</v>
      </c>
      <c r="V46" s="25">
        <v>0</v>
      </c>
      <c r="W46" s="25">
        <v>0</v>
      </c>
      <c r="X46" s="25">
        <v>0</v>
      </c>
      <c r="Y46" s="25">
        <v>0</v>
      </c>
      <c r="Z46" s="25">
        <v>0</v>
      </c>
      <c r="AA46" s="25">
        <v>0</v>
      </c>
      <c r="AB46" s="25">
        <v>0</v>
      </c>
      <c r="AC46" s="25">
        <v>1</v>
      </c>
      <c r="AD46" s="25">
        <v>0</v>
      </c>
      <c r="AE46" s="25">
        <v>0</v>
      </c>
      <c r="AF46" s="25">
        <v>0</v>
      </c>
      <c r="AG46" s="25">
        <v>0</v>
      </c>
      <c r="AH46" s="25">
        <v>0</v>
      </c>
      <c r="AI46" s="25">
        <v>0</v>
      </c>
      <c r="AJ46" s="40"/>
      <c r="AK46" s="12"/>
      <c r="AR46" s="7"/>
      <c r="AZ46" s="6"/>
      <c r="BA46" s="1" t="s">
        <v>1395</v>
      </c>
      <c r="BB46" s="6"/>
      <c r="BC46" s="6" t="s">
        <v>1395</v>
      </c>
      <c r="BD46" s="6"/>
      <c r="BE46" s="1" t="s">
        <v>1395</v>
      </c>
      <c r="BF46" s="6" t="s">
        <v>125</v>
      </c>
      <c r="BG46" s="25">
        <v>2000</v>
      </c>
      <c r="BH46" s="6"/>
      <c r="BI46" s="1" t="s">
        <v>1395</v>
      </c>
      <c r="BJ46" s="6"/>
      <c r="BK46" s="1" t="s">
        <v>1395</v>
      </c>
      <c r="BL46" s="6"/>
      <c r="BN46" s="6"/>
      <c r="BO46" s="1" t="s">
        <v>1395</v>
      </c>
      <c r="BP46" s="6"/>
      <c r="BQ46" s="1" t="s">
        <v>1395</v>
      </c>
      <c r="BR46" s="6"/>
      <c r="BT46" s="6"/>
      <c r="BV46" s="6"/>
      <c r="BX46" s="6"/>
      <c r="BY46" s="7"/>
      <c r="BZ46" s="6"/>
      <c r="CB46" s="1" t="s">
        <v>1428</v>
      </c>
      <c r="CC46" s="1">
        <v>81799778</v>
      </c>
      <c r="CD46" s="1" t="s">
        <v>1549</v>
      </c>
      <c r="CF46" s="1">
        <v>44</v>
      </c>
    </row>
    <row r="47" spans="1:84" ht="14.5" x14ac:dyDescent="0.35">
      <c r="A47" s="7" t="s">
        <v>302</v>
      </c>
      <c r="B47" s="7" t="s">
        <v>303</v>
      </c>
      <c r="C47" s="7" t="s">
        <v>304</v>
      </c>
      <c r="D47" s="7" t="s">
        <v>171</v>
      </c>
      <c r="E47" s="27">
        <v>862178042193566</v>
      </c>
      <c r="F47" s="7" t="s">
        <v>142</v>
      </c>
      <c r="G47" s="16"/>
      <c r="H47" s="1" t="s">
        <v>171</v>
      </c>
      <c r="I47" s="1" t="s">
        <v>1295</v>
      </c>
      <c r="J47" s="1" t="s">
        <v>143</v>
      </c>
      <c r="K47" s="1" t="s">
        <v>1296</v>
      </c>
      <c r="L47" s="1" t="s">
        <v>143</v>
      </c>
      <c r="M47" s="1" t="s">
        <v>129</v>
      </c>
      <c r="N47" s="25">
        <v>0</v>
      </c>
      <c r="O47" s="25">
        <v>0</v>
      </c>
      <c r="P47" s="25">
        <v>0</v>
      </c>
      <c r="Q47" s="25">
        <v>0</v>
      </c>
      <c r="R47" s="25">
        <v>0</v>
      </c>
      <c r="S47" s="25">
        <v>0</v>
      </c>
      <c r="T47" s="25">
        <v>0</v>
      </c>
      <c r="U47" s="25">
        <v>0</v>
      </c>
      <c r="V47" s="25">
        <v>0</v>
      </c>
      <c r="W47" s="25">
        <v>0</v>
      </c>
      <c r="X47" s="25">
        <v>0</v>
      </c>
      <c r="Y47" s="25">
        <v>0</v>
      </c>
      <c r="Z47" s="25">
        <v>0</v>
      </c>
      <c r="AA47" s="25">
        <v>0</v>
      </c>
      <c r="AB47" s="25">
        <v>0</v>
      </c>
      <c r="AC47" s="25">
        <v>0</v>
      </c>
      <c r="AD47" s="25">
        <v>0</v>
      </c>
      <c r="AE47" s="25">
        <v>0</v>
      </c>
      <c r="AF47" s="25">
        <v>0</v>
      </c>
      <c r="AG47" s="25">
        <v>0</v>
      </c>
      <c r="AH47" s="25">
        <v>1</v>
      </c>
      <c r="AI47" s="25">
        <v>0</v>
      </c>
      <c r="AJ47" s="40"/>
      <c r="AK47" s="12"/>
      <c r="AR47" s="7"/>
      <c r="AZ47" s="6"/>
      <c r="BA47" s="1" t="s">
        <v>1395</v>
      </c>
      <c r="BB47" s="6"/>
      <c r="BC47" s="6" t="s">
        <v>1395</v>
      </c>
      <c r="BD47" s="6"/>
      <c r="BE47" s="1" t="s">
        <v>1395</v>
      </c>
      <c r="BF47" s="6"/>
      <c r="BH47" s="6"/>
      <c r="BI47" s="1" t="s">
        <v>1395</v>
      </c>
      <c r="BJ47" s="6"/>
      <c r="BK47" s="1" t="s">
        <v>1395</v>
      </c>
      <c r="BL47" s="6"/>
      <c r="BN47" s="6"/>
      <c r="BO47" s="1" t="s">
        <v>1395</v>
      </c>
      <c r="BP47" s="6"/>
      <c r="BQ47" s="1" t="s">
        <v>1395</v>
      </c>
      <c r="BR47" s="6"/>
      <c r="BT47" s="6"/>
      <c r="BV47" s="6"/>
      <c r="BX47" s="7" t="s">
        <v>125</v>
      </c>
      <c r="BY47" s="27">
        <v>100</v>
      </c>
      <c r="BZ47" s="6"/>
      <c r="CB47" s="1" t="s">
        <v>126</v>
      </c>
      <c r="CC47" s="1">
        <v>81799872</v>
      </c>
      <c r="CD47" s="1" t="s">
        <v>1550</v>
      </c>
      <c r="CF47" s="1">
        <v>45</v>
      </c>
    </row>
    <row r="48" spans="1:84" ht="14.5" x14ac:dyDescent="0.35">
      <c r="A48" s="7" t="s">
        <v>305</v>
      </c>
      <c r="B48" s="7" t="s">
        <v>306</v>
      </c>
      <c r="C48" s="7" t="s">
        <v>307</v>
      </c>
      <c r="D48" s="7" t="s">
        <v>171</v>
      </c>
      <c r="E48" s="27">
        <v>862178042193582</v>
      </c>
      <c r="F48" s="7" t="s">
        <v>142</v>
      </c>
      <c r="G48" s="16"/>
      <c r="H48" s="1" t="s">
        <v>171</v>
      </c>
      <c r="I48" s="1" t="s">
        <v>1295</v>
      </c>
      <c r="J48" s="1" t="s">
        <v>143</v>
      </c>
      <c r="K48" s="1" t="s">
        <v>1296</v>
      </c>
      <c r="L48" s="1" t="s">
        <v>143</v>
      </c>
      <c r="M48" s="1" t="s">
        <v>130</v>
      </c>
      <c r="N48" s="25">
        <v>0</v>
      </c>
      <c r="O48" s="25">
        <v>0</v>
      </c>
      <c r="P48" s="25">
        <v>0</v>
      </c>
      <c r="Q48" s="25">
        <v>0</v>
      </c>
      <c r="R48" s="25">
        <v>0</v>
      </c>
      <c r="S48" s="25">
        <v>0</v>
      </c>
      <c r="T48" s="25">
        <v>0</v>
      </c>
      <c r="U48" s="25">
        <v>0</v>
      </c>
      <c r="V48" s="25">
        <v>0</v>
      </c>
      <c r="W48" s="25">
        <v>0</v>
      </c>
      <c r="X48" s="25">
        <v>0</v>
      </c>
      <c r="Y48" s="25">
        <v>0</v>
      </c>
      <c r="Z48" s="25">
        <v>0</v>
      </c>
      <c r="AA48" s="25">
        <v>0</v>
      </c>
      <c r="AB48" s="25">
        <v>0</v>
      </c>
      <c r="AC48" s="25">
        <v>1</v>
      </c>
      <c r="AD48" s="25">
        <v>0</v>
      </c>
      <c r="AE48" s="25">
        <v>0</v>
      </c>
      <c r="AF48" s="25">
        <v>0</v>
      </c>
      <c r="AG48" s="25">
        <v>0</v>
      </c>
      <c r="AH48" s="25">
        <v>0</v>
      </c>
      <c r="AI48" s="25">
        <v>0</v>
      </c>
      <c r="AJ48" s="40"/>
      <c r="AK48" s="12"/>
      <c r="AR48" s="7"/>
      <c r="AZ48" s="6"/>
      <c r="BA48" s="1" t="s">
        <v>1395</v>
      </c>
      <c r="BB48" s="6"/>
      <c r="BC48" s="6" t="s">
        <v>1395</v>
      </c>
      <c r="BD48" s="6"/>
      <c r="BE48" s="1" t="s">
        <v>1395</v>
      </c>
      <c r="BF48" s="6" t="s">
        <v>125</v>
      </c>
      <c r="BG48" s="25">
        <v>2000</v>
      </c>
      <c r="BH48" s="6"/>
      <c r="BI48" s="1" t="s">
        <v>1395</v>
      </c>
      <c r="BJ48" s="6"/>
      <c r="BK48" s="1" t="s">
        <v>1395</v>
      </c>
      <c r="BL48" s="6"/>
      <c r="BN48" s="6"/>
      <c r="BO48" s="1" t="s">
        <v>1395</v>
      </c>
      <c r="BP48" s="6"/>
      <c r="BQ48" s="1" t="s">
        <v>1395</v>
      </c>
      <c r="BR48" s="6"/>
      <c r="BT48" s="6"/>
      <c r="BV48" s="6"/>
      <c r="BX48" s="6"/>
      <c r="BY48" s="7"/>
      <c r="BZ48" s="6"/>
      <c r="CB48" s="1" t="s">
        <v>1427</v>
      </c>
      <c r="CC48" s="1">
        <v>81799959</v>
      </c>
      <c r="CD48" s="1" t="s">
        <v>1551</v>
      </c>
      <c r="CF48" s="1">
        <v>46</v>
      </c>
    </row>
    <row r="49" spans="1:84" ht="14.5" x14ac:dyDescent="0.35">
      <c r="A49" s="7" t="s">
        <v>308</v>
      </c>
      <c r="B49" s="7" t="s">
        <v>309</v>
      </c>
      <c r="C49" s="7" t="s">
        <v>310</v>
      </c>
      <c r="D49" s="7" t="s">
        <v>171</v>
      </c>
      <c r="E49" s="27">
        <v>862178042193566</v>
      </c>
      <c r="F49" s="7" t="s">
        <v>142</v>
      </c>
      <c r="G49" s="16"/>
      <c r="H49" s="1" t="s">
        <v>171</v>
      </c>
      <c r="I49" s="1" t="s">
        <v>1295</v>
      </c>
      <c r="J49" s="1" t="s">
        <v>143</v>
      </c>
      <c r="K49" s="1" t="s">
        <v>1296</v>
      </c>
      <c r="L49" s="1" t="s">
        <v>143</v>
      </c>
      <c r="M49" s="1" t="s">
        <v>1318</v>
      </c>
      <c r="N49" s="25">
        <v>0</v>
      </c>
      <c r="O49" s="25">
        <v>0</v>
      </c>
      <c r="P49" s="25">
        <v>0</v>
      </c>
      <c r="Q49" s="25">
        <v>0</v>
      </c>
      <c r="R49" s="25">
        <v>0</v>
      </c>
      <c r="S49" s="25">
        <v>0</v>
      </c>
      <c r="T49" s="25">
        <v>0</v>
      </c>
      <c r="U49" s="25">
        <v>0</v>
      </c>
      <c r="V49" s="25">
        <v>1</v>
      </c>
      <c r="W49" s="25">
        <v>1</v>
      </c>
      <c r="X49" s="25">
        <v>1</v>
      </c>
      <c r="Y49" s="25">
        <v>1</v>
      </c>
      <c r="Z49" s="25">
        <v>1</v>
      </c>
      <c r="AA49" s="25">
        <v>0</v>
      </c>
      <c r="AB49" s="25">
        <v>0</v>
      </c>
      <c r="AC49" s="25">
        <v>0</v>
      </c>
      <c r="AD49" s="25">
        <v>0</v>
      </c>
      <c r="AE49" s="25">
        <v>0</v>
      </c>
      <c r="AF49" s="25">
        <v>0</v>
      </c>
      <c r="AG49" s="25">
        <v>0</v>
      </c>
      <c r="AH49" s="25">
        <v>0</v>
      </c>
      <c r="AI49" s="25">
        <v>0</v>
      </c>
      <c r="AJ49" s="40"/>
      <c r="AK49" s="12"/>
      <c r="AR49" s="7"/>
      <c r="AZ49" s="6" t="s">
        <v>125</v>
      </c>
      <c r="BA49" s="25">
        <v>200</v>
      </c>
      <c r="BB49" s="7" t="s">
        <v>125</v>
      </c>
      <c r="BC49" s="25">
        <v>300</v>
      </c>
      <c r="BD49" s="6" t="s">
        <v>125</v>
      </c>
      <c r="BE49" s="25">
        <v>250</v>
      </c>
      <c r="BF49" s="6"/>
      <c r="BH49" s="6" t="s">
        <v>125</v>
      </c>
      <c r="BI49" s="25">
        <v>200</v>
      </c>
      <c r="BJ49" s="1" t="s">
        <v>125</v>
      </c>
      <c r="BK49" s="25">
        <v>300</v>
      </c>
      <c r="BL49" s="6"/>
      <c r="BN49" s="6"/>
      <c r="BO49" s="1" t="s">
        <v>1395</v>
      </c>
      <c r="BP49" s="6"/>
      <c r="BQ49" s="1" t="s">
        <v>1395</v>
      </c>
      <c r="BR49" s="6"/>
      <c r="BT49" s="6"/>
      <c r="BV49" s="6"/>
      <c r="BX49" s="6"/>
      <c r="BY49" s="7"/>
      <c r="BZ49" s="6"/>
      <c r="CB49" s="1" t="s">
        <v>126</v>
      </c>
      <c r="CC49" s="1">
        <v>81799988</v>
      </c>
      <c r="CD49" s="1" t="s">
        <v>1552</v>
      </c>
      <c r="CF49" s="1">
        <v>47</v>
      </c>
    </row>
    <row r="50" spans="1:84" ht="14.5" x14ac:dyDescent="0.35">
      <c r="A50" s="7" t="s">
        <v>311</v>
      </c>
      <c r="B50" s="7" t="s">
        <v>312</v>
      </c>
      <c r="C50" s="7" t="s">
        <v>313</v>
      </c>
      <c r="D50" s="7" t="s">
        <v>171</v>
      </c>
      <c r="E50" s="27">
        <v>862178042193566</v>
      </c>
      <c r="F50" s="7" t="s">
        <v>142</v>
      </c>
      <c r="G50" s="16"/>
      <c r="H50" s="1" t="s">
        <v>171</v>
      </c>
      <c r="I50" s="1" t="s">
        <v>1295</v>
      </c>
      <c r="J50" s="1" t="s">
        <v>143</v>
      </c>
      <c r="K50" s="1" t="s">
        <v>1296</v>
      </c>
      <c r="L50" s="1" t="s">
        <v>143</v>
      </c>
      <c r="M50" s="1" t="s">
        <v>160</v>
      </c>
      <c r="N50" s="25">
        <v>0</v>
      </c>
      <c r="O50" s="25">
        <v>0</v>
      </c>
      <c r="P50" s="25">
        <v>0</v>
      </c>
      <c r="Q50" s="25">
        <v>0</v>
      </c>
      <c r="R50" s="25">
        <v>0</v>
      </c>
      <c r="S50" s="25">
        <v>0</v>
      </c>
      <c r="T50" s="25">
        <v>0</v>
      </c>
      <c r="U50" s="25">
        <v>0</v>
      </c>
      <c r="V50" s="25">
        <v>1</v>
      </c>
      <c r="W50" s="25">
        <v>1</v>
      </c>
      <c r="X50" s="25">
        <v>1</v>
      </c>
      <c r="Y50" s="25">
        <v>1</v>
      </c>
      <c r="Z50" s="25">
        <v>1</v>
      </c>
      <c r="AA50" s="25">
        <v>0</v>
      </c>
      <c r="AB50" s="25">
        <v>1</v>
      </c>
      <c r="AC50" s="25">
        <v>0</v>
      </c>
      <c r="AD50" s="25">
        <v>0</v>
      </c>
      <c r="AE50" s="25">
        <v>0</v>
      </c>
      <c r="AF50" s="25">
        <v>0</v>
      </c>
      <c r="AG50" s="25">
        <v>0</v>
      </c>
      <c r="AH50" s="25">
        <v>0</v>
      </c>
      <c r="AI50" s="25">
        <v>0</v>
      </c>
      <c r="AJ50" s="40"/>
      <c r="AK50" s="12"/>
      <c r="AR50" s="7"/>
      <c r="AZ50" s="6" t="s">
        <v>125</v>
      </c>
      <c r="BA50" s="25">
        <v>200</v>
      </c>
      <c r="BB50" s="7" t="s">
        <v>125</v>
      </c>
      <c r="BC50" s="25">
        <v>300</v>
      </c>
      <c r="BD50" s="6" t="s">
        <v>125</v>
      </c>
      <c r="BE50" s="25">
        <v>200</v>
      </c>
      <c r="BF50" s="6"/>
      <c r="BH50" s="6" t="s">
        <v>125</v>
      </c>
      <c r="BI50" s="25">
        <v>250</v>
      </c>
      <c r="BJ50" s="1" t="s">
        <v>125</v>
      </c>
      <c r="BK50" s="25">
        <v>300</v>
      </c>
      <c r="BL50" s="6"/>
      <c r="BN50" s="6"/>
      <c r="BO50" s="1" t="s">
        <v>1395</v>
      </c>
      <c r="BP50" s="6" t="s">
        <v>125</v>
      </c>
      <c r="BQ50" s="25">
        <v>150</v>
      </c>
      <c r="BR50" s="6"/>
      <c r="BT50" s="6"/>
      <c r="BV50" s="6"/>
      <c r="BX50" s="6"/>
      <c r="BY50" s="7"/>
      <c r="BZ50" s="6"/>
      <c r="CB50" s="1" t="s">
        <v>1429</v>
      </c>
      <c r="CC50" s="1">
        <v>81800128</v>
      </c>
      <c r="CD50" s="1" t="s">
        <v>1553</v>
      </c>
      <c r="CF50" s="1">
        <v>48</v>
      </c>
    </row>
    <row r="51" spans="1:84" ht="14.5" x14ac:dyDescent="0.35">
      <c r="A51" s="7" t="s">
        <v>314</v>
      </c>
      <c r="B51" s="7" t="s">
        <v>315</v>
      </c>
      <c r="C51" s="7" t="s">
        <v>316</v>
      </c>
      <c r="D51" s="7" t="s">
        <v>171</v>
      </c>
      <c r="E51" s="27">
        <v>862178042193566</v>
      </c>
      <c r="F51" s="7" t="s">
        <v>142</v>
      </c>
      <c r="G51" s="16"/>
      <c r="H51" s="1" t="s">
        <v>171</v>
      </c>
      <c r="I51" s="1" t="s">
        <v>1295</v>
      </c>
      <c r="J51" s="1" t="s">
        <v>143</v>
      </c>
      <c r="K51" s="1" t="s">
        <v>1296</v>
      </c>
      <c r="L51" s="1" t="s">
        <v>143</v>
      </c>
      <c r="M51" s="1" t="s">
        <v>161</v>
      </c>
      <c r="N51" s="25">
        <v>0</v>
      </c>
      <c r="O51" s="25">
        <v>0</v>
      </c>
      <c r="P51" s="25">
        <v>0</v>
      </c>
      <c r="Q51" s="25">
        <v>0</v>
      </c>
      <c r="R51" s="25">
        <v>0</v>
      </c>
      <c r="S51" s="25">
        <v>0</v>
      </c>
      <c r="T51" s="25">
        <v>0</v>
      </c>
      <c r="U51" s="25">
        <v>0</v>
      </c>
      <c r="V51" s="25">
        <v>0</v>
      </c>
      <c r="W51" s="25">
        <v>0</v>
      </c>
      <c r="X51" s="25">
        <v>0</v>
      </c>
      <c r="Y51" s="25">
        <v>0</v>
      </c>
      <c r="Z51" s="25">
        <v>0</v>
      </c>
      <c r="AA51" s="25">
        <v>0</v>
      </c>
      <c r="AB51" s="25">
        <v>0</v>
      </c>
      <c r="AC51" s="25">
        <v>0</v>
      </c>
      <c r="AD51" s="25">
        <v>0</v>
      </c>
      <c r="AE51" s="25">
        <v>0</v>
      </c>
      <c r="AF51" s="25">
        <v>0</v>
      </c>
      <c r="AG51" s="25">
        <v>1</v>
      </c>
      <c r="AH51" s="25">
        <v>0</v>
      </c>
      <c r="AI51" s="25">
        <v>0</v>
      </c>
      <c r="AJ51" s="40"/>
      <c r="AK51" s="12"/>
      <c r="AR51" s="7"/>
      <c r="AZ51" s="6"/>
      <c r="BA51" s="1" t="s">
        <v>1395</v>
      </c>
      <c r="BB51" s="6"/>
      <c r="BC51" s="6" t="s">
        <v>1395</v>
      </c>
      <c r="BD51" s="6"/>
      <c r="BE51" s="1" t="s">
        <v>1395</v>
      </c>
      <c r="BF51" s="6"/>
      <c r="BH51" s="6"/>
      <c r="BI51" s="1" t="s">
        <v>1395</v>
      </c>
      <c r="BJ51" s="6"/>
      <c r="BK51" s="1" t="s">
        <v>1395</v>
      </c>
      <c r="BL51" s="6"/>
      <c r="BM51" s="7"/>
      <c r="BN51" s="6"/>
      <c r="BO51" s="1" t="s">
        <v>1395</v>
      </c>
      <c r="BP51" s="6"/>
      <c r="BQ51" s="1" t="s">
        <v>1395</v>
      </c>
      <c r="BR51" s="6"/>
      <c r="BT51" s="6"/>
      <c r="BV51" s="1" t="s">
        <v>125</v>
      </c>
      <c r="BW51" s="27">
        <v>3000</v>
      </c>
      <c r="BX51" s="6"/>
      <c r="BY51" s="7"/>
      <c r="BZ51" s="6"/>
      <c r="CB51" s="1" t="s">
        <v>126</v>
      </c>
      <c r="CC51" s="1">
        <v>81800271</v>
      </c>
      <c r="CD51" s="1" t="s">
        <v>1554</v>
      </c>
      <c r="CF51" s="1">
        <v>49</v>
      </c>
    </row>
    <row r="52" spans="1:84" ht="14.5" x14ac:dyDescent="0.35">
      <c r="A52" s="7" t="s">
        <v>317</v>
      </c>
      <c r="B52" s="7" t="s">
        <v>318</v>
      </c>
      <c r="C52" s="7" t="s">
        <v>319</v>
      </c>
      <c r="D52" s="7" t="s">
        <v>171</v>
      </c>
      <c r="E52" s="27">
        <v>862178042193566</v>
      </c>
      <c r="F52" s="7" t="s">
        <v>142</v>
      </c>
      <c r="G52" s="16"/>
      <c r="H52" s="1" t="s">
        <v>171</v>
      </c>
      <c r="I52" s="1" t="s">
        <v>1295</v>
      </c>
      <c r="J52" s="1" t="s">
        <v>143</v>
      </c>
      <c r="K52" s="1" t="s">
        <v>1296</v>
      </c>
      <c r="L52" s="1" t="s">
        <v>143</v>
      </c>
      <c r="M52" s="1" t="s">
        <v>161</v>
      </c>
      <c r="N52" s="25">
        <v>0</v>
      </c>
      <c r="O52" s="25">
        <v>0</v>
      </c>
      <c r="P52" s="25">
        <v>0</v>
      </c>
      <c r="Q52" s="25">
        <v>0</v>
      </c>
      <c r="R52" s="25">
        <v>0</v>
      </c>
      <c r="S52" s="25">
        <v>0</v>
      </c>
      <c r="T52" s="25">
        <v>0</v>
      </c>
      <c r="U52" s="25">
        <v>0</v>
      </c>
      <c r="V52" s="25">
        <v>0</v>
      </c>
      <c r="W52" s="25">
        <v>0</v>
      </c>
      <c r="X52" s="25">
        <v>0</v>
      </c>
      <c r="Y52" s="25">
        <v>0</v>
      </c>
      <c r="Z52" s="25">
        <v>0</v>
      </c>
      <c r="AA52" s="25">
        <v>0</v>
      </c>
      <c r="AB52" s="25">
        <v>0</v>
      </c>
      <c r="AC52" s="25">
        <v>0</v>
      </c>
      <c r="AD52" s="25">
        <v>0</v>
      </c>
      <c r="AE52" s="25">
        <v>0</v>
      </c>
      <c r="AF52" s="25">
        <v>0</v>
      </c>
      <c r="AG52" s="25">
        <v>1</v>
      </c>
      <c r="AH52" s="25">
        <v>0</v>
      </c>
      <c r="AI52" s="25">
        <v>0</v>
      </c>
      <c r="AJ52" s="40"/>
      <c r="AK52" s="12"/>
      <c r="AR52" s="7"/>
      <c r="AZ52" s="7"/>
      <c r="BA52" s="1" t="s">
        <v>1395</v>
      </c>
      <c r="BB52" s="7"/>
      <c r="BC52" s="7" t="s">
        <v>1395</v>
      </c>
      <c r="BD52" s="7"/>
      <c r="BE52" s="1" t="s">
        <v>1395</v>
      </c>
      <c r="BF52" s="7"/>
      <c r="BH52" s="7"/>
      <c r="BI52" s="1" t="s">
        <v>1395</v>
      </c>
      <c r="BJ52" s="7"/>
      <c r="BK52" s="1" t="s">
        <v>1395</v>
      </c>
      <c r="BL52" s="7"/>
      <c r="BM52" s="7"/>
      <c r="BN52" s="7"/>
      <c r="BO52" s="1" t="s">
        <v>1395</v>
      </c>
      <c r="BP52" s="7"/>
      <c r="BQ52" s="1" t="s">
        <v>1395</v>
      </c>
      <c r="BR52" s="7"/>
      <c r="BT52" s="7"/>
      <c r="BV52" s="1" t="s">
        <v>125</v>
      </c>
      <c r="BW52" s="27">
        <v>3000</v>
      </c>
      <c r="BX52" s="7"/>
      <c r="BY52" s="7"/>
      <c r="BZ52" s="7"/>
      <c r="CB52" s="1" t="s">
        <v>126</v>
      </c>
      <c r="CC52" s="1">
        <v>81800423</v>
      </c>
      <c r="CD52" s="1" t="s">
        <v>1555</v>
      </c>
      <c r="CF52" s="1">
        <v>50</v>
      </c>
    </row>
    <row r="53" spans="1:84" ht="14.5" x14ac:dyDescent="0.35">
      <c r="A53" s="7" t="s">
        <v>320</v>
      </c>
      <c r="B53" s="7" t="s">
        <v>321</v>
      </c>
      <c r="C53" s="7" t="s">
        <v>322</v>
      </c>
      <c r="D53" s="7" t="s">
        <v>171</v>
      </c>
      <c r="E53" s="27">
        <v>862178042193566</v>
      </c>
      <c r="F53" s="7" t="s">
        <v>142</v>
      </c>
      <c r="G53" s="16"/>
      <c r="H53" s="1" t="s">
        <v>171</v>
      </c>
      <c r="I53" s="1" t="s">
        <v>1295</v>
      </c>
      <c r="J53" s="1" t="s">
        <v>143</v>
      </c>
      <c r="K53" s="1" t="s">
        <v>1296</v>
      </c>
      <c r="L53" s="1" t="s">
        <v>143</v>
      </c>
      <c r="M53" s="1" t="s">
        <v>1319</v>
      </c>
      <c r="N53" s="25">
        <v>0</v>
      </c>
      <c r="O53" s="25">
        <v>0</v>
      </c>
      <c r="P53" s="25">
        <v>0</v>
      </c>
      <c r="Q53" s="25">
        <v>0</v>
      </c>
      <c r="R53" s="25">
        <v>0</v>
      </c>
      <c r="S53" s="25">
        <v>0</v>
      </c>
      <c r="T53" s="25">
        <v>0</v>
      </c>
      <c r="U53" s="25">
        <v>0</v>
      </c>
      <c r="V53" s="25">
        <v>1</v>
      </c>
      <c r="W53" s="25">
        <v>1</v>
      </c>
      <c r="X53" s="25">
        <v>1</v>
      </c>
      <c r="Y53" s="25">
        <v>1</v>
      </c>
      <c r="Z53" s="25">
        <v>1</v>
      </c>
      <c r="AA53" s="25">
        <v>0</v>
      </c>
      <c r="AB53" s="25">
        <v>1</v>
      </c>
      <c r="AC53" s="25">
        <v>0</v>
      </c>
      <c r="AD53" s="25">
        <v>1</v>
      </c>
      <c r="AE53" s="25">
        <v>0</v>
      </c>
      <c r="AF53" s="25">
        <v>0</v>
      </c>
      <c r="AG53" s="25">
        <v>0</v>
      </c>
      <c r="AH53" s="25">
        <v>0</v>
      </c>
      <c r="AI53" s="25">
        <v>0</v>
      </c>
      <c r="AJ53" s="40"/>
      <c r="AK53" s="12"/>
      <c r="AR53" s="7"/>
      <c r="AZ53" s="6" t="s">
        <v>125</v>
      </c>
      <c r="BA53" s="25">
        <v>250</v>
      </c>
      <c r="BB53" s="7" t="s">
        <v>125</v>
      </c>
      <c r="BC53" s="27">
        <v>300</v>
      </c>
      <c r="BD53" s="6" t="s">
        <v>125</v>
      </c>
      <c r="BE53" s="25">
        <v>250</v>
      </c>
      <c r="BF53" s="7"/>
      <c r="BH53" s="6" t="s">
        <v>125</v>
      </c>
      <c r="BI53" s="25">
        <v>200</v>
      </c>
      <c r="BJ53" s="1" t="s">
        <v>125</v>
      </c>
      <c r="BK53" s="25">
        <v>300</v>
      </c>
      <c r="BL53" s="6" t="s">
        <v>125</v>
      </c>
      <c r="BM53" s="27">
        <v>2000</v>
      </c>
      <c r="BN53" s="7"/>
      <c r="BO53" s="1" t="s">
        <v>1395</v>
      </c>
      <c r="BP53" s="6" t="s">
        <v>125</v>
      </c>
      <c r="BQ53" s="25">
        <v>150</v>
      </c>
      <c r="BR53" s="7"/>
      <c r="BT53" s="7"/>
      <c r="BV53" s="7"/>
      <c r="BX53" s="7"/>
      <c r="BY53" s="7"/>
      <c r="BZ53" s="7"/>
      <c r="CB53" s="1" t="s">
        <v>126</v>
      </c>
      <c r="CC53" s="1">
        <v>81800515</v>
      </c>
      <c r="CD53" s="1" t="s">
        <v>1556</v>
      </c>
      <c r="CF53" s="1">
        <v>51</v>
      </c>
    </row>
    <row r="54" spans="1:84" ht="14.5" x14ac:dyDescent="0.35">
      <c r="A54" s="7" t="s">
        <v>323</v>
      </c>
      <c r="B54" s="7" t="s">
        <v>324</v>
      </c>
      <c r="C54" s="7" t="s">
        <v>325</v>
      </c>
      <c r="D54" s="7" t="s">
        <v>171</v>
      </c>
      <c r="E54" s="27">
        <v>862178042193566</v>
      </c>
      <c r="F54" s="7" t="s">
        <v>142</v>
      </c>
      <c r="G54" s="16"/>
      <c r="H54" s="1" t="s">
        <v>171</v>
      </c>
      <c r="I54" s="1" t="s">
        <v>1295</v>
      </c>
      <c r="J54" s="1" t="s">
        <v>143</v>
      </c>
      <c r="K54" s="1" t="s">
        <v>1296</v>
      </c>
      <c r="L54" s="1" t="s">
        <v>143</v>
      </c>
      <c r="M54" s="1" t="s">
        <v>1319</v>
      </c>
      <c r="N54" s="25">
        <v>0</v>
      </c>
      <c r="O54" s="25">
        <v>0</v>
      </c>
      <c r="P54" s="25">
        <v>0</v>
      </c>
      <c r="Q54" s="25">
        <v>0</v>
      </c>
      <c r="R54" s="25">
        <v>0</v>
      </c>
      <c r="S54" s="25">
        <v>0</v>
      </c>
      <c r="T54" s="25">
        <v>0</v>
      </c>
      <c r="U54" s="25">
        <v>0</v>
      </c>
      <c r="V54" s="25">
        <v>1</v>
      </c>
      <c r="W54" s="25">
        <v>1</v>
      </c>
      <c r="X54" s="25">
        <v>1</v>
      </c>
      <c r="Y54" s="25">
        <v>1</v>
      </c>
      <c r="Z54" s="25">
        <v>1</v>
      </c>
      <c r="AA54" s="25">
        <v>0</v>
      </c>
      <c r="AB54" s="25">
        <v>1</v>
      </c>
      <c r="AC54" s="25">
        <v>0</v>
      </c>
      <c r="AD54" s="25">
        <v>1</v>
      </c>
      <c r="AE54" s="25">
        <v>0</v>
      </c>
      <c r="AF54" s="25">
        <v>0</v>
      </c>
      <c r="AG54" s="25">
        <v>0</v>
      </c>
      <c r="AH54" s="25">
        <v>0</v>
      </c>
      <c r="AI54" s="25">
        <v>0</v>
      </c>
      <c r="AJ54" s="40"/>
      <c r="AK54" s="12"/>
      <c r="AR54" s="7"/>
      <c r="AZ54" s="6" t="s">
        <v>125</v>
      </c>
      <c r="BA54" s="25">
        <v>200</v>
      </c>
      <c r="BB54" s="7" t="s">
        <v>125</v>
      </c>
      <c r="BC54" s="27">
        <v>300</v>
      </c>
      <c r="BD54" s="6" t="s">
        <v>125</v>
      </c>
      <c r="BE54" s="25">
        <v>200</v>
      </c>
      <c r="BF54" s="7"/>
      <c r="BH54" s="6" t="s">
        <v>125</v>
      </c>
      <c r="BI54" s="25">
        <v>250</v>
      </c>
      <c r="BJ54" s="1" t="s">
        <v>125</v>
      </c>
      <c r="BK54" s="25">
        <v>300</v>
      </c>
      <c r="BL54" s="6" t="s">
        <v>125</v>
      </c>
      <c r="BM54" s="27">
        <v>1750</v>
      </c>
      <c r="BN54" s="7"/>
      <c r="BO54" s="1" t="s">
        <v>1395</v>
      </c>
      <c r="BP54" s="6" t="s">
        <v>125</v>
      </c>
      <c r="BQ54" s="25">
        <v>150</v>
      </c>
      <c r="BR54" s="7"/>
      <c r="BT54" s="7"/>
      <c r="BV54" s="7"/>
      <c r="BX54" s="7"/>
      <c r="BY54" s="7"/>
      <c r="BZ54" s="7"/>
      <c r="CB54" s="1" t="s">
        <v>126</v>
      </c>
      <c r="CC54" s="1">
        <v>81800599</v>
      </c>
      <c r="CD54" s="1" t="s">
        <v>1557</v>
      </c>
      <c r="CF54" s="1">
        <v>52</v>
      </c>
    </row>
    <row r="55" spans="1:84" ht="14.5" x14ac:dyDescent="0.35">
      <c r="A55" s="7" t="s">
        <v>326</v>
      </c>
      <c r="B55" s="7" t="s">
        <v>327</v>
      </c>
      <c r="C55" s="7" t="s">
        <v>328</v>
      </c>
      <c r="D55" s="7" t="s">
        <v>171</v>
      </c>
      <c r="E55" s="27">
        <v>862178042193582</v>
      </c>
      <c r="F55" s="7" t="s">
        <v>142</v>
      </c>
      <c r="G55" s="16"/>
      <c r="H55" s="1" t="s">
        <v>171</v>
      </c>
      <c r="I55" s="1" t="s">
        <v>1295</v>
      </c>
      <c r="J55" s="1" t="s">
        <v>143</v>
      </c>
      <c r="K55" s="1" t="s">
        <v>1296</v>
      </c>
      <c r="L55" s="1" t="s">
        <v>143</v>
      </c>
      <c r="M55" s="1" t="s">
        <v>130</v>
      </c>
      <c r="N55" s="25">
        <v>0</v>
      </c>
      <c r="O55" s="25">
        <v>0</v>
      </c>
      <c r="P55" s="25">
        <v>0</v>
      </c>
      <c r="Q55" s="25">
        <v>0</v>
      </c>
      <c r="R55" s="25">
        <v>0</v>
      </c>
      <c r="S55" s="25">
        <v>0</v>
      </c>
      <c r="T55" s="25">
        <v>0</v>
      </c>
      <c r="U55" s="25">
        <v>0</v>
      </c>
      <c r="V55" s="25">
        <v>0</v>
      </c>
      <c r="W55" s="25">
        <v>0</v>
      </c>
      <c r="X55" s="25">
        <v>0</v>
      </c>
      <c r="Y55" s="25">
        <v>0</v>
      </c>
      <c r="Z55" s="25">
        <v>0</v>
      </c>
      <c r="AA55" s="25">
        <v>0</v>
      </c>
      <c r="AB55" s="25">
        <v>0</v>
      </c>
      <c r="AC55" s="25">
        <v>1</v>
      </c>
      <c r="AD55" s="25">
        <v>0</v>
      </c>
      <c r="AE55" s="25">
        <v>0</v>
      </c>
      <c r="AF55" s="25">
        <v>0</v>
      </c>
      <c r="AG55" s="25">
        <v>0</v>
      </c>
      <c r="AH55" s="25">
        <v>0</v>
      </c>
      <c r="AI55" s="25">
        <v>0</v>
      </c>
      <c r="AJ55" s="40"/>
      <c r="AK55" s="12"/>
      <c r="AR55" s="7"/>
      <c r="AZ55" s="7"/>
      <c r="BA55" s="1" t="s">
        <v>1395</v>
      </c>
      <c r="BB55" s="7"/>
      <c r="BC55" s="7" t="s">
        <v>1395</v>
      </c>
      <c r="BD55" s="7"/>
      <c r="BE55" s="1" t="s">
        <v>1395</v>
      </c>
      <c r="BF55" s="6" t="s">
        <v>125</v>
      </c>
      <c r="BG55" s="25">
        <v>2000</v>
      </c>
      <c r="BH55" s="7"/>
      <c r="BI55" s="1" t="s">
        <v>1395</v>
      </c>
      <c r="BJ55" s="7"/>
      <c r="BK55" s="1" t="s">
        <v>1395</v>
      </c>
      <c r="BL55" s="7"/>
      <c r="BM55" s="7"/>
      <c r="BN55" s="7"/>
      <c r="BO55" s="1" t="s">
        <v>1395</v>
      </c>
      <c r="BP55" s="7"/>
      <c r="BQ55" s="1" t="s">
        <v>1395</v>
      </c>
      <c r="BR55" s="7"/>
      <c r="BT55" s="7"/>
      <c r="BV55" s="7"/>
      <c r="BX55" s="7"/>
      <c r="BY55" s="7"/>
      <c r="BZ55" s="7"/>
      <c r="CB55" s="1" t="s">
        <v>1427</v>
      </c>
      <c r="CC55" s="1">
        <v>81800604</v>
      </c>
      <c r="CD55" s="1" t="s">
        <v>1558</v>
      </c>
      <c r="CF55" s="1">
        <v>53</v>
      </c>
    </row>
    <row r="56" spans="1:84" ht="14.5" x14ac:dyDescent="0.35">
      <c r="A56" s="7" t="s">
        <v>329</v>
      </c>
      <c r="B56" s="7" t="s">
        <v>330</v>
      </c>
      <c r="C56" s="7" t="s">
        <v>331</v>
      </c>
      <c r="D56" s="7" t="s">
        <v>171</v>
      </c>
      <c r="E56" s="27">
        <v>862178042193582</v>
      </c>
      <c r="F56" s="7" t="s">
        <v>142</v>
      </c>
      <c r="G56" s="16"/>
      <c r="H56" s="1" t="s">
        <v>171</v>
      </c>
      <c r="I56" s="1" t="s">
        <v>1295</v>
      </c>
      <c r="J56" s="1" t="s">
        <v>143</v>
      </c>
      <c r="K56" s="1" t="s">
        <v>1296</v>
      </c>
      <c r="L56" s="1" t="s">
        <v>143</v>
      </c>
      <c r="M56" s="1" t="s">
        <v>130</v>
      </c>
      <c r="N56" s="25">
        <v>0</v>
      </c>
      <c r="O56" s="25">
        <v>0</v>
      </c>
      <c r="P56" s="25">
        <v>0</v>
      </c>
      <c r="Q56" s="25">
        <v>0</v>
      </c>
      <c r="R56" s="25">
        <v>0</v>
      </c>
      <c r="S56" s="25">
        <v>0</v>
      </c>
      <c r="T56" s="25">
        <v>0</v>
      </c>
      <c r="U56" s="25">
        <v>0</v>
      </c>
      <c r="V56" s="25">
        <v>0</v>
      </c>
      <c r="W56" s="25">
        <v>0</v>
      </c>
      <c r="X56" s="25">
        <v>0</v>
      </c>
      <c r="Y56" s="25">
        <v>0</v>
      </c>
      <c r="Z56" s="25">
        <v>0</v>
      </c>
      <c r="AA56" s="25">
        <v>0</v>
      </c>
      <c r="AB56" s="25">
        <v>0</v>
      </c>
      <c r="AC56" s="25">
        <v>1</v>
      </c>
      <c r="AD56" s="25">
        <v>0</v>
      </c>
      <c r="AE56" s="25">
        <v>0</v>
      </c>
      <c r="AF56" s="25">
        <v>0</v>
      </c>
      <c r="AG56" s="25">
        <v>0</v>
      </c>
      <c r="AH56" s="25">
        <v>0</v>
      </c>
      <c r="AI56" s="25">
        <v>0</v>
      </c>
      <c r="AJ56" s="40"/>
      <c r="AK56" s="12"/>
      <c r="AR56" s="7"/>
      <c r="AZ56" s="7"/>
      <c r="BA56" s="1" t="s">
        <v>1395</v>
      </c>
      <c r="BB56" s="7"/>
      <c r="BC56" s="7" t="s">
        <v>1395</v>
      </c>
      <c r="BD56" s="7"/>
      <c r="BE56" s="1" t="s">
        <v>1395</v>
      </c>
      <c r="BF56" s="6" t="s">
        <v>125</v>
      </c>
      <c r="BG56" s="25">
        <v>2000</v>
      </c>
      <c r="BH56" s="7"/>
      <c r="BI56" s="1" t="s">
        <v>1395</v>
      </c>
      <c r="BJ56" s="7"/>
      <c r="BK56" s="1" t="s">
        <v>1395</v>
      </c>
      <c r="BL56" s="7"/>
      <c r="BM56" s="7"/>
      <c r="BN56" s="7"/>
      <c r="BO56" s="1" t="s">
        <v>1395</v>
      </c>
      <c r="BP56" s="7"/>
      <c r="BQ56" s="1" t="s">
        <v>1395</v>
      </c>
      <c r="BR56" s="7"/>
      <c r="BT56" s="7"/>
      <c r="BV56" s="7"/>
      <c r="BX56" s="7"/>
      <c r="BY56" s="7"/>
      <c r="BZ56" s="7"/>
      <c r="CB56" s="1" t="s">
        <v>1427</v>
      </c>
      <c r="CC56" s="1">
        <v>81800662</v>
      </c>
      <c r="CD56" s="1" t="s">
        <v>1559</v>
      </c>
      <c r="CF56" s="1">
        <v>54</v>
      </c>
    </row>
    <row r="57" spans="1:84" ht="14.5" x14ac:dyDescent="0.35">
      <c r="A57" s="7" t="s">
        <v>332</v>
      </c>
      <c r="B57" s="7" t="s">
        <v>333</v>
      </c>
      <c r="C57" s="7" t="s">
        <v>334</v>
      </c>
      <c r="D57" s="7" t="s">
        <v>171</v>
      </c>
      <c r="E57" s="27">
        <v>862178042193566</v>
      </c>
      <c r="F57" s="7" t="s">
        <v>142</v>
      </c>
      <c r="G57" s="16"/>
      <c r="H57" s="1" t="s">
        <v>171</v>
      </c>
      <c r="I57" s="1" t="s">
        <v>1295</v>
      </c>
      <c r="J57" s="1" t="s">
        <v>143</v>
      </c>
      <c r="K57" s="1" t="s">
        <v>1296</v>
      </c>
      <c r="L57" s="1" t="s">
        <v>143</v>
      </c>
      <c r="M57" s="1" t="s">
        <v>1319</v>
      </c>
      <c r="N57" s="25">
        <v>0</v>
      </c>
      <c r="O57" s="25">
        <v>0</v>
      </c>
      <c r="P57" s="25">
        <v>0</v>
      </c>
      <c r="Q57" s="25">
        <v>0</v>
      </c>
      <c r="R57" s="25">
        <v>0</v>
      </c>
      <c r="S57" s="25">
        <v>0</v>
      </c>
      <c r="T57" s="25">
        <v>0</v>
      </c>
      <c r="U57" s="25">
        <v>0</v>
      </c>
      <c r="V57" s="25">
        <v>1</v>
      </c>
      <c r="W57" s="25">
        <v>1</v>
      </c>
      <c r="X57" s="25">
        <v>1</v>
      </c>
      <c r="Y57" s="25">
        <v>1</v>
      </c>
      <c r="Z57" s="25">
        <v>1</v>
      </c>
      <c r="AA57" s="25">
        <v>0</v>
      </c>
      <c r="AB57" s="25">
        <v>1</v>
      </c>
      <c r="AC57" s="25">
        <v>0</v>
      </c>
      <c r="AD57" s="25">
        <v>1</v>
      </c>
      <c r="AE57" s="25">
        <v>0</v>
      </c>
      <c r="AF57" s="25">
        <v>0</v>
      </c>
      <c r="AG57" s="25">
        <v>0</v>
      </c>
      <c r="AH57" s="25">
        <v>0</v>
      </c>
      <c r="AI57" s="25">
        <v>0</v>
      </c>
      <c r="AJ57" s="40"/>
      <c r="AK57" s="12"/>
      <c r="AR57" s="7"/>
      <c r="AZ57" s="6" t="s">
        <v>125</v>
      </c>
      <c r="BA57" s="25">
        <v>250</v>
      </c>
      <c r="BB57" s="7" t="s">
        <v>125</v>
      </c>
      <c r="BC57" s="27">
        <v>300</v>
      </c>
      <c r="BD57" s="6" t="s">
        <v>125</v>
      </c>
      <c r="BE57" s="25">
        <v>250</v>
      </c>
      <c r="BF57" s="7"/>
      <c r="BH57" s="6" t="s">
        <v>125</v>
      </c>
      <c r="BI57" s="25">
        <v>200</v>
      </c>
      <c r="BJ57" s="1" t="s">
        <v>125</v>
      </c>
      <c r="BK57" s="25">
        <v>300</v>
      </c>
      <c r="BL57" s="6" t="s">
        <v>125</v>
      </c>
      <c r="BM57" s="27">
        <v>2000</v>
      </c>
      <c r="BN57" s="7"/>
      <c r="BO57" s="1" t="s">
        <v>1395</v>
      </c>
      <c r="BP57" s="6" t="s">
        <v>125</v>
      </c>
      <c r="BQ57" s="25">
        <v>150</v>
      </c>
      <c r="BR57" s="7"/>
      <c r="BT57" s="7"/>
      <c r="BV57" s="7"/>
      <c r="BX57" s="7"/>
      <c r="BY57" s="7"/>
      <c r="BZ57" s="7"/>
      <c r="CB57" s="1" t="s">
        <v>126</v>
      </c>
      <c r="CC57" s="1">
        <v>81800664</v>
      </c>
      <c r="CD57" s="1" t="s">
        <v>1559</v>
      </c>
      <c r="CF57" s="1">
        <v>55</v>
      </c>
    </row>
    <row r="58" spans="1:84" ht="14.5" x14ac:dyDescent="0.35">
      <c r="A58" s="7" t="s">
        <v>335</v>
      </c>
      <c r="B58" s="7" t="s">
        <v>336</v>
      </c>
      <c r="C58" s="7" t="s">
        <v>337</v>
      </c>
      <c r="D58" s="7" t="s">
        <v>171</v>
      </c>
      <c r="E58" s="27">
        <v>862178042193582</v>
      </c>
      <c r="F58" s="7" t="s">
        <v>142</v>
      </c>
      <c r="G58" s="16"/>
      <c r="H58" s="1" t="s">
        <v>171</v>
      </c>
      <c r="I58" s="1" t="s">
        <v>1295</v>
      </c>
      <c r="J58" s="1" t="s">
        <v>143</v>
      </c>
      <c r="K58" s="1" t="s">
        <v>1296</v>
      </c>
      <c r="L58" s="1" t="s">
        <v>143</v>
      </c>
      <c r="M58" s="1" t="s">
        <v>130</v>
      </c>
      <c r="N58" s="25">
        <v>0</v>
      </c>
      <c r="O58" s="25">
        <v>0</v>
      </c>
      <c r="P58" s="25">
        <v>0</v>
      </c>
      <c r="Q58" s="25">
        <v>0</v>
      </c>
      <c r="R58" s="25">
        <v>0</v>
      </c>
      <c r="S58" s="25">
        <v>0</v>
      </c>
      <c r="T58" s="25">
        <v>0</v>
      </c>
      <c r="U58" s="25">
        <v>0</v>
      </c>
      <c r="V58" s="25">
        <v>0</v>
      </c>
      <c r="W58" s="25">
        <v>0</v>
      </c>
      <c r="X58" s="25">
        <v>0</v>
      </c>
      <c r="Y58" s="25">
        <v>0</v>
      </c>
      <c r="Z58" s="25">
        <v>0</v>
      </c>
      <c r="AA58" s="25">
        <v>0</v>
      </c>
      <c r="AB58" s="25">
        <v>0</v>
      </c>
      <c r="AC58" s="25">
        <v>1</v>
      </c>
      <c r="AD58" s="25">
        <v>0</v>
      </c>
      <c r="AE58" s="25">
        <v>0</v>
      </c>
      <c r="AF58" s="25">
        <v>0</v>
      </c>
      <c r="AG58" s="25">
        <v>0</v>
      </c>
      <c r="AH58" s="25">
        <v>0</v>
      </c>
      <c r="AI58" s="25">
        <v>0</v>
      </c>
      <c r="AJ58" s="40"/>
      <c r="AK58" s="12"/>
      <c r="AR58" s="7"/>
      <c r="AZ58" s="7"/>
      <c r="BA58" s="1" t="s">
        <v>1395</v>
      </c>
      <c r="BB58" s="7"/>
      <c r="BC58" s="7" t="s">
        <v>1395</v>
      </c>
      <c r="BD58" s="7"/>
      <c r="BE58" s="1" t="s">
        <v>1395</v>
      </c>
      <c r="BF58" s="6" t="s">
        <v>125</v>
      </c>
      <c r="BG58" s="25">
        <v>2000</v>
      </c>
      <c r="BH58" s="7"/>
      <c r="BI58" s="1" t="s">
        <v>1395</v>
      </c>
      <c r="BJ58" s="7"/>
      <c r="BK58" s="1" t="s">
        <v>1395</v>
      </c>
      <c r="BL58" s="7"/>
      <c r="BM58" s="7"/>
      <c r="BN58" s="7"/>
      <c r="BO58" s="1" t="s">
        <v>1395</v>
      </c>
      <c r="BP58" s="7"/>
      <c r="BQ58" s="1" t="s">
        <v>1395</v>
      </c>
      <c r="BR58" s="7"/>
      <c r="BT58" s="7"/>
      <c r="BV58" s="7"/>
      <c r="BX58" s="7"/>
      <c r="BY58" s="7"/>
      <c r="BZ58" s="7"/>
      <c r="CB58" s="1" t="s">
        <v>1427</v>
      </c>
      <c r="CC58" s="1">
        <v>81800720</v>
      </c>
      <c r="CD58" s="1" t="s">
        <v>1560</v>
      </c>
      <c r="CF58" s="1">
        <v>56</v>
      </c>
    </row>
    <row r="59" spans="1:84" ht="14.5" x14ac:dyDescent="0.35">
      <c r="A59" s="7" t="s">
        <v>338</v>
      </c>
      <c r="B59" s="7" t="s">
        <v>339</v>
      </c>
      <c r="C59" s="7" t="s">
        <v>340</v>
      </c>
      <c r="D59" s="7" t="s">
        <v>171</v>
      </c>
      <c r="E59" s="27">
        <v>862178042193566</v>
      </c>
      <c r="F59" s="7" t="s">
        <v>142</v>
      </c>
      <c r="G59" s="16"/>
      <c r="H59" s="1" t="s">
        <v>171</v>
      </c>
      <c r="I59" s="1" t="s">
        <v>1295</v>
      </c>
      <c r="J59" s="1" t="s">
        <v>143</v>
      </c>
      <c r="K59" s="1" t="s">
        <v>1296</v>
      </c>
      <c r="L59" s="1" t="s">
        <v>143</v>
      </c>
      <c r="M59" s="1" t="s">
        <v>152</v>
      </c>
      <c r="N59" s="25">
        <v>0</v>
      </c>
      <c r="O59" s="25">
        <v>0</v>
      </c>
      <c r="P59" s="25">
        <v>0</v>
      </c>
      <c r="Q59" s="25">
        <v>0</v>
      </c>
      <c r="R59" s="25">
        <v>0</v>
      </c>
      <c r="S59" s="25">
        <v>0</v>
      </c>
      <c r="T59" s="25">
        <v>0</v>
      </c>
      <c r="U59" s="25">
        <v>0</v>
      </c>
      <c r="V59" s="25">
        <v>0</v>
      </c>
      <c r="W59" s="25">
        <v>0</v>
      </c>
      <c r="X59" s="25">
        <v>0</v>
      </c>
      <c r="Y59" s="25">
        <v>0</v>
      </c>
      <c r="Z59" s="25">
        <v>0</v>
      </c>
      <c r="AA59" s="25">
        <v>0</v>
      </c>
      <c r="AB59" s="25">
        <v>1</v>
      </c>
      <c r="AC59" s="25">
        <v>0</v>
      </c>
      <c r="AD59" s="25">
        <v>1</v>
      </c>
      <c r="AE59" s="25">
        <v>0</v>
      </c>
      <c r="AF59" s="25">
        <v>0</v>
      </c>
      <c r="AG59" s="25">
        <v>0</v>
      </c>
      <c r="AH59" s="25">
        <v>0</v>
      </c>
      <c r="AI59" s="25">
        <v>0</v>
      </c>
      <c r="AJ59" s="40"/>
      <c r="AK59" s="12"/>
      <c r="AR59" s="7"/>
      <c r="AZ59" s="7"/>
      <c r="BA59" s="1" t="s">
        <v>1395</v>
      </c>
      <c r="BB59" s="7"/>
      <c r="BC59" s="7" t="s">
        <v>1395</v>
      </c>
      <c r="BD59" s="7"/>
      <c r="BE59" s="1" t="s">
        <v>1395</v>
      </c>
      <c r="BF59" s="7"/>
      <c r="BH59" s="7"/>
      <c r="BI59" s="1" t="s">
        <v>1395</v>
      </c>
      <c r="BJ59" s="7"/>
      <c r="BK59" s="1" t="s">
        <v>1395</v>
      </c>
      <c r="BL59" s="6" t="s">
        <v>125</v>
      </c>
      <c r="BM59" s="27">
        <v>2000</v>
      </c>
      <c r="BN59" s="7"/>
      <c r="BO59" s="1" t="s">
        <v>1395</v>
      </c>
      <c r="BP59" s="6" t="s">
        <v>125</v>
      </c>
      <c r="BQ59" s="25">
        <v>150</v>
      </c>
      <c r="BR59" s="7"/>
      <c r="BT59" s="7"/>
      <c r="BV59" s="7"/>
      <c r="BX59" s="7"/>
      <c r="BY59" s="7"/>
      <c r="BZ59" s="7"/>
      <c r="CB59" s="1" t="s">
        <v>126</v>
      </c>
      <c r="CC59" s="1">
        <v>81800728</v>
      </c>
      <c r="CD59" s="1" t="s">
        <v>1561</v>
      </c>
      <c r="CF59" s="1">
        <v>57</v>
      </c>
    </row>
    <row r="60" spans="1:84" ht="14.5" x14ac:dyDescent="0.35">
      <c r="A60" s="7" t="s">
        <v>341</v>
      </c>
      <c r="B60" s="7" t="s">
        <v>342</v>
      </c>
      <c r="C60" s="7" t="s">
        <v>343</v>
      </c>
      <c r="D60" s="7" t="s">
        <v>171</v>
      </c>
      <c r="E60" s="27">
        <v>862178042193566</v>
      </c>
      <c r="F60" s="7" t="s">
        <v>142</v>
      </c>
      <c r="G60" s="16"/>
      <c r="H60" s="1" t="s">
        <v>171</v>
      </c>
      <c r="I60" s="1" t="s">
        <v>1295</v>
      </c>
      <c r="J60" s="1" t="s">
        <v>143</v>
      </c>
      <c r="K60" s="1" t="s">
        <v>1296</v>
      </c>
      <c r="L60" s="1" t="s">
        <v>143</v>
      </c>
      <c r="M60" s="1" t="s">
        <v>1320</v>
      </c>
      <c r="N60" s="25">
        <v>1</v>
      </c>
      <c r="O60" s="25">
        <v>0</v>
      </c>
      <c r="P60" s="25">
        <v>1</v>
      </c>
      <c r="Q60" s="25">
        <v>1</v>
      </c>
      <c r="R60" s="25">
        <v>1</v>
      </c>
      <c r="S60" s="25">
        <v>0</v>
      </c>
      <c r="T60" s="25">
        <v>0</v>
      </c>
      <c r="U60" s="25">
        <v>0</v>
      </c>
      <c r="V60" s="25">
        <v>0</v>
      </c>
      <c r="W60" s="25">
        <v>0</v>
      </c>
      <c r="X60" s="25">
        <v>0</v>
      </c>
      <c r="Y60" s="25">
        <v>0</v>
      </c>
      <c r="Z60" s="25">
        <v>0</v>
      </c>
      <c r="AA60" s="25">
        <v>0</v>
      </c>
      <c r="AB60" s="25">
        <v>0</v>
      </c>
      <c r="AC60" s="25">
        <v>0</v>
      </c>
      <c r="AD60" s="25">
        <v>0</v>
      </c>
      <c r="AE60" s="25">
        <v>1</v>
      </c>
      <c r="AF60" s="25">
        <v>1</v>
      </c>
      <c r="AG60" s="25">
        <v>0</v>
      </c>
      <c r="AH60" s="25">
        <v>0</v>
      </c>
      <c r="AI60" s="25">
        <v>0</v>
      </c>
      <c r="AJ60" s="40" t="s">
        <v>125</v>
      </c>
      <c r="AK60" s="42">
        <v>1500</v>
      </c>
      <c r="AN60" s="1" t="s">
        <v>125</v>
      </c>
      <c r="AO60" s="25">
        <v>3000</v>
      </c>
      <c r="AP60" s="1" t="s">
        <v>125</v>
      </c>
      <c r="AQ60" s="25">
        <v>5000</v>
      </c>
      <c r="AR60" s="7" t="s">
        <v>125</v>
      </c>
      <c r="AS60" s="25">
        <v>3000</v>
      </c>
      <c r="AZ60" s="7"/>
      <c r="BA60" s="1" t="s">
        <v>1395</v>
      </c>
      <c r="BB60" s="7"/>
      <c r="BC60" s="7" t="s">
        <v>1395</v>
      </c>
      <c r="BD60" s="7"/>
      <c r="BE60" s="1" t="s">
        <v>1395</v>
      </c>
      <c r="BF60" s="7"/>
      <c r="BH60" s="7"/>
      <c r="BI60" s="1" t="s">
        <v>1395</v>
      </c>
      <c r="BJ60" s="7"/>
      <c r="BK60" s="1" t="s">
        <v>1395</v>
      </c>
      <c r="BL60" s="7"/>
      <c r="BM60" s="7"/>
      <c r="BN60" s="7"/>
      <c r="BO60" s="1" t="s">
        <v>1395</v>
      </c>
      <c r="BP60" s="7"/>
      <c r="BQ60" s="1" t="s">
        <v>1395</v>
      </c>
      <c r="BR60" s="1" t="s">
        <v>125</v>
      </c>
      <c r="BS60" s="25">
        <v>250</v>
      </c>
      <c r="BT60" s="1" t="s">
        <v>125</v>
      </c>
      <c r="BU60" s="25">
        <v>2000</v>
      </c>
      <c r="BV60" s="7"/>
      <c r="BX60" s="7"/>
      <c r="BY60" s="7"/>
      <c r="BZ60" s="7"/>
      <c r="CB60" s="1" t="s">
        <v>126</v>
      </c>
      <c r="CC60" s="1">
        <v>81800774</v>
      </c>
      <c r="CD60" s="1" t="s">
        <v>1562</v>
      </c>
      <c r="CF60" s="1">
        <v>58</v>
      </c>
    </row>
    <row r="61" spans="1:84" ht="14.5" x14ac:dyDescent="0.35">
      <c r="A61" s="7" t="s">
        <v>344</v>
      </c>
      <c r="B61" s="7" t="s">
        <v>345</v>
      </c>
      <c r="C61" s="7" t="s">
        <v>346</v>
      </c>
      <c r="D61" s="7" t="s">
        <v>171</v>
      </c>
      <c r="E61" s="27">
        <v>862178042193582</v>
      </c>
      <c r="F61" s="7" t="s">
        <v>142</v>
      </c>
      <c r="G61" s="16"/>
      <c r="H61" s="1" t="s">
        <v>171</v>
      </c>
      <c r="I61" s="1" t="s">
        <v>1295</v>
      </c>
      <c r="J61" s="1" t="s">
        <v>143</v>
      </c>
      <c r="K61" s="1" t="s">
        <v>1296</v>
      </c>
      <c r="L61" s="1" t="s">
        <v>143</v>
      </c>
      <c r="M61" s="1" t="s">
        <v>131</v>
      </c>
      <c r="N61" s="25">
        <v>0</v>
      </c>
      <c r="O61" s="25">
        <v>0</v>
      </c>
      <c r="P61" s="25">
        <v>0</v>
      </c>
      <c r="Q61" s="25">
        <v>0</v>
      </c>
      <c r="R61" s="25">
        <v>0</v>
      </c>
      <c r="S61" s="25">
        <v>0</v>
      </c>
      <c r="T61" s="25">
        <v>0</v>
      </c>
      <c r="U61" s="25">
        <v>0</v>
      </c>
      <c r="V61" s="25">
        <v>0</v>
      </c>
      <c r="W61" s="25">
        <v>0</v>
      </c>
      <c r="X61" s="25">
        <v>0</v>
      </c>
      <c r="Y61" s="25">
        <v>0</v>
      </c>
      <c r="Z61" s="25">
        <v>0</v>
      </c>
      <c r="AA61" s="25">
        <v>0</v>
      </c>
      <c r="AB61" s="25">
        <v>0</v>
      </c>
      <c r="AC61" s="25">
        <v>0</v>
      </c>
      <c r="AD61" s="25">
        <v>0</v>
      </c>
      <c r="AE61" s="25">
        <v>0</v>
      </c>
      <c r="AF61" s="25">
        <v>0</v>
      </c>
      <c r="AG61" s="25">
        <v>0</v>
      </c>
      <c r="AH61" s="25">
        <v>0</v>
      </c>
      <c r="AI61" s="25">
        <v>1</v>
      </c>
      <c r="AJ61" s="40"/>
      <c r="AK61" s="12"/>
      <c r="AR61" s="7"/>
      <c r="AZ61" s="7"/>
      <c r="BA61" s="1" t="s">
        <v>1395</v>
      </c>
      <c r="BB61" s="7"/>
      <c r="BC61" s="7" t="s">
        <v>1395</v>
      </c>
      <c r="BD61" s="7"/>
      <c r="BE61" s="1" t="s">
        <v>1395</v>
      </c>
      <c r="BF61" s="7"/>
      <c r="BH61" s="7"/>
      <c r="BI61" s="1" t="s">
        <v>1395</v>
      </c>
      <c r="BJ61" s="7"/>
      <c r="BK61" s="1" t="s">
        <v>1395</v>
      </c>
      <c r="BL61" s="7"/>
      <c r="BM61" s="7"/>
      <c r="BN61" s="7"/>
      <c r="BO61" s="1" t="s">
        <v>1395</v>
      </c>
      <c r="BP61" s="7"/>
      <c r="BQ61" s="1" t="s">
        <v>1395</v>
      </c>
      <c r="BR61" s="7"/>
      <c r="BT61" s="7"/>
      <c r="BV61" s="7"/>
      <c r="BX61" s="7"/>
      <c r="BY61" s="7"/>
      <c r="BZ61" s="1" t="s">
        <v>125</v>
      </c>
      <c r="CA61" s="25">
        <v>1250</v>
      </c>
      <c r="CB61" s="1" t="s">
        <v>1427</v>
      </c>
      <c r="CC61" s="1">
        <v>81800804</v>
      </c>
      <c r="CD61" s="1" t="s">
        <v>1563</v>
      </c>
      <c r="CF61" s="1">
        <v>59</v>
      </c>
    </row>
    <row r="62" spans="1:84" ht="14.5" x14ac:dyDescent="0.35">
      <c r="A62" s="7" t="s">
        <v>347</v>
      </c>
      <c r="B62" s="7" t="s">
        <v>348</v>
      </c>
      <c r="C62" s="7" t="s">
        <v>349</v>
      </c>
      <c r="D62" s="7" t="s">
        <v>171</v>
      </c>
      <c r="E62" s="27">
        <v>862178042193566</v>
      </c>
      <c r="F62" s="7" t="s">
        <v>142</v>
      </c>
      <c r="G62" s="16"/>
      <c r="H62" s="1" t="s">
        <v>171</v>
      </c>
      <c r="I62" s="1" t="s">
        <v>1295</v>
      </c>
      <c r="J62" s="1" t="s">
        <v>143</v>
      </c>
      <c r="K62" s="1" t="s">
        <v>1296</v>
      </c>
      <c r="L62" s="1" t="s">
        <v>143</v>
      </c>
      <c r="M62" s="1" t="s">
        <v>1321</v>
      </c>
      <c r="N62" s="25">
        <v>0</v>
      </c>
      <c r="O62" s="25">
        <v>0</v>
      </c>
      <c r="P62" s="25">
        <v>0</v>
      </c>
      <c r="Q62" s="25">
        <v>0</v>
      </c>
      <c r="R62" s="25">
        <v>0</v>
      </c>
      <c r="S62" s="25">
        <v>0</v>
      </c>
      <c r="T62" s="25">
        <v>0</v>
      </c>
      <c r="U62" s="25">
        <v>0</v>
      </c>
      <c r="V62" s="25">
        <v>0</v>
      </c>
      <c r="W62" s="25">
        <v>0</v>
      </c>
      <c r="X62" s="25">
        <v>0</v>
      </c>
      <c r="Y62" s="25">
        <v>0</v>
      </c>
      <c r="Z62" s="25">
        <v>0</v>
      </c>
      <c r="AA62" s="25">
        <v>1</v>
      </c>
      <c r="AB62" s="25">
        <v>0</v>
      </c>
      <c r="AC62" s="25">
        <v>0</v>
      </c>
      <c r="AD62" s="25">
        <v>1</v>
      </c>
      <c r="AE62" s="25">
        <v>1</v>
      </c>
      <c r="AF62" s="25">
        <v>1</v>
      </c>
      <c r="AG62" s="25">
        <v>0</v>
      </c>
      <c r="AH62" s="25">
        <v>0</v>
      </c>
      <c r="AI62" s="25">
        <v>0</v>
      </c>
      <c r="AJ62" s="40"/>
      <c r="AK62" s="12"/>
      <c r="AR62" s="7"/>
      <c r="BA62" s="1" t="s">
        <v>1395</v>
      </c>
      <c r="BC62" s="21" t="s">
        <v>1395</v>
      </c>
      <c r="BE62" s="1" t="s">
        <v>1395</v>
      </c>
      <c r="BI62" s="1" t="s">
        <v>1395</v>
      </c>
      <c r="BK62" s="1" t="s">
        <v>1395</v>
      </c>
      <c r="BL62" s="6" t="s">
        <v>125</v>
      </c>
      <c r="BM62" s="27">
        <v>2000</v>
      </c>
      <c r="BN62" s="1" t="s">
        <v>125</v>
      </c>
      <c r="BO62" s="25">
        <v>200</v>
      </c>
      <c r="BQ62" s="1" t="s">
        <v>1395</v>
      </c>
      <c r="BR62" s="1" t="s">
        <v>125</v>
      </c>
      <c r="BS62" s="25">
        <v>200</v>
      </c>
      <c r="BT62" s="1" t="s">
        <v>125</v>
      </c>
      <c r="BU62" s="25">
        <v>2000</v>
      </c>
      <c r="BY62" s="7"/>
      <c r="CB62" s="1" t="s">
        <v>1427</v>
      </c>
      <c r="CC62" s="1">
        <v>81800881</v>
      </c>
      <c r="CD62" s="1" t="s">
        <v>1564</v>
      </c>
      <c r="CF62" s="1">
        <v>60</v>
      </c>
    </row>
    <row r="63" spans="1:84" ht="14.5" x14ac:dyDescent="0.35">
      <c r="A63" s="7" t="s">
        <v>350</v>
      </c>
      <c r="B63" s="7" t="s">
        <v>351</v>
      </c>
      <c r="C63" s="7" t="s">
        <v>352</v>
      </c>
      <c r="D63" s="7" t="s">
        <v>171</v>
      </c>
      <c r="E63" s="27">
        <v>862178042193566</v>
      </c>
      <c r="F63" s="7" t="s">
        <v>142</v>
      </c>
      <c r="G63" s="16"/>
      <c r="H63" s="1" t="s">
        <v>171</v>
      </c>
      <c r="I63" s="1" t="s">
        <v>1295</v>
      </c>
      <c r="J63" s="1" t="s">
        <v>143</v>
      </c>
      <c r="K63" s="1" t="s">
        <v>1296</v>
      </c>
      <c r="L63" s="1" t="s">
        <v>143</v>
      </c>
      <c r="M63" s="1" t="s">
        <v>164</v>
      </c>
      <c r="N63" s="25">
        <v>0</v>
      </c>
      <c r="O63" s="25">
        <v>0</v>
      </c>
      <c r="P63" s="25">
        <v>0</v>
      </c>
      <c r="Q63" s="25">
        <v>0</v>
      </c>
      <c r="R63" s="25">
        <v>0</v>
      </c>
      <c r="S63" s="25">
        <v>0</v>
      </c>
      <c r="T63" s="25">
        <v>0</v>
      </c>
      <c r="U63" s="25">
        <v>1</v>
      </c>
      <c r="V63" s="25">
        <v>0</v>
      </c>
      <c r="W63" s="25">
        <v>0</v>
      </c>
      <c r="X63" s="25">
        <v>0</v>
      </c>
      <c r="Y63" s="25">
        <v>0</v>
      </c>
      <c r="Z63" s="25">
        <v>0</v>
      </c>
      <c r="AA63" s="25">
        <v>0</v>
      </c>
      <c r="AB63" s="25">
        <v>0</v>
      </c>
      <c r="AC63" s="25">
        <v>0</v>
      </c>
      <c r="AD63" s="25">
        <v>0</v>
      </c>
      <c r="AE63" s="25">
        <v>0</v>
      </c>
      <c r="AF63" s="25">
        <v>0</v>
      </c>
      <c r="AG63" s="25">
        <v>0</v>
      </c>
      <c r="AH63" s="25">
        <v>0</v>
      </c>
      <c r="AI63" s="25">
        <v>0</v>
      </c>
      <c r="AJ63" s="40"/>
      <c r="AK63" s="12"/>
      <c r="AR63" s="7"/>
      <c r="AX63" s="1" t="s">
        <v>125</v>
      </c>
      <c r="AY63" s="25">
        <v>7500</v>
      </c>
      <c r="BA63" s="1" t="s">
        <v>1395</v>
      </c>
      <c r="BC63" s="21" t="s">
        <v>1395</v>
      </c>
      <c r="BE63" s="1" t="s">
        <v>1395</v>
      </c>
      <c r="BI63" s="1" t="s">
        <v>1395</v>
      </c>
      <c r="BK63" s="1" t="s">
        <v>1395</v>
      </c>
      <c r="BM63" s="7"/>
      <c r="BO63" s="1" t="s">
        <v>1395</v>
      </c>
      <c r="BQ63" s="1" t="s">
        <v>1395</v>
      </c>
      <c r="BY63" s="7"/>
      <c r="CB63" s="1" t="s">
        <v>126</v>
      </c>
      <c r="CC63" s="1">
        <v>81801064</v>
      </c>
      <c r="CD63" s="1" t="s">
        <v>1565</v>
      </c>
      <c r="CF63" s="1">
        <v>61</v>
      </c>
    </row>
    <row r="64" spans="1:84" ht="14.5" x14ac:dyDescent="0.35">
      <c r="A64" s="7" t="s">
        <v>353</v>
      </c>
      <c r="B64" s="7" t="s">
        <v>354</v>
      </c>
      <c r="C64" s="7" t="s">
        <v>355</v>
      </c>
      <c r="D64" s="7" t="s">
        <v>171</v>
      </c>
      <c r="E64" s="27">
        <v>862178042193582</v>
      </c>
      <c r="F64" s="7" t="s">
        <v>142</v>
      </c>
      <c r="G64" s="16"/>
      <c r="H64" s="1" t="s">
        <v>171</v>
      </c>
      <c r="I64" s="1" t="s">
        <v>1295</v>
      </c>
      <c r="J64" s="1" t="s">
        <v>143</v>
      </c>
      <c r="K64" s="1" t="s">
        <v>1296</v>
      </c>
      <c r="L64" s="1" t="s">
        <v>143</v>
      </c>
      <c r="M64" s="1" t="s">
        <v>131</v>
      </c>
      <c r="N64" s="25">
        <v>0</v>
      </c>
      <c r="O64" s="25">
        <v>0</v>
      </c>
      <c r="P64" s="25">
        <v>0</v>
      </c>
      <c r="Q64" s="25">
        <v>0</v>
      </c>
      <c r="R64" s="25">
        <v>0</v>
      </c>
      <c r="S64" s="25">
        <v>0</v>
      </c>
      <c r="T64" s="25">
        <v>0</v>
      </c>
      <c r="U64" s="25">
        <v>0</v>
      </c>
      <c r="V64" s="25">
        <v>0</v>
      </c>
      <c r="W64" s="25">
        <v>0</v>
      </c>
      <c r="X64" s="25">
        <v>0</v>
      </c>
      <c r="Y64" s="25">
        <v>0</v>
      </c>
      <c r="Z64" s="25">
        <v>0</v>
      </c>
      <c r="AA64" s="25">
        <v>0</v>
      </c>
      <c r="AB64" s="25">
        <v>0</v>
      </c>
      <c r="AC64" s="25">
        <v>0</v>
      </c>
      <c r="AD64" s="25">
        <v>0</v>
      </c>
      <c r="AE64" s="25">
        <v>0</v>
      </c>
      <c r="AF64" s="25">
        <v>0</v>
      </c>
      <c r="AG64" s="25">
        <v>0</v>
      </c>
      <c r="AH64" s="25">
        <v>0</v>
      </c>
      <c r="AI64" s="25">
        <v>1</v>
      </c>
      <c r="AJ64" s="40"/>
      <c r="AK64" s="12"/>
      <c r="AR64" s="7"/>
      <c r="BA64" s="1" t="s">
        <v>1395</v>
      </c>
      <c r="BC64" s="21" t="s">
        <v>1395</v>
      </c>
      <c r="BE64" s="1" t="s">
        <v>1395</v>
      </c>
      <c r="BI64" s="1" t="s">
        <v>1395</v>
      </c>
      <c r="BK64" s="1" t="s">
        <v>1395</v>
      </c>
      <c r="BM64" s="7"/>
      <c r="BO64" s="1" t="s">
        <v>1395</v>
      </c>
      <c r="BQ64" s="1" t="s">
        <v>1395</v>
      </c>
      <c r="BY64" s="7"/>
      <c r="BZ64" s="1" t="s">
        <v>125</v>
      </c>
      <c r="CA64" s="25">
        <v>1250</v>
      </c>
      <c r="CB64" s="1" t="s">
        <v>1427</v>
      </c>
      <c r="CC64" s="1">
        <v>81801111</v>
      </c>
      <c r="CD64" s="1" t="s">
        <v>1566</v>
      </c>
      <c r="CF64" s="1">
        <v>62</v>
      </c>
    </row>
    <row r="65" spans="1:84" ht="14.5" x14ac:dyDescent="0.35">
      <c r="A65" s="7" t="s">
        <v>356</v>
      </c>
      <c r="B65" s="7" t="s">
        <v>357</v>
      </c>
      <c r="C65" s="7" t="s">
        <v>358</v>
      </c>
      <c r="D65" s="7" t="s">
        <v>171</v>
      </c>
      <c r="E65" s="27">
        <v>862178042193566</v>
      </c>
      <c r="F65" s="7" t="s">
        <v>142</v>
      </c>
      <c r="G65" s="16"/>
      <c r="H65" s="1" t="s">
        <v>171</v>
      </c>
      <c r="I65" s="1" t="s">
        <v>1295</v>
      </c>
      <c r="J65" s="1" t="s">
        <v>143</v>
      </c>
      <c r="K65" s="1" t="s">
        <v>1296</v>
      </c>
      <c r="L65" s="1" t="s">
        <v>143</v>
      </c>
      <c r="M65" s="1" t="s">
        <v>1322</v>
      </c>
      <c r="N65" s="25">
        <v>1</v>
      </c>
      <c r="O65" s="25">
        <v>0</v>
      </c>
      <c r="P65" s="25">
        <v>1</v>
      </c>
      <c r="Q65" s="25">
        <v>1</v>
      </c>
      <c r="R65" s="25">
        <v>1</v>
      </c>
      <c r="S65" s="25">
        <v>0</v>
      </c>
      <c r="T65" s="25">
        <v>0</v>
      </c>
      <c r="U65" s="25">
        <v>1</v>
      </c>
      <c r="V65" s="25">
        <v>0</v>
      </c>
      <c r="W65" s="25">
        <v>0</v>
      </c>
      <c r="X65" s="25">
        <v>0</v>
      </c>
      <c r="Y65" s="25">
        <v>0</v>
      </c>
      <c r="Z65" s="25">
        <v>0</v>
      </c>
      <c r="AA65" s="25">
        <v>0</v>
      </c>
      <c r="AB65" s="25">
        <v>0</v>
      </c>
      <c r="AC65" s="25">
        <v>0</v>
      </c>
      <c r="AD65" s="25">
        <v>0</v>
      </c>
      <c r="AE65" s="25">
        <v>1</v>
      </c>
      <c r="AF65" s="25">
        <v>1</v>
      </c>
      <c r="AG65" s="25">
        <v>1</v>
      </c>
      <c r="AH65" s="25">
        <v>0</v>
      </c>
      <c r="AI65" s="25">
        <v>0</v>
      </c>
      <c r="AJ65" s="40" t="s">
        <v>125</v>
      </c>
      <c r="AK65" s="42">
        <v>1500</v>
      </c>
      <c r="AN65" s="1" t="s">
        <v>125</v>
      </c>
      <c r="AO65" s="25">
        <v>3000</v>
      </c>
      <c r="AP65" s="1" t="s">
        <v>125</v>
      </c>
      <c r="AQ65" s="25">
        <v>5000</v>
      </c>
      <c r="AR65" s="7" t="s">
        <v>125</v>
      </c>
      <c r="AS65" s="25">
        <v>3000</v>
      </c>
      <c r="AX65" s="1" t="s">
        <v>125</v>
      </c>
      <c r="AY65" s="25">
        <v>6000</v>
      </c>
      <c r="BA65" s="1" t="s">
        <v>1395</v>
      </c>
      <c r="BC65" s="21" t="s">
        <v>1395</v>
      </c>
      <c r="BE65" s="1" t="s">
        <v>1395</v>
      </c>
      <c r="BI65" s="1" t="s">
        <v>1395</v>
      </c>
      <c r="BK65" s="1" t="s">
        <v>1395</v>
      </c>
      <c r="BM65" s="7"/>
      <c r="BO65" s="1" t="s">
        <v>1395</v>
      </c>
      <c r="BQ65" s="1" t="s">
        <v>1395</v>
      </c>
      <c r="BR65" s="1" t="s">
        <v>125</v>
      </c>
      <c r="BS65" s="25">
        <v>250</v>
      </c>
      <c r="BT65" s="1" t="s">
        <v>125</v>
      </c>
      <c r="BU65" s="25">
        <v>2000</v>
      </c>
      <c r="BV65" s="1" t="s">
        <v>125</v>
      </c>
      <c r="BW65" s="27">
        <v>3000</v>
      </c>
      <c r="BY65" s="7"/>
      <c r="CB65" s="1" t="s">
        <v>126</v>
      </c>
      <c r="CC65" s="1">
        <v>81801137</v>
      </c>
      <c r="CD65" s="1" t="s">
        <v>1567</v>
      </c>
      <c r="CF65" s="1">
        <v>63</v>
      </c>
    </row>
    <row r="66" spans="1:84" ht="14.5" x14ac:dyDescent="0.35">
      <c r="A66" s="7" t="s">
        <v>359</v>
      </c>
      <c r="B66" s="7" t="s">
        <v>360</v>
      </c>
      <c r="C66" s="7" t="s">
        <v>361</v>
      </c>
      <c r="D66" s="7" t="s">
        <v>171</v>
      </c>
      <c r="E66" s="27">
        <v>862178042193582</v>
      </c>
      <c r="F66" s="7" t="s">
        <v>142</v>
      </c>
      <c r="G66" s="16"/>
      <c r="H66" s="1" t="s">
        <v>171</v>
      </c>
      <c r="I66" s="1" t="s">
        <v>1295</v>
      </c>
      <c r="J66" s="1" t="s">
        <v>143</v>
      </c>
      <c r="K66" s="1" t="s">
        <v>1296</v>
      </c>
      <c r="L66" s="1" t="s">
        <v>143</v>
      </c>
      <c r="M66" s="1" t="s">
        <v>131</v>
      </c>
      <c r="N66" s="25">
        <v>0</v>
      </c>
      <c r="O66" s="25">
        <v>0</v>
      </c>
      <c r="P66" s="25">
        <v>0</v>
      </c>
      <c r="Q66" s="25">
        <v>0</v>
      </c>
      <c r="R66" s="25">
        <v>0</v>
      </c>
      <c r="S66" s="25">
        <v>0</v>
      </c>
      <c r="T66" s="25">
        <v>0</v>
      </c>
      <c r="U66" s="25">
        <v>0</v>
      </c>
      <c r="V66" s="25">
        <v>0</v>
      </c>
      <c r="W66" s="25">
        <v>0</v>
      </c>
      <c r="X66" s="25">
        <v>0</v>
      </c>
      <c r="Y66" s="25">
        <v>0</v>
      </c>
      <c r="Z66" s="25">
        <v>0</v>
      </c>
      <c r="AA66" s="25">
        <v>0</v>
      </c>
      <c r="AB66" s="25">
        <v>0</v>
      </c>
      <c r="AC66" s="25">
        <v>0</v>
      </c>
      <c r="AD66" s="25">
        <v>0</v>
      </c>
      <c r="AE66" s="25">
        <v>0</v>
      </c>
      <c r="AF66" s="25">
        <v>0</v>
      </c>
      <c r="AG66" s="25">
        <v>0</v>
      </c>
      <c r="AH66" s="25">
        <v>0</v>
      </c>
      <c r="AI66" s="25">
        <v>1</v>
      </c>
      <c r="AJ66" s="40"/>
      <c r="AK66" s="12"/>
      <c r="AR66" s="7"/>
      <c r="AZ66" s="7"/>
      <c r="BA66" s="1" t="s">
        <v>1395</v>
      </c>
      <c r="BB66" s="7"/>
      <c r="BC66" s="29" t="s">
        <v>1395</v>
      </c>
      <c r="BD66" s="7"/>
      <c r="BE66" s="1" t="s">
        <v>1395</v>
      </c>
      <c r="BF66" s="7"/>
      <c r="BH66" s="7"/>
      <c r="BI66" s="1" t="s">
        <v>1395</v>
      </c>
      <c r="BJ66" s="7"/>
      <c r="BK66" s="1" t="s">
        <v>1395</v>
      </c>
      <c r="BL66" s="7"/>
      <c r="BM66" s="7"/>
      <c r="BN66" s="7"/>
      <c r="BO66" s="1" t="s">
        <v>1395</v>
      </c>
      <c r="BP66" s="7"/>
      <c r="BQ66" s="1" t="s">
        <v>1395</v>
      </c>
      <c r="BR66" s="7"/>
      <c r="BT66" s="7"/>
      <c r="BV66" s="7"/>
      <c r="BX66" s="7"/>
      <c r="BY66" s="7"/>
      <c r="BZ66" s="1" t="s">
        <v>125</v>
      </c>
      <c r="CA66" s="25">
        <v>1250</v>
      </c>
      <c r="CB66" s="1" t="s">
        <v>1427</v>
      </c>
      <c r="CC66" s="1">
        <v>81801207</v>
      </c>
      <c r="CD66" s="1" t="s">
        <v>1568</v>
      </c>
      <c r="CF66" s="1">
        <v>64</v>
      </c>
    </row>
    <row r="67" spans="1:84" ht="14.5" x14ac:dyDescent="0.35">
      <c r="A67" s="7" t="s">
        <v>362</v>
      </c>
      <c r="B67" s="7" t="s">
        <v>363</v>
      </c>
      <c r="C67" s="7" t="s">
        <v>364</v>
      </c>
      <c r="D67" s="7" t="s">
        <v>171</v>
      </c>
      <c r="E67" s="27">
        <v>862178042193566</v>
      </c>
      <c r="F67" s="7" t="s">
        <v>142</v>
      </c>
      <c r="G67" s="16"/>
      <c r="H67" s="1" t="s">
        <v>171</v>
      </c>
      <c r="I67" s="1" t="s">
        <v>1295</v>
      </c>
      <c r="J67" s="1" t="s">
        <v>143</v>
      </c>
      <c r="K67" s="1" t="s">
        <v>1296</v>
      </c>
      <c r="L67" s="1" t="s">
        <v>143</v>
      </c>
      <c r="M67" s="1" t="s">
        <v>144</v>
      </c>
      <c r="N67" s="25">
        <v>0</v>
      </c>
      <c r="O67" s="25">
        <v>1</v>
      </c>
      <c r="P67" s="25">
        <v>0</v>
      </c>
      <c r="Q67" s="25">
        <v>0</v>
      </c>
      <c r="R67" s="25">
        <v>0</v>
      </c>
      <c r="S67" s="25">
        <v>0</v>
      </c>
      <c r="T67" s="25">
        <v>0</v>
      </c>
      <c r="U67" s="25">
        <v>0</v>
      </c>
      <c r="V67" s="25">
        <v>0</v>
      </c>
      <c r="W67" s="25">
        <v>0</v>
      </c>
      <c r="X67" s="25">
        <v>0</v>
      </c>
      <c r="Y67" s="25">
        <v>0</v>
      </c>
      <c r="Z67" s="25">
        <v>0</v>
      </c>
      <c r="AA67" s="25">
        <v>0</v>
      </c>
      <c r="AB67" s="25">
        <v>0</v>
      </c>
      <c r="AC67" s="25">
        <v>0</v>
      </c>
      <c r="AD67" s="25">
        <v>0</v>
      </c>
      <c r="AE67" s="25">
        <v>0</v>
      </c>
      <c r="AF67" s="25">
        <v>0</v>
      </c>
      <c r="AG67" s="25">
        <v>0</v>
      </c>
      <c r="AH67" s="25">
        <v>0</v>
      </c>
      <c r="AI67" s="25">
        <v>0</v>
      </c>
      <c r="AJ67" s="40"/>
      <c r="AK67" s="12"/>
      <c r="AL67" s="1" t="s">
        <v>125</v>
      </c>
      <c r="AM67" s="25">
        <v>1500</v>
      </c>
      <c r="AR67" s="7"/>
      <c r="BA67" s="1" t="s">
        <v>1395</v>
      </c>
      <c r="BC67" s="1" t="s">
        <v>1395</v>
      </c>
      <c r="BE67" s="1" t="s">
        <v>1395</v>
      </c>
      <c r="BI67" s="1" t="s">
        <v>1395</v>
      </c>
      <c r="BK67" s="1" t="s">
        <v>1395</v>
      </c>
      <c r="BM67" s="7"/>
      <c r="BO67" s="1" t="s">
        <v>1395</v>
      </c>
      <c r="BQ67" s="1" t="s">
        <v>1395</v>
      </c>
      <c r="BY67" s="7"/>
      <c r="CB67" s="1" t="s">
        <v>126</v>
      </c>
      <c r="CC67" s="1">
        <v>81801215</v>
      </c>
      <c r="CD67" s="1" t="s">
        <v>1569</v>
      </c>
      <c r="CF67" s="1">
        <v>65</v>
      </c>
    </row>
    <row r="68" spans="1:84" ht="14.5" x14ac:dyDescent="0.35">
      <c r="A68" s="7" t="s">
        <v>365</v>
      </c>
      <c r="B68" s="7" t="s">
        <v>366</v>
      </c>
      <c r="C68" s="7" t="s">
        <v>367</v>
      </c>
      <c r="D68" s="7" t="s">
        <v>171</v>
      </c>
      <c r="E68" s="27">
        <v>862178042193566</v>
      </c>
      <c r="F68" s="7" t="s">
        <v>142</v>
      </c>
      <c r="G68" s="16"/>
      <c r="H68" s="1" t="s">
        <v>171</v>
      </c>
      <c r="I68" s="1" t="s">
        <v>1295</v>
      </c>
      <c r="J68" s="1" t="s">
        <v>143</v>
      </c>
      <c r="K68" s="1" t="s">
        <v>1296</v>
      </c>
      <c r="L68" s="1" t="s">
        <v>143</v>
      </c>
      <c r="M68" s="1" t="s">
        <v>1323</v>
      </c>
      <c r="N68" s="25">
        <v>0</v>
      </c>
      <c r="O68" s="25">
        <v>0</v>
      </c>
      <c r="P68" s="25">
        <v>1</v>
      </c>
      <c r="Q68" s="25">
        <v>1</v>
      </c>
      <c r="R68" s="25">
        <v>1</v>
      </c>
      <c r="S68" s="25">
        <v>0</v>
      </c>
      <c r="T68" s="25">
        <v>0</v>
      </c>
      <c r="U68" s="25">
        <v>0</v>
      </c>
      <c r="V68" s="25">
        <v>0</v>
      </c>
      <c r="W68" s="25">
        <v>0</v>
      </c>
      <c r="X68" s="25">
        <v>0</v>
      </c>
      <c r="Y68" s="25">
        <v>0</v>
      </c>
      <c r="Z68" s="25">
        <v>0</v>
      </c>
      <c r="AA68" s="25">
        <v>0</v>
      </c>
      <c r="AB68" s="25">
        <v>0</v>
      </c>
      <c r="AC68" s="25">
        <v>0</v>
      </c>
      <c r="AD68" s="25">
        <v>0</v>
      </c>
      <c r="AE68" s="25">
        <v>0</v>
      </c>
      <c r="AF68" s="25">
        <v>1</v>
      </c>
      <c r="AG68" s="25">
        <v>0</v>
      </c>
      <c r="AH68" s="25">
        <v>0</v>
      </c>
      <c r="AI68" s="25">
        <v>0</v>
      </c>
      <c r="AJ68" s="40"/>
      <c r="AK68" s="12"/>
      <c r="AN68" s="1" t="s">
        <v>125</v>
      </c>
      <c r="AO68" s="25">
        <v>3000</v>
      </c>
      <c r="AP68" s="1" t="s">
        <v>125</v>
      </c>
      <c r="AQ68" s="25">
        <v>5000</v>
      </c>
      <c r="AR68" s="7" t="s">
        <v>125</v>
      </c>
      <c r="AS68" s="25">
        <v>3500</v>
      </c>
      <c r="BA68" s="1" t="s">
        <v>1395</v>
      </c>
      <c r="BC68" s="1" t="s">
        <v>1395</v>
      </c>
      <c r="BE68" s="1" t="s">
        <v>1395</v>
      </c>
      <c r="BI68" s="1" t="s">
        <v>1395</v>
      </c>
      <c r="BK68" s="1" t="s">
        <v>1395</v>
      </c>
      <c r="BM68" s="7"/>
      <c r="BO68" s="1" t="s">
        <v>1395</v>
      </c>
      <c r="BQ68" s="1" t="s">
        <v>1395</v>
      </c>
      <c r="BT68" s="1" t="s">
        <v>125</v>
      </c>
      <c r="BU68" s="25">
        <v>2000</v>
      </c>
      <c r="BY68" s="7"/>
      <c r="CB68" s="1" t="s">
        <v>126</v>
      </c>
      <c r="CC68" s="1">
        <v>81801253</v>
      </c>
      <c r="CD68" s="1" t="s">
        <v>1570</v>
      </c>
      <c r="CF68" s="1">
        <v>66</v>
      </c>
    </row>
    <row r="69" spans="1:84" ht="14.5" x14ac:dyDescent="0.35">
      <c r="A69" s="7" t="s">
        <v>368</v>
      </c>
      <c r="B69" s="7" t="s">
        <v>369</v>
      </c>
      <c r="C69" s="7" t="s">
        <v>370</v>
      </c>
      <c r="D69" s="7" t="s">
        <v>171</v>
      </c>
      <c r="E69" s="27">
        <v>862178042193582</v>
      </c>
      <c r="F69" s="7" t="s">
        <v>142</v>
      </c>
      <c r="G69" s="16"/>
      <c r="H69" s="1" t="s">
        <v>171</v>
      </c>
      <c r="I69" s="1" t="s">
        <v>1295</v>
      </c>
      <c r="J69" s="1" t="s">
        <v>143</v>
      </c>
      <c r="K69" s="1" t="s">
        <v>1296</v>
      </c>
      <c r="L69" s="1" t="s">
        <v>143</v>
      </c>
      <c r="M69" s="1" t="s">
        <v>144</v>
      </c>
      <c r="N69" s="25">
        <v>0</v>
      </c>
      <c r="O69" s="25">
        <v>1</v>
      </c>
      <c r="P69" s="25">
        <v>0</v>
      </c>
      <c r="Q69" s="25">
        <v>0</v>
      </c>
      <c r="R69" s="25">
        <v>0</v>
      </c>
      <c r="S69" s="25">
        <v>0</v>
      </c>
      <c r="T69" s="25">
        <v>0</v>
      </c>
      <c r="U69" s="25">
        <v>0</v>
      </c>
      <c r="V69" s="25">
        <v>0</v>
      </c>
      <c r="W69" s="25">
        <v>0</v>
      </c>
      <c r="X69" s="25">
        <v>0</v>
      </c>
      <c r="Y69" s="25">
        <v>0</v>
      </c>
      <c r="Z69" s="25">
        <v>0</v>
      </c>
      <c r="AA69" s="25">
        <v>0</v>
      </c>
      <c r="AB69" s="25">
        <v>0</v>
      </c>
      <c r="AC69" s="25">
        <v>0</v>
      </c>
      <c r="AD69" s="25">
        <v>0</v>
      </c>
      <c r="AE69" s="25">
        <v>0</v>
      </c>
      <c r="AF69" s="25">
        <v>0</v>
      </c>
      <c r="AG69" s="25">
        <v>0</v>
      </c>
      <c r="AH69" s="25">
        <v>0</v>
      </c>
      <c r="AI69" s="25">
        <v>0</v>
      </c>
      <c r="AJ69" s="40"/>
      <c r="AK69" s="12"/>
      <c r="AL69" s="1" t="s">
        <v>125</v>
      </c>
      <c r="AM69" s="25">
        <v>1500</v>
      </c>
      <c r="AR69" s="7"/>
      <c r="BA69" s="1" t="s">
        <v>1395</v>
      </c>
      <c r="BC69" s="1" t="s">
        <v>1395</v>
      </c>
      <c r="BE69" s="1" t="s">
        <v>1395</v>
      </c>
      <c r="BI69" s="1" t="s">
        <v>1395</v>
      </c>
      <c r="BK69" s="1" t="s">
        <v>1395</v>
      </c>
      <c r="BO69" s="1" t="s">
        <v>1395</v>
      </c>
      <c r="BQ69" s="1" t="s">
        <v>1395</v>
      </c>
      <c r="BY69" s="7"/>
      <c r="CB69" s="1" t="s">
        <v>1427</v>
      </c>
      <c r="CC69" s="1">
        <v>81801255</v>
      </c>
      <c r="CD69" s="1" t="s">
        <v>1570</v>
      </c>
      <c r="CF69" s="1">
        <v>67</v>
      </c>
    </row>
    <row r="70" spans="1:84" ht="14.5" x14ac:dyDescent="0.35">
      <c r="A70" s="7" t="s">
        <v>371</v>
      </c>
      <c r="B70" s="7" t="s">
        <v>372</v>
      </c>
      <c r="C70" s="7" t="s">
        <v>373</v>
      </c>
      <c r="D70" s="7" t="s">
        <v>171</v>
      </c>
      <c r="E70" s="27">
        <v>862178042193566</v>
      </c>
      <c r="F70" s="7" t="s">
        <v>142</v>
      </c>
      <c r="G70" s="16"/>
      <c r="H70" s="1" t="s">
        <v>171</v>
      </c>
      <c r="I70" s="1" t="s">
        <v>1295</v>
      </c>
      <c r="J70" s="1" t="s">
        <v>143</v>
      </c>
      <c r="K70" s="1" t="s">
        <v>1296</v>
      </c>
      <c r="L70" s="1" t="s">
        <v>143</v>
      </c>
      <c r="M70" s="1" t="s">
        <v>1324</v>
      </c>
      <c r="N70" s="25">
        <v>1</v>
      </c>
      <c r="O70" s="25">
        <v>0</v>
      </c>
      <c r="P70" s="25">
        <v>1</v>
      </c>
      <c r="Q70" s="25">
        <v>0</v>
      </c>
      <c r="R70" s="25">
        <v>0</v>
      </c>
      <c r="S70" s="25">
        <v>0</v>
      </c>
      <c r="T70" s="25">
        <v>0</v>
      </c>
      <c r="U70" s="25">
        <v>0</v>
      </c>
      <c r="V70" s="25">
        <v>0</v>
      </c>
      <c r="W70" s="25">
        <v>0</v>
      </c>
      <c r="X70" s="25">
        <v>0</v>
      </c>
      <c r="Y70" s="25">
        <v>0</v>
      </c>
      <c r="Z70" s="25">
        <v>0</v>
      </c>
      <c r="AA70" s="25">
        <v>0</v>
      </c>
      <c r="AB70" s="25">
        <v>0</v>
      </c>
      <c r="AC70" s="25">
        <v>0</v>
      </c>
      <c r="AD70" s="25">
        <v>0</v>
      </c>
      <c r="AE70" s="25">
        <v>0</v>
      </c>
      <c r="AF70" s="25">
        <v>1</v>
      </c>
      <c r="AG70" s="25">
        <v>0</v>
      </c>
      <c r="AH70" s="25">
        <v>0</v>
      </c>
      <c r="AI70" s="25">
        <v>0</v>
      </c>
      <c r="AJ70" s="40" t="s">
        <v>125</v>
      </c>
      <c r="AK70" s="42">
        <v>1500</v>
      </c>
      <c r="AN70" s="1" t="s">
        <v>125</v>
      </c>
      <c r="AO70" s="25">
        <v>3000</v>
      </c>
      <c r="AR70" s="7"/>
      <c r="BA70" s="1" t="s">
        <v>1395</v>
      </c>
      <c r="BC70" s="1" t="s">
        <v>1395</v>
      </c>
      <c r="BE70" s="1" t="s">
        <v>1395</v>
      </c>
      <c r="BI70" s="1" t="s">
        <v>1395</v>
      </c>
      <c r="BK70" s="1" t="s">
        <v>1395</v>
      </c>
      <c r="BO70" s="1" t="s">
        <v>1395</v>
      </c>
      <c r="BQ70" s="1" t="s">
        <v>1395</v>
      </c>
      <c r="BT70" s="1" t="s">
        <v>125</v>
      </c>
      <c r="BU70" s="25">
        <v>2000</v>
      </c>
      <c r="BY70" s="7"/>
      <c r="CB70" s="1" t="s">
        <v>126</v>
      </c>
      <c r="CC70" s="1">
        <v>81801350</v>
      </c>
      <c r="CD70" s="1" t="s">
        <v>1571</v>
      </c>
      <c r="CF70" s="1">
        <v>68</v>
      </c>
    </row>
    <row r="71" spans="1:84" ht="14.5" x14ac:dyDescent="0.35">
      <c r="A71" s="7" t="s">
        <v>374</v>
      </c>
      <c r="B71" s="7" t="s">
        <v>375</v>
      </c>
      <c r="C71" s="7" t="s">
        <v>376</v>
      </c>
      <c r="D71" s="7" t="s">
        <v>171</v>
      </c>
      <c r="E71" s="27">
        <v>862178042193582</v>
      </c>
      <c r="F71" s="7" t="s">
        <v>142</v>
      </c>
      <c r="G71" s="16"/>
      <c r="H71" s="1" t="s">
        <v>171</v>
      </c>
      <c r="I71" s="1" t="s">
        <v>1295</v>
      </c>
      <c r="J71" s="1" t="s">
        <v>143</v>
      </c>
      <c r="K71" s="1" t="s">
        <v>1296</v>
      </c>
      <c r="L71" s="1" t="s">
        <v>143</v>
      </c>
      <c r="M71" s="1" t="s">
        <v>146</v>
      </c>
      <c r="N71" s="25">
        <v>0</v>
      </c>
      <c r="O71" s="25">
        <v>0</v>
      </c>
      <c r="P71" s="25">
        <v>0</v>
      </c>
      <c r="Q71" s="25">
        <v>0</v>
      </c>
      <c r="R71" s="25">
        <v>1</v>
      </c>
      <c r="S71" s="25">
        <v>0</v>
      </c>
      <c r="T71" s="25">
        <v>0</v>
      </c>
      <c r="U71" s="25">
        <v>0</v>
      </c>
      <c r="V71" s="25">
        <v>0</v>
      </c>
      <c r="W71" s="25">
        <v>0</v>
      </c>
      <c r="X71" s="25">
        <v>0</v>
      </c>
      <c r="Y71" s="25">
        <v>0</v>
      </c>
      <c r="Z71" s="25">
        <v>0</v>
      </c>
      <c r="AA71" s="25">
        <v>0</v>
      </c>
      <c r="AB71" s="25">
        <v>0</v>
      </c>
      <c r="AC71" s="25">
        <v>0</v>
      </c>
      <c r="AD71" s="25">
        <v>0</v>
      </c>
      <c r="AE71" s="25">
        <v>0</v>
      </c>
      <c r="AF71" s="25">
        <v>0</v>
      </c>
      <c r="AG71" s="25">
        <v>0</v>
      </c>
      <c r="AH71" s="25">
        <v>0</v>
      </c>
      <c r="AI71" s="25">
        <v>0</v>
      </c>
      <c r="AJ71" s="40"/>
      <c r="AK71" s="12"/>
      <c r="AR71" s="7" t="s">
        <v>125</v>
      </c>
      <c r="AS71" s="25">
        <v>3500</v>
      </c>
      <c r="BA71" s="1" t="s">
        <v>1395</v>
      </c>
      <c r="BC71" s="1" t="s">
        <v>1395</v>
      </c>
      <c r="BE71" s="1" t="s">
        <v>1395</v>
      </c>
      <c r="BI71" s="1" t="s">
        <v>1395</v>
      </c>
      <c r="BK71" s="1" t="s">
        <v>1395</v>
      </c>
      <c r="BO71" s="1" t="s">
        <v>1395</v>
      </c>
      <c r="BQ71" s="1" t="s">
        <v>1395</v>
      </c>
      <c r="BY71" s="7"/>
      <c r="CB71" s="1" t="s">
        <v>1427</v>
      </c>
      <c r="CC71" s="1">
        <v>81801355</v>
      </c>
      <c r="CD71" s="1" t="s">
        <v>1572</v>
      </c>
      <c r="CF71" s="1">
        <v>69</v>
      </c>
    </row>
    <row r="72" spans="1:84" ht="14.5" x14ac:dyDescent="0.35">
      <c r="A72" s="7" t="s">
        <v>377</v>
      </c>
      <c r="B72" s="7" t="s">
        <v>378</v>
      </c>
      <c r="C72" s="7" t="s">
        <v>379</v>
      </c>
      <c r="D72" s="7" t="s">
        <v>171</v>
      </c>
      <c r="E72" s="27">
        <v>862178042193582</v>
      </c>
      <c r="F72" s="7" t="s">
        <v>142</v>
      </c>
      <c r="G72" s="16"/>
      <c r="H72" s="1" t="s">
        <v>171</v>
      </c>
      <c r="I72" s="1" t="s">
        <v>1295</v>
      </c>
      <c r="J72" s="1" t="s">
        <v>143</v>
      </c>
      <c r="K72" s="1" t="s">
        <v>1296</v>
      </c>
      <c r="L72" s="1" t="s">
        <v>143</v>
      </c>
      <c r="M72" s="1" t="s">
        <v>131</v>
      </c>
      <c r="N72" s="25">
        <v>0</v>
      </c>
      <c r="O72" s="25">
        <v>0</v>
      </c>
      <c r="P72" s="25">
        <v>0</v>
      </c>
      <c r="Q72" s="25">
        <v>0</v>
      </c>
      <c r="R72" s="25">
        <v>0</v>
      </c>
      <c r="S72" s="25">
        <v>0</v>
      </c>
      <c r="T72" s="25">
        <v>0</v>
      </c>
      <c r="U72" s="25">
        <v>0</v>
      </c>
      <c r="V72" s="25">
        <v>0</v>
      </c>
      <c r="W72" s="25">
        <v>0</v>
      </c>
      <c r="X72" s="25">
        <v>0</v>
      </c>
      <c r="Y72" s="25">
        <v>0</v>
      </c>
      <c r="Z72" s="25">
        <v>0</v>
      </c>
      <c r="AA72" s="25">
        <v>0</v>
      </c>
      <c r="AB72" s="25">
        <v>0</v>
      </c>
      <c r="AC72" s="25">
        <v>0</v>
      </c>
      <c r="AD72" s="25">
        <v>0</v>
      </c>
      <c r="AE72" s="25">
        <v>0</v>
      </c>
      <c r="AF72" s="25">
        <v>0</v>
      </c>
      <c r="AG72" s="25">
        <v>0</v>
      </c>
      <c r="AH72" s="25">
        <v>0</v>
      </c>
      <c r="AI72" s="25">
        <v>1</v>
      </c>
      <c r="AJ72" s="40"/>
      <c r="AK72" s="12"/>
      <c r="AR72" s="7"/>
      <c r="BA72" s="1" t="s">
        <v>1395</v>
      </c>
      <c r="BC72" s="1" t="s">
        <v>1395</v>
      </c>
      <c r="BE72" s="1" t="s">
        <v>1395</v>
      </c>
      <c r="BI72" s="1" t="s">
        <v>1395</v>
      </c>
      <c r="BK72" s="1" t="s">
        <v>1395</v>
      </c>
      <c r="BO72" s="1" t="s">
        <v>1395</v>
      </c>
      <c r="BQ72" s="1" t="s">
        <v>1395</v>
      </c>
      <c r="BY72" s="7"/>
      <c r="BZ72" s="1" t="s">
        <v>125</v>
      </c>
      <c r="CA72" s="25">
        <v>1250</v>
      </c>
      <c r="CB72" s="1" t="s">
        <v>1427</v>
      </c>
      <c r="CC72" s="1">
        <v>81801478</v>
      </c>
      <c r="CD72" s="1" t="s">
        <v>1573</v>
      </c>
      <c r="CF72" s="1">
        <v>70</v>
      </c>
    </row>
    <row r="73" spans="1:84" ht="14.5" x14ac:dyDescent="0.35">
      <c r="A73" s="7" t="s">
        <v>380</v>
      </c>
      <c r="B73" s="7" t="s">
        <v>381</v>
      </c>
      <c r="C73" s="7" t="s">
        <v>382</v>
      </c>
      <c r="D73" s="7" t="s">
        <v>171</v>
      </c>
      <c r="E73" s="27">
        <v>862178042193566</v>
      </c>
      <c r="F73" s="7" t="s">
        <v>142</v>
      </c>
      <c r="G73" s="16"/>
      <c r="H73" s="1" t="s">
        <v>171</v>
      </c>
      <c r="I73" s="1" t="s">
        <v>1295</v>
      </c>
      <c r="J73" s="1" t="s">
        <v>143</v>
      </c>
      <c r="K73" s="1" t="s">
        <v>1296</v>
      </c>
      <c r="L73" s="1" t="s">
        <v>143</v>
      </c>
      <c r="M73" s="1" t="s">
        <v>164</v>
      </c>
      <c r="N73" s="25">
        <v>0</v>
      </c>
      <c r="O73" s="25">
        <v>0</v>
      </c>
      <c r="P73" s="25">
        <v>0</v>
      </c>
      <c r="Q73" s="25">
        <v>0</v>
      </c>
      <c r="R73" s="25">
        <v>0</v>
      </c>
      <c r="S73" s="25">
        <v>0</v>
      </c>
      <c r="T73" s="25">
        <v>0</v>
      </c>
      <c r="U73" s="25">
        <v>1</v>
      </c>
      <c r="V73" s="25">
        <v>0</v>
      </c>
      <c r="W73" s="25">
        <v>0</v>
      </c>
      <c r="X73" s="25">
        <v>0</v>
      </c>
      <c r="Y73" s="25">
        <v>0</v>
      </c>
      <c r="Z73" s="25">
        <v>0</v>
      </c>
      <c r="AA73" s="25">
        <v>0</v>
      </c>
      <c r="AB73" s="25">
        <v>0</v>
      </c>
      <c r="AC73" s="25">
        <v>0</v>
      </c>
      <c r="AD73" s="25">
        <v>0</v>
      </c>
      <c r="AE73" s="25">
        <v>0</v>
      </c>
      <c r="AF73" s="25">
        <v>0</v>
      </c>
      <c r="AG73" s="25">
        <v>0</v>
      </c>
      <c r="AH73" s="25">
        <v>0</v>
      </c>
      <c r="AI73" s="25">
        <v>0</v>
      </c>
      <c r="AJ73" s="40"/>
      <c r="AK73" s="12"/>
      <c r="AR73" s="7"/>
      <c r="AX73" s="1" t="s">
        <v>125</v>
      </c>
      <c r="AY73" s="25">
        <v>6500</v>
      </c>
      <c r="BA73" s="1" t="s">
        <v>1395</v>
      </c>
      <c r="BC73" s="1" t="s">
        <v>1395</v>
      </c>
      <c r="BE73" s="1" t="s">
        <v>1395</v>
      </c>
      <c r="BI73" s="1" t="s">
        <v>1395</v>
      </c>
      <c r="BK73" s="1" t="s">
        <v>1395</v>
      </c>
      <c r="BO73" s="1" t="s">
        <v>1395</v>
      </c>
      <c r="BQ73" s="1" t="s">
        <v>1395</v>
      </c>
      <c r="BY73" s="7"/>
      <c r="CB73" s="1" t="s">
        <v>126</v>
      </c>
      <c r="CC73" s="1">
        <v>81801501</v>
      </c>
      <c r="CD73" s="1" t="s">
        <v>1574</v>
      </c>
      <c r="CF73" s="1">
        <v>71</v>
      </c>
    </row>
    <row r="74" spans="1:84" ht="14.5" x14ac:dyDescent="0.35">
      <c r="A74" s="7" t="s">
        <v>383</v>
      </c>
      <c r="B74" s="7" t="s">
        <v>384</v>
      </c>
      <c r="C74" s="7" t="s">
        <v>385</v>
      </c>
      <c r="D74" s="7" t="s">
        <v>171</v>
      </c>
      <c r="E74" s="27">
        <v>862178042193566</v>
      </c>
      <c r="F74" s="7" t="s">
        <v>142</v>
      </c>
      <c r="G74" s="16"/>
      <c r="H74" s="1" t="s">
        <v>171</v>
      </c>
      <c r="I74" s="1" t="s">
        <v>1295</v>
      </c>
      <c r="J74" s="1" t="s">
        <v>143</v>
      </c>
      <c r="K74" s="1" t="s">
        <v>1296</v>
      </c>
      <c r="L74" s="1" t="s">
        <v>143</v>
      </c>
      <c r="M74" s="1" t="s">
        <v>1325</v>
      </c>
      <c r="N74" s="25">
        <v>0</v>
      </c>
      <c r="O74" s="25">
        <v>0</v>
      </c>
      <c r="P74" s="25">
        <v>0</v>
      </c>
      <c r="Q74" s="25">
        <v>0</v>
      </c>
      <c r="R74" s="25">
        <v>0</v>
      </c>
      <c r="S74" s="25">
        <v>0</v>
      </c>
      <c r="T74" s="25">
        <v>0</v>
      </c>
      <c r="U74" s="25">
        <v>0</v>
      </c>
      <c r="V74" s="25">
        <v>0</v>
      </c>
      <c r="W74" s="25">
        <v>0</v>
      </c>
      <c r="X74" s="25">
        <v>0</v>
      </c>
      <c r="Y74" s="25">
        <v>0</v>
      </c>
      <c r="Z74" s="25">
        <v>0</v>
      </c>
      <c r="AA74" s="25">
        <v>1</v>
      </c>
      <c r="AB74" s="25">
        <v>0</v>
      </c>
      <c r="AC74" s="25">
        <v>0</v>
      </c>
      <c r="AD74" s="25">
        <v>0</v>
      </c>
      <c r="AE74" s="25">
        <v>1</v>
      </c>
      <c r="AF74" s="25">
        <v>0</v>
      </c>
      <c r="AG74" s="25">
        <v>0</v>
      </c>
      <c r="AH74" s="25">
        <v>0</v>
      </c>
      <c r="AI74" s="25">
        <v>0</v>
      </c>
      <c r="AJ74" s="40"/>
      <c r="AK74" s="12"/>
      <c r="AR74" s="7"/>
      <c r="BA74" s="1" t="s">
        <v>1395</v>
      </c>
      <c r="BC74" s="1" t="s">
        <v>1395</v>
      </c>
      <c r="BE74" s="1" t="s">
        <v>1395</v>
      </c>
      <c r="BI74" s="1" t="s">
        <v>1395</v>
      </c>
      <c r="BK74" s="1" t="s">
        <v>1395</v>
      </c>
      <c r="BN74" s="1" t="s">
        <v>125</v>
      </c>
      <c r="BO74" s="25">
        <v>200</v>
      </c>
      <c r="BQ74" s="1" t="s">
        <v>1395</v>
      </c>
      <c r="BR74" s="1" t="s">
        <v>125</v>
      </c>
      <c r="BS74" s="25">
        <v>250</v>
      </c>
      <c r="BY74" s="7"/>
      <c r="CB74" s="1" t="s">
        <v>126</v>
      </c>
      <c r="CC74" s="1">
        <v>81801779</v>
      </c>
      <c r="CD74" s="1" t="s">
        <v>1575</v>
      </c>
      <c r="CF74" s="1">
        <v>72</v>
      </c>
    </row>
    <row r="75" spans="1:84" ht="14.5" x14ac:dyDescent="0.35">
      <c r="A75" s="7" t="s">
        <v>386</v>
      </c>
      <c r="B75" s="7" t="s">
        <v>387</v>
      </c>
      <c r="C75" s="7" t="s">
        <v>388</v>
      </c>
      <c r="D75" s="7" t="s">
        <v>171</v>
      </c>
      <c r="E75" s="27">
        <v>862178042193566</v>
      </c>
      <c r="F75" s="7" t="s">
        <v>142</v>
      </c>
      <c r="G75" s="16"/>
      <c r="H75" s="1" t="s">
        <v>171</v>
      </c>
      <c r="I75" s="1" t="s">
        <v>1295</v>
      </c>
      <c r="J75" s="1" t="s">
        <v>143</v>
      </c>
      <c r="K75" s="1" t="s">
        <v>1296</v>
      </c>
      <c r="L75" s="1" t="s">
        <v>143</v>
      </c>
      <c r="M75" s="1" t="s">
        <v>144</v>
      </c>
      <c r="N75" s="25">
        <v>0</v>
      </c>
      <c r="O75" s="25">
        <v>1</v>
      </c>
      <c r="P75" s="25">
        <v>0</v>
      </c>
      <c r="Q75" s="25">
        <v>0</v>
      </c>
      <c r="R75" s="25">
        <v>0</v>
      </c>
      <c r="S75" s="25">
        <v>0</v>
      </c>
      <c r="T75" s="25">
        <v>0</v>
      </c>
      <c r="U75" s="25">
        <v>0</v>
      </c>
      <c r="V75" s="25">
        <v>0</v>
      </c>
      <c r="W75" s="25">
        <v>0</v>
      </c>
      <c r="X75" s="25">
        <v>0</v>
      </c>
      <c r="Y75" s="25">
        <v>0</v>
      </c>
      <c r="Z75" s="25">
        <v>0</v>
      </c>
      <c r="AA75" s="25">
        <v>0</v>
      </c>
      <c r="AB75" s="25">
        <v>0</v>
      </c>
      <c r="AC75" s="25">
        <v>0</v>
      </c>
      <c r="AD75" s="25">
        <v>0</v>
      </c>
      <c r="AE75" s="25">
        <v>0</v>
      </c>
      <c r="AF75" s="25">
        <v>0</v>
      </c>
      <c r="AG75" s="25">
        <v>0</v>
      </c>
      <c r="AH75" s="25">
        <v>0</v>
      </c>
      <c r="AI75" s="25">
        <v>0</v>
      </c>
      <c r="AJ75" s="40"/>
      <c r="AK75" s="12"/>
      <c r="AL75" s="1" t="s">
        <v>125</v>
      </c>
      <c r="AM75" s="25">
        <v>1500</v>
      </c>
      <c r="AR75" s="7"/>
      <c r="BA75" s="1" t="s">
        <v>1395</v>
      </c>
      <c r="BC75" s="1" t="s">
        <v>1395</v>
      </c>
      <c r="BE75" s="1" t="s">
        <v>1395</v>
      </c>
      <c r="BI75" s="1" t="s">
        <v>1395</v>
      </c>
      <c r="BK75" s="1" t="s">
        <v>1395</v>
      </c>
      <c r="BO75" s="1" t="s">
        <v>1395</v>
      </c>
      <c r="BQ75" s="1" t="s">
        <v>1395</v>
      </c>
      <c r="BY75" s="7"/>
      <c r="CB75" s="1" t="s">
        <v>126</v>
      </c>
      <c r="CC75" s="1">
        <v>81802703</v>
      </c>
      <c r="CD75" s="1" t="s">
        <v>1576</v>
      </c>
      <c r="CF75" s="1">
        <v>73</v>
      </c>
    </row>
    <row r="76" spans="1:84" ht="14.5" x14ac:dyDescent="0.35">
      <c r="A76" s="7" t="s">
        <v>389</v>
      </c>
      <c r="B76" s="7" t="s">
        <v>390</v>
      </c>
      <c r="C76" s="7" t="s">
        <v>391</v>
      </c>
      <c r="D76" s="7" t="s">
        <v>171</v>
      </c>
      <c r="E76" s="27">
        <v>862178042193566</v>
      </c>
      <c r="F76" s="7" t="s">
        <v>142</v>
      </c>
      <c r="G76" s="16"/>
      <c r="H76" s="1" t="s">
        <v>171</v>
      </c>
      <c r="I76" s="1" t="s">
        <v>1295</v>
      </c>
      <c r="J76" s="1" t="s">
        <v>143</v>
      </c>
      <c r="K76" s="1" t="s">
        <v>1296</v>
      </c>
      <c r="L76" s="1" t="s">
        <v>143</v>
      </c>
      <c r="M76" s="1" t="s">
        <v>140</v>
      </c>
      <c r="N76" s="25">
        <v>0</v>
      </c>
      <c r="O76" s="25">
        <v>0</v>
      </c>
      <c r="P76" s="25">
        <v>0</v>
      </c>
      <c r="Q76" s="25">
        <v>0</v>
      </c>
      <c r="R76" s="25">
        <v>0</v>
      </c>
      <c r="S76" s="25">
        <v>0</v>
      </c>
      <c r="T76" s="25">
        <v>1</v>
      </c>
      <c r="U76" s="25">
        <v>0</v>
      </c>
      <c r="V76" s="25">
        <v>0</v>
      </c>
      <c r="W76" s="25">
        <v>0</v>
      </c>
      <c r="X76" s="25">
        <v>0</v>
      </c>
      <c r="Y76" s="25">
        <v>0</v>
      </c>
      <c r="Z76" s="25">
        <v>0</v>
      </c>
      <c r="AA76" s="25">
        <v>0</v>
      </c>
      <c r="AB76" s="25">
        <v>0</v>
      </c>
      <c r="AC76" s="25">
        <v>0</v>
      </c>
      <c r="AD76" s="25">
        <v>0</v>
      </c>
      <c r="AE76" s="25">
        <v>0</v>
      </c>
      <c r="AF76" s="25">
        <v>0</v>
      </c>
      <c r="AG76" s="25">
        <v>0</v>
      </c>
      <c r="AH76" s="25">
        <v>0</v>
      </c>
      <c r="AI76" s="25">
        <v>0</v>
      </c>
      <c r="AJ76" s="40"/>
      <c r="AK76" s="12"/>
      <c r="AR76" s="7"/>
      <c r="AV76" s="1" t="s">
        <v>125</v>
      </c>
      <c r="AW76" s="25">
        <v>5000</v>
      </c>
      <c r="BA76" s="1" t="s">
        <v>1395</v>
      </c>
      <c r="BC76" s="1" t="s">
        <v>1395</v>
      </c>
      <c r="BE76" s="1" t="s">
        <v>1395</v>
      </c>
      <c r="BI76" s="1" t="s">
        <v>1395</v>
      </c>
      <c r="BK76" s="1" t="s">
        <v>1395</v>
      </c>
      <c r="BO76" s="1" t="s">
        <v>1395</v>
      </c>
      <c r="BQ76" s="1" t="s">
        <v>1395</v>
      </c>
      <c r="BY76" s="7"/>
      <c r="CB76" s="1" t="s">
        <v>126</v>
      </c>
      <c r="CC76" s="1">
        <v>81802768</v>
      </c>
      <c r="CD76" s="1" t="s">
        <v>1577</v>
      </c>
      <c r="CF76" s="1">
        <v>74</v>
      </c>
    </row>
    <row r="77" spans="1:84" ht="14.5" x14ac:dyDescent="0.35">
      <c r="A77" s="7" t="s">
        <v>392</v>
      </c>
      <c r="B77" s="7" t="s">
        <v>393</v>
      </c>
      <c r="C77" s="7" t="s">
        <v>394</v>
      </c>
      <c r="D77" s="7" t="s">
        <v>171</v>
      </c>
      <c r="E77" s="27">
        <v>862178042193566</v>
      </c>
      <c r="F77" s="7" t="s">
        <v>142</v>
      </c>
      <c r="G77" s="16"/>
      <c r="H77" s="1" t="s">
        <v>171</v>
      </c>
      <c r="I77" s="1" t="s">
        <v>1295</v>
      </c>
      <c r="J77" s="1" t="s">
        <v>143</v>
      </c>
      <c r="K77" s="1" t="s">
        <v>1296</v>
      </c>
      <c r="L77" s="1" t="s">
        <v>143</v>
      </c>
      <c r="M77" s="1" t="s">
        <v>140</v>
      </c>
      <c r="N77" s="25">
        <v>0</v>
      </c>
      <c r="O77" s="25">
        <v>0</v>
      </c>
      <c r="P77" s="25">
        <v>0</v>
      </c>
      <c r="Q77" s="25">
        <v>0</v>
      </c>
      <c r="R77" s="25">
        <v>0</v>
      </c>
      <c r="S77" s="25">
        <v>0</v>
      </c>
      <c r="T77" s="25">
        <v>1</v>
      </c>
      <c r="U77" s="25">
        <v>0</v>
      </c>
      <c r="V77" s="25">
        <v>0</v>
      </c>
      <c r="W77" s="25">
        <v>0</v>
      </c>
      <c r="X77" s="25">
        <v>0</v>
      </c>
      <c r="Y77" s="25">
        <v>0</v>
      </c>
      <c r="Z77" s="25">
        <v>0</v>
      </c>
      <c r="AA77" s="25">
        <v>0</v>
      </c>
      <c r="AB77" s="25">
        <v>0</v>
      </c>
      <c r="AC77" s="25">
        <v>0</v>
      </c>
      <c r="AD77" s="25">
        <v>0</v>
      </c>
      <c r="AE77" s="25">
        <v>0</v>
      </c>
      <c r="AF77" s="25">
        <v>0</v>
      </c>
      <c r="AG77" s="25">
        <v>0</v>
      </c>
      <c r="AH77" s="25">
        <v>0</v>
      </c>
      <c r="AI77" s="25">
        <v>0</v>
      </c>
      <c r="AJ77" s="40"/>
      <c r="AK77" s="12"/>
      <c r="AR77" s="7"/>
      <c r="AV77" s="1" t="s">
        <v>125</v>
      </c>
      <c r="AW77" s="25">
        <v>5000</v>
      </c>
      <c r="BA77" s="1" t="s">
        <v>1395</v>
      </c>
      <c r="BC77" s="1" t="s">
        <v>1395</v>
      </c>
      <c r="BE77" s="1" t="s">
        <v>1395</v>
      </c>
      <c r="BI77" s="1" t="s">
        <v>1395</v>
      </c>
      <c r="BK77" s="1" t="s">
        <v>1395</v>
      </c>
      <c r="BO77" s="1" t="s">
        <v>1395</v>
      </c>
      <c r="BQ77" s="1" t="s">
        <v>1395</v>
      </c>
      <c r="BY77" s="7"/>
      <c r="CB77" s="1" t="s">
        <v>126</v>
      </c>
      <c r="CC77" s="1">
        <v>81802839</v>
      </c>
      <c r="CD77" s="1" t="s">
        <v>1578</v>
      </c>
      <c r="CF77" s="1">
        <v>75</v>
      </c>
    </row>
    <row r="78" spans="1:84" ht="14.5" x14ac:dyDescent="0.35">
      <c r="A78" s="7" t="s">
        <v>395</v>
      </c>
      <c r="B78" s="7" t="s">
        <v>396</v>
      </c>
      <c r="C78" s="7" t="s">
        <v>397</v>
      </c>
      <c r="D78" s="7" t="s">
        <v>171</v>
      </c>
      <c r="E78" s="27">
        <v>862178042193582</v>
      </c>
      <c r="F78" s="7" t="s">
        <v>142</v>
      </c>
      <c r="G78" s="16"/>
      <c r="H78" s="1" t="s">
        <v>171</v>
      </c>
      <c r="I78" s="1" t="s">
        <v>1295</v>
      </c>
      <c r="J78" s="1" t="s">
        <v>143</v>
      </c>
      <c r="K78" s="1" t="s">
        <v>1296</v>
      </c>
      <c r="L78" s="1" t="s">
        <v>143</v>
      </c>
      <c r="M78" s="1" t="s">
        <v>166</v>
      </c>
      <c r="N78" s="25">
        <v>0</v>
      </c>
      <c r="O78" s="25">
        <v>0</v>
      </c>
      <c r="P78" s="25">
        <v>0</v>
      </c>
      <c r="Q78" s="25">
        <v>1</v>
      </c>
      <c r="R78" s="25">
        <v>0</v>
      </c>
      <c r="S78" s="25">
        <v>0</v>
      </c>
      <c r="T78" s="25">
        <v>0</v>
      </c>
      <c r="U78" s="25">
        <v>0</v>
      </c>
      <c r="V78" s="25">
        <v>0</v>
      </c>
      <c r="W78" s="25">
        <v>0</v>
      </c>
      <c r="X78" s="25">
        <v>0</v>
      </c>
      <c r="Y78" s="25">
        <v>0</v>
      </c>
      <c r="Z78" s="25">
        <v>0</v>
      </c>
      <c r="AA78" s="25">
        <v>0</v>
      </c>
      <c r="AB78" s="25">
        <v>0</v>
      </c>
      <c r="AC78" s="25">
        <v>0</v>
      </c>
      <c r="AD78" s="25">
        <v>0</v>
      </c>
      <c r="AE78" s="25">
        <v>0</v>
      </c>
      <c r="AF78" s="25">
        <v>0</v>
      </c>
      <c r="AG78" s="25">
        <v>0</v>
      </c>
      <c r="AH78" s="25">
        <v>0</v>
      </c>
      <c r="AI78" s="25">
        <v>0</v>
      </c>
      <c r="AJ78" s="40"/>
      <c r="AK78" s="12"/>
      <c r="AQ78" s="27"/>
      <c r="AR78" s="7"/>
      <c r="AS78" s="7"/>
      <c r="BA78" s="1" t="s">
        <v>1395</v>
      </c>
      <c r="BC78" s="1" t="s">
        <v>1395</v>
      </c>
      <c r="BE78" s="1" t="s">
        <v>1395</v>
      </c>
      <c r="BI78" s="1" t="s">
        <v>1395</v>
      </c>
      <c r="BK78" s="1" t="s">
        <v>1395</v>
      </c>
      <c r="BO78" s="1" t="s">
        <v>1395</v>
      </c>
      <c r="BQ78" s="1" t="s">
        <v>1395</v>
      </c>
      <c r="BY78" s="7"/>
      <c r="CB78" s="1" t="s">
        <v>1427</v>
      </c>
      <c r="CC78" s="1">
        <v>81803217</v>
      </c>
      <c r="CD78" s="1" t="s">
        <v>1579</v>
      </c>
      <c r="CF78" s="1">
        <v>76</v>
      </c>
    </row>
    <row r="79" spans="1:84" ht="14.5" x14ac:dyDescent="0.35">
      <c r="A79" s="7" t="s">
        <v>398</v>
      </c>
      <c r="B79" s="7" t="s">
        <v>399</v>
      </c>
      <c r="C79" s="7" t="s">
        <v>400</v>
      </c>
      <c r="D79" s="7" t="s">
        <v>171</v>
      </c>
      <c r="E79" s="27">
        <v>862178042193582</v>
      </c>
      <c r="F79" s="7" t="s">
        <v>142</v>
      </c>
      <c r="G79" s="16"/>
      <c r="H79" s="1" t="s">
        <v>171</v>
      </c>
      <c r="I79" s="1" t="s">
        <v>1295</v>
      </c>
      <c r="J79" s="1" t="s">
        <v>143</v>
      </c>
      <c r="K79" s="1" t="s">
        <v>1296</v>
      </c>
      <c r="L79" s="1" t="s">
        <v>143</v>
      </c>
      <c r="M79" s="1" t="s">
        <v>166</v>
      </c>
      <c r="N79" s="25">
        <v>0</v>
      </c>
      <c r="O79" s="25">
        <v>0</v>
      </c>
      <c r="P79" s="25">
        <v>0</v>
      </c>
      <c r="Q79" s="25">
        <v>1</v>
      </c>
      <c r="R79" s="25">
        <v>0</v>
      </c>
      <c r="S79" s="25">
        <v>0</v>
      </c>
      <c r="T79" s="25">
        <v>0</v>
      </c>
      <c r="U79" s="25">
        <v>0</v>
      </c>
      <c r="V79" s="25">
        <v>0</v>
      </c>
      <c r="W79" s="25">
        <v>0</v>
      </c>
      <c r="X79" s="25">
        <v>0</v>
      </c>
      <c r="Y79" s="25">
        <v>0</v>
      </c>
      <c r="Z79" s="25">
        <v>0</v>
      </c>
      <c r="AA79" s="25">
        <v>0</v>
      </c>
      <c r="AB79" s="25">
        <v>0</v>
      </c>
      <c r="AC79" s="25">
        <v>0</v>
      </c>
      <c r="AD79" s="25">
        <v>0</v>
      </c>
      <c r="AE79" s="25">
        <v>0</v>
      </c>
      <c r="AF79" s="25">
        <v>0</v>
      </c>
      <c r="AG79" s="25">
        <v>0</v>
      </c>
      <c r="AH79" s="25">
        <v>0</v>
      </c>
      <c r="AI79" s="25">
        <v>0</v>
      </c>
      <c r="AJ79" s="40"/>
      <c r="AK79" s="12"/>
      <c r="AP79" s="1" t="s">
        <v>125</v>
      </c>
      <c r="AQ79" s="25">
        <v>5000</v>
      </c>
      <c r="AR79" s="7"/>
      <c r="AS79" s="7"/>
      <c r="BA79" s="1" t="s">
        <v>1395</v>
      </c>
      <c r="BC79" s="1" t="s">
        <v>1395</v>
      </c>
      <c r="BE79" s="1" t="s">
        <v>1395</v>
      </c>
      <c r="BI79" s="1" t="s">
        <v>1395</v>
      </c>
      <c r="BK79" s="1" t="s">
        <v>1395</v>
      </c>
      <c r="BO79" s="1" t="s">
        <v>1395</v>
      </c>
      <c r="BQ79" s="1" t="s">
        <v>1395</v>
      </c>
      <c r="BY79" s="7"/>
      <c r="CB79" s="1" t="s">
        <v>1427</v>
      </c>
      <c r="CC79" s="1">
        <v>81803521</v>
      </c>
      <c r="CD79" s="1" t="s">
        <v>1580</v>
      </c>
      <c r="CF79" s="1">
        <v>77</v>
      </c>
    </row>
    <row r="80" spans="1:84" ht="14.5" x14ac:dyDescent="0.35">
      <c r="A80" s="7" t="s">
        <v>401</v>
      </c>
      <c r="B80" s="7" t="s">
        <v>402</v>
      </c>
      <c r="C80" s="7" t="s">
        <v>403</v>
      </c>
      <c r="D80" s="7" t="s">
        <v>171</v>
      </c>
      <c r="E80" s="27">
        <v>862178042193582</v>
      </c>
      <c r="F80" s="7" t="s">
        <v>142</v>
      </c>
      <c r="G80" s="16"/>
      <c r="H80" s="1" t="s">
        <v>171</v>
      </c>
      <c r="I80" s="1" t="s">
        <v>1295</v>
      </c>
      <c r="J80" s="1" t="s">
        <v>143</v>
      </c>
      <c r="K80" s="1" t="s">
        <v>1296</v>
      </c>
      <c r="L80" s="1" t="s">
        <v>143</v>
      </c>
      <c r="M80" s="1" t="s">
        <v>164</v>
      </c>
      <c r="N80" s="25">
        <v>0</v>
      </c>
      <c r="O80" s="25">
        <v>0</v>
      </c>
      <c r="P80" s="25">
        <v>0</v>
      </c>
      <c r="Q80" s="25">
        <v>0</v>
      </c>
      <c r="R80" s="25">
        <v>0</v>
      </c>
      <c r="S80" s="25">
        <v>0</v>
      </c>
      <c r="T80" s="25">
        <v>0</v>
      </c>
      <c r="U80" s="25">
        <v>1</v>
      </c>
      <c r="V80" s="25">
        <v>0</v>
      </c>
      <c r="W80" s="25">
        <v>0</v>
      </c>
      <c r="X80" s="25">
        <v>0</v>
      </c>
      <c r="Y80" s="25">
        <v>0</v>
      </c>
      <c r="Z80" s="25">
        <v>0</v>
      </c>
      <c r="AA80" s="25">
        <v>0</v>
      </c>
      <c r="AB80" s="25">
        <v>0</v>
      </c>
      <c r="AC80" s="25">
        <v>0</v>
      </c>
      <c r="AD80" s="25">
        <v>0</v>
      </c>
      <c r="AE80" s="25">
        <v>0</v>
      </c>
      <c r="AF80" s="25">
        <v>0</v>
      </c>
      <c r="AG80" s="25">
        <v>0</v>
      </c>
      <c r="AH80" s="25">
        <v>0</v>
      </c>
      <c r="AI80" s="25">
        <v>0</v>
      </c>
      <c r="AJ80" s="40"/>
      <c r="AK80" s="12"/>
      <c r="AR80" s="7"/>
      <c r="AS80" s="7"/>
      <c r="AX80" s="1" t="s">
        <v>125</v>
      </c>
      <c r="AY80" s="25">
        <v>6000</v>
      </c>
      <c r="BA80" s="1" t="s">
        <v>1395</v>
      </c>
      <c r="BC80" s="1" t="s">
        <v>1395</v>
      </c>
      <c r="BE80" s="1" t="s">
        <v>1395</v>
      </c>
      <c r="BI80" s="1" t="s">
        <v>1395</v>
      </c>
      <c r="BK80" s="1" t="s">
        <v>1395</v>
      </c>
      <c r="BO80" s="1" t="s">
        <v>1395</v>
      </c>
      <c r="BQ80" s="1" t="s">
        <v>1395</v>
      </c>
      <c r="BY80" s="7"/>
      <c r="CB80" s="1" t="s">
        <v>1427</v>
      </c>
      <c r="CC80" s="1">
        <v>81803372</v>
      </c>
      <c r="CD80" s="1" t="s">
        <v>1581</v>
      </c>
      <c r="CF80" s="1">
        <v>78</v>
      </c>
    </row>
    <row r="81" spans="1:84" ht="14.5" x14ac:dyDescent="0.35">
      <c r="A81" s="7" t="s">
        <v>404</v>
      </c>
      <c r="B81" s="7" t="s">
        <v>405</v>
      </c>
      <c r="C81" s="7" t="s">
        <v>406</v>
      </c>
      <c r="D81" s="7" t="s">
        <v>171</v>
      </c>
      <c r="E81" s="27">
        <v>862178042193582</v>
      </c>
      <c r="F81" s="7" t="s">
        <v>142</v>
      </c>
      <c r="G81" s="16"/>
      <c r="H81" s="1" t="s">
        <v>171</v>
      </c>
      <c r="I81" s="1" t="s">
        <v>1295</v>
      </c>
      <c r="J81" s="1" t="s">
        <v>143</v>
      </c>
      <c r="K81" s="1" t="s">
        <v>1296</v>
      </c>
      <c r="L81" s="1" t="s">
        <v>143</v>
      </c>
      <c r="M81" s="1" t="s">
        <v>146</v>
      </c>
      <c r="N81" s="25">
        <v>0</v>
      </c>
      <c r="O81" s="25">
        <v>0</v>
      </c>
      <c r="P81" s="25">
        <v>0</v>
      </c>
      <c r="Q81" s="25">
        <v>0</v>
      </c>
      <c r="R81" s="25">
        <v>1</v>
      </c>
      <c r="S81" s="25">
        <v>0</v>
      </c>
      <c r="T81" s="25">
        <v>0</v>
      </c>
      <c r="U81" s="25">
        <v>0</v>
      </c>
      <c r="V81" s="25">
        <v>0</v>
      </c>
      <c r="W81" s="25">
        <v>0</v>
      </c>
      <c r="X81" s="25">
        <v>0</v>
      </c>
      <c r="Y81" s="25">
        <v>0</v>
      </c>
      <c r="Z81" s="25">
        <v>0</v>
      </c>
      <c r="AA81" s="25">
        <v>0</v>
      </c>
      <c r="AB81" s="25">
        <v>0</v>
      </c>
      <c r="AC81" s="25">
        <v>0</v>
      </c>
      <c r="AD81" s="25">
        <v>0</v>
      </c>
      <c r="AE81" s="25">
        <v>0</v>
      </c>
      <c r="AF81" s="25">
        <v>0</v>
      </c>
      <c r="AG81" s="25">
        <v>0</v>
      </c>
      <c r="AH81" s="25">
        <v>0</v>
      </c>
      <c r="AI81" s="25">
        <v>0</v>
      </c>
      <c r="AJ81" s="40"/>
      <c r="AK81" s="12"/>
      <c r="AR81" s="7"/>
      <c r="AS81" s="27"/>
      <c r="BA81" s="1" t="s">
        <v>1395</v>
      </c>
      <c r="BC81" s="1" t="s">
        <v>1395</v>
      </c>
      <c r="BE81" s="1" t="s">
        <v>1395</v>
      </c>
      <c r="BI81" s="1" t="s">
        <v>1395</v>
      </c>
      <c r="BK81" s="1" t="s">
        <v>1395</v>
      </c>
      <c r="BO81" s="1" t="s">
        <v>1395</v>
      </c>
      <c r="BQ81" s="1" t="s">
        <v>1395</v>
      </c>
      <c r="BY81" s="7"/>
      <c r="CB81" s="1" t="s">
        <v>1427</v>
      </c>
      <c r="CC81" s="1">
        <v>81803572</v>
      </c>
      <c r="CD81" s="1" t="s">
        <v>1582</v>
      </c>
      <c r="CF81" s="1">
        <v>79</v>
      </c>
    </row>
    <row r="82" spans="1:84" ht="14.5" x14ac:dyDescent="0.35">
      <c r="A82" s="7" t="s">
        <v>407</v>
      </c>
      <c r="B82" s="7" t="s">
        <v>408</v>
      </c>
      <c r="C82" s="7" t="s">
        <v>409</v>
      </c>
      <c r="D82" s="7" t="s">
        <v>171</v>
      </c>
      <c r="E82" s="27">
        <v>862178042193582</v>
      </c>
      <c r="F82" s="7" t="s">
        <v>142</v>
      </c>
      <c r="G82" s="16"/>
      <c r="H82" s="1" t="s">
        <v>171</v>
      </c>
      <c r="I82" s="1" t="s">
        <v>1295</v>
      </c>
      <c r="J82" s="1" t="s">
        <v>143</v>
      </c>
      <c r="K82" s="1" t="s">
        <v>1296</v>
      </c>
      <c r="L82" s="1" t="s">
        <v>143</v>
      </c>
      <c r="M82" s="1" t="s">
        <v>165</v>
      </c>
      <c r="N82" s="25">
        <v>0</v>
      </c>
      <c r="O82" s="25">
        <v>0</v>
      </c>
      <c r="P82" s="25">
        <v>1</v>
      </c>
      <c r="Q82" s="25">
        <v>0</v>
      </c>
      <c r="R82" s="25">
        <v>0</v>
      </c>
      <c r="S82" s="25">
        <v>0</v>
      </c>
      <c r="T82" s="25">
        <v>0</v>
      </c>
      <c r="U82" s="25">
        <v>0</v>
      </c>
      <c r="V82" s="25">
        <v>0</v>
      </c>
      <c r="W82" s="25">
        <v>0</v>
      </c>
      <c r="X82" s="25">
        <v>0</v>
      </c>
      <c r="Y82" s="25">
        <v>0</v>
      </c>
      <c r="Z82" s="25">
        <v>0</v>
      </c>
      <c r="AA82" s="25">
        <v>0</v>
      </c>
      <c r="AB82" s="25">
        <v>0</v>
      </c>
      <c r="AC82" s="25">
        <v>0</v>
      </c>
      <c r="AD82" s="25">
        <v>0</v>
      </c>
      <c r="AE82" s="25">
        <v>0</v>
      </c>
      <c r="AF82" s="25">
        <v>0</v>
      </c>
      <c r="AG82" s="25">
        <v>0</v>
      </c>
      <c r="AH82" s="25">
        <v>0</v>
      </c>
      <c r="AI82" s="25">
        <v>0</v>
      </c>
      <c r="AJ82" s="40"/>
      <c r="AK82" s="12"/>
      <c r="AN82" s="1" t="s">
        <v>125</v>
      </c>
      <c r="AO82" s="25">
        <v>3500</v>
      </c>
      <c r="AR82" s="7"/>
      <c r="AS82" s="7"/>
      <c r="BA82" s="1" t="s">
        <v>1395</v>
      </c>
      <c r="BC82" s="1" t="s">
        <v>1395</v>
      </c>
      <c r="BE82" s="1" t="s">
        <v>1395</v>
      </c>
      <c r="BI82" s="1" t="s">
        <v>1395</v>
      </c>
      <c r="BK82" s="1" t="s">
        <v>1395</v>
      </c>
      <c r="BO82" s="1" t="s">
        <v>1395</v>
      </c>
      <c r="BQ82" s="1" t="s">
        <v>1395</v>
      </c>
      <c r="BY82" s="7"/>
      <c r="CB82" s="1" t="s">
        <v>1427</v>
      </c>
      <c r="CC82" s="1">
        <v>81803661</v>
      </c>
      <c r="CD82" s="1" t="s">
        <v>1583</v>
      </c>
      <c r="CF82" s="1">
        <v>80</v>
      </c>
    </row>
    <row r="83" spans="1:84" ht="14.5" x14ac:dyDescent="0.35">
      <c r="A83" s="7" t="s">
        <v>410</v>
      </c>
      <c r="B83" s="7" t="s">
        <v>411</v>
      </c>
      <c r="C83" s="7" t="s">
        <v>412</v>
      </c>
      <c r="D83" s="7" t="s">
        <v>171</v>
      </c>
      <c r="E83" s="27">
        <v>862178042193582</v>
      </c>
      <c r="F83" s="7" t="s">
        <v>142</v>
      </c>
      <c r="G83" s="16"/>
      <c r="H83" s="1" t="s">
        <v>171</v>
      </c>
      <c r="I83" s="1" t="s">
        <v>1295</v>
      </c>
      <c r="J83" s="1" t="s">
        <v>143</v>
      </c>
      <c r="K83" s="1" t="s">
        <v>1296</v>
      </c>
      <c r="L83" s="1" t="s">
        <v>143</v>
      </c>
      <c r="M83" s="1" t="s">
        <v>161</v>
      </c>
      <c r="N83" s="25">
        <v>0</v>
      </c>
      <c r="O83" s="25">
        <v>0</v>
      </c>
      <c r="P83" s="25">
        <v>0</v>
      </c>
      <c r="Q83" s="25">
        <v>0</v>
      </c>
      <c r="R83" s="25">
        <v>0</v>
      </c>
      <c r="S83" s="25">
        <v>0</v>
      </c>
      <c r="T83" s="25">
        <v>0</v>
      </c>
      <c r="U83" s="25">
        <v>0</v>
      </c>
      <c r="V83" s="25">
        <v>0</v>
      </c>
      <c r="W83" s="25">
        <v>0</v>
      </c>
      <c r="X83" s="25">
        <v>0</v>
      </c>
      <c r="Y83" s="25">
        <v>0</v>
      </c>
      <c r="Z83" s="25">
        <v>0</v>
      </c>
      <c r="AA83" s="25">
        <v>0</v>
      </c>
      <c r="AB83" s="25">
        <v>0</v>
      </c>
      <c r="AC83" s="25">
        <v>0</v>
      </c>
      <c r="AD83" s="25">
        <v>0</v>
      </c>
      <c r="AE83" s="25">
        <v>0</v>
      </c>
      <c r="AF83" s="25">
        <v>0</v>
      </c>
      <c r="AG83" s="25">
        <v>1</v>
      </c>
      <c r="AH83" s="25">
        <v>0</v>
      </c>
      <c r="AI83" s="25">
        <v>0</v>
      </c>
      <c r="AJ83" s="40"/>
      <c r="AK83" s="12"/>
      <c r="AR83" s="7"/>
      <c r="AS83" s="7"/>
      <c r="BA83" s="1" t="s">
        <v>1395</v>
      </c>
      <c r="BC83" s="1" t="s">
        <v>1395</v>
      </c>
      <c r="BE83" s="1" t="s">
        <v>1395</v>
      </c>
      <c r="BI83" s="1" t="s">
        <v>1395</v>
      </c>
      <c r="BK83" s="1" t="s">
        <v>1395</v>
      </c>
      <c r="BO83" s="1" t="s">
        <v>1395</v>
      </c>
      <c r="BQ83" s="1" t="s">
        <v>1395</v>
      </c>
      <c r="BV83" s="1" t="s">
        <v>125</v>
      </c>
      <c r="BW83" s="27">
        <v>3000</v>
      </c>
      <c r="BY83" s="7"/>
      <c r="CB83" s="1" t="s">
        <v>1427</v>
      </c>
      <c r="CC83" s="1">
        <v>81803723</v>
      </c>
      <c r="CD83" s="1" t="s">
        <v>1584</v>
      </c>
      <c r="CF83" s="1">
        <v>81</v>
      </c>
    </row>
    <row r="84" spans="1:84" ht="14.5" x14ac:dyDescent="0.35">
      <c r="A84" s="7" t="s">
        <v>413</v>
      </c>
      <c r="B84" s="7" t="s">
        <v>414</v>
      </c>
      <c r="C84" s="7" t="s">
        <v>415</v>
      </c>
      <c r="D84" s="7" t="s">
        <v>171</v>
      </c>
      <c r="E84" s="27">
        <v>862178042193582</v>
      </c>
      <c r="F84" s="7" t="s">
        <v>142</v>
      </c>
      <c r="G84" s="16"/>
      <c r="H84" s="1" t="s">
        <v>171</v>
      </c>
      <c r="I84" s="1" t="s">
        <v>1295</v>
      </c>
      <c r="J84" s="1" t="s">
        <v>143</v>
      </c>
      <c r="K84" s="1" t="s">
        <v>1296</v>
      </c>
      <c r="L84" s="1" t="s">
        <v>143</v>
      </c>
      <c r="M84" s="1" t="s">
        <v>164</v>
      </c>
      <c r="N84" s="25">
        <v>0</v>
      </c>
      <c r="O84" s="25">
        <v>0</v>
      </c>
      <c r="P84" s="25">
        <v>0</v>
      </c>
      <c r="Q84" s="25">
        <v>0</v>
      </c>
      <c r="R84" s="25">
        <v>0</v>
      </c>
      <c r="S84" s="25">
        <v>0</v>
      </c>
      <c r="T84" s="25">
        <v>0</v>
      </c>
      <c r="U84" s="25">
        <v>1</v>
      </c>
      <c r="V84" s="25">
        <v>0</v>
      </c>
      <c r="W84" s="25">
        <v>0</v>
      </c>
      <c r="X84" s="25">
        <v>0</v>
      </c>
      <c r="Y84" s="25">
        <v>0</v>
      </c>
      <c r="Z84" s="25">
        <v>0</v>
      </c>
      <c r="AA84" s="25">
        <v>0</v>
      </c>
      <c r="AB84" s="25">
        <v>0</v>
      </c>
      <c r="AC84" s="25">
        <v>0</v>
      </c>
      <c r="AD84" s="25">
        <v>0</v>
      </c>
      <c r="AE84" s="25">
        <v>0</v>
      </c>
      <c r="AF84" s="25">
        <v>0</v>
      </c>
      <c r="AG84" s="25">
        <v>0</v>
      </c>
      <c r="AH84" s="25">
        <v>0</v>
      </c>
      <c r="AI84" s="25">
        <v>0</v>
      </c>
      <c r="AJ84" s="40"/>
      <c r="AK84" s="12"/>
      <c r="AR84" s="7"/>
      <c r="AS84" s="7"/>
      <c r="AX84" s="1" t="s">
        <v>125</v>
      </c>
      <c r="AY84" s="25">
        <v>6500</v>
      </c>
      <c r="BA84" s="1" t="s">
        <v>1395</v>
      </c>
      <c r="BC84" s="1" t="s">
        <v>1395</v>
      </c>
      <c r="BE84" s="1" t="s">
        <v>1395</v>
      </c>
      <c r="BI84" s="1" t="s">
        <v>1395</v>
      </c>
      <c r="BK84" s="1" t="s">
        <v>1395</v>
      </c>
      <c r="BO84" s="1" t="s">
        <v>1395</v>
      </c>
      <c r="BQ84" s="1" t="s">
        <v>1395</v>
      </c>
      <c r="BY84" s="7"/>
      <c r="CB84" s="1" t="s">
        <v>1427</v>
      </c>
      <c r="CC84" s="1">
        <v>81804596</v>
      </c>
      <c r="CD84" s="1" t="s">
        <v>1585</v>
      </c>
      <c r="CF84" s="1">
        <v>82</v>
      </c>
    </row>
    <row r="85" spans="1:84" ht="14.5" x14ac:dyDescent="0.35">
      <c r="A85" s="7" t="s">
        <v>416</v>
      </c>
      <c r="B85" s="7" t="s">
        <v>417</v>
      </c>
      <c r="C85" s="7" t="s">
        <v>418</v>
      </c>
      <c r="D85" s="7" t="s">
        <v>171</v>
      </c>
      <c r="E85" s="27">
        <v>862178042193582</v>
      </c>
      <c r="F85" s="7" t="s">
        <v>142</v>
      </c>
      <c r="G85" s="16"/>
      <c r="H85" s="1" t="s">
        <v>171</v>
      </c>
      <c r="I85" s="1" t="s">
        <v>1295</v>
      </c>
      <c r="J85" s="1" t="s">
        <v>143</v>
      </c>
      <c r="K85" s="1" t="s">
        <v>1296</v>
      </c>
      <c r="L85" s="1" t="s">
        <v>143</v>
      </c>
      <c r="M85" s="1" t="s">
        <v>140</v>
      </c>
      <c r="N85" s="25">
        <v>0</v>
      </c>
      <c r="O85" s="25">
        <v>0</v>
      </c>
      <c r="P85" s="25">
        <v>0</v>
      </c>
      <c r="Q85" s="25">
        <v>0</v>
      </c>
      <c r="R85" s="25">
        <v>0</v>
      </c>
      <c r="S85" s="25">
        <v>0</v>
      </c>
      <c r="T85" s="25">
        <v>1</v>
      </c>
      <c r="U85" s="25">
        <v>0</v>
      </c>
      <c r="V85" s="25">
        <v>0</v>
      </c>
      <c r="W85" s="25">
        <v>0</v>
      </c>
      <c r="X85" s="25">
        <v>0</v>
      </c>
      <c r="Y85" s="25">
        <v>0</v>
      </c>
      <c r="Z85" s="25">
        <v>0</v>
      </c>
      <c r="AA85" s="25">
        <v>0</v>
      </c>
      <c r="AB85" s="25">
        <v>0</v>
      </c>
      <c r="AC85" s="25">
        <v>0</v>
      </c>
      <c r="AD85" s="25">
        <v>0</v>
      </c>
      <c r="AE85" s="25">
        <v>0</v>
      </c>
      <c r="AF85" s="25">
        <v>0</v>
      </c>
      <c r="AG85" s="25">
        <v>0</v>
      </c>
      <c r="AH85" s="25">
        <v>0</v>
      </c>
      <c r="AI85" s="25">
        <v>0</v>
      </c>
      <c r="AJ85" s="40"/>
      <c r="AK85" s="12"/>
      <c r="AR85" s="7"/>
      <c r="AS85" s="7"/>
      <c r="AV85" s="1" t="s">
        <v>125</v>
      </c>
      <c r="AW85" s="25">
        <v>5000</v>
      </c>
      <c r="BA85" s="1" t="s">
        <v>1395</v>
      </c>
      <c r="BC85" s="1" t="s">
        <v>1395</v>
      </c>
      <c r="BE85" s="1" t="s">
        <v>1395</v>
      </c>
      <c r="BI85" s="1" t="s">
        <v>1395</v>
      </c>
      <c r="BK85" s="1" t="s">
        <v>1395</v>
      </c>
      <c r="BO85" s="1" t="s">
        <v>1395</v>
      </c>
      <c r="BQ85" s="1" t="s">
        <v>1395</v>
      </c>
      <c r="BY85" s="7"/>
      <c r="CB85" s="1" t="s">
        <v>1427</v>
      </c>
      <c r="CC85" s="1">
        <v>81805273</v>
      </c>
      <c r="CD85" s="1" t="s">
        <v>1586</v>
      </c>
      <c r="CF85" s="1">
        <v>83</v>
      </c>
    </row>
    <row r="86" spans="1:84" ht="14.5" x14ac:dyDescent="0.35">
      <c r="A86" s="7" t="s">
        <v>419</v>
      </c>
      <c r="B86" s="7" t="s">
        <v>420</v>
      </c>
      <c r="C86" s="7" t="s">
        <v>421</v>
      </c>
      <c r="D86" s="7" t="s">
        <v>171</v>
      </c>
      <c r="E86" s="27">
        <v>862178042193582</v>
      </c>
      <c r="F86" s="7" t="s">
        <v>142</v>
      </c>
      <c r="G86" s="16"/>
      <c r="H86" s="1" t="s">
        <v>171</v>
      </c>
      <c r="I86" s="1" t="s">
        <v>1295</v>
      </c>
      <c r="J86" s="1" t="s">
        <v>143</v>
      </c>
      <c r="K86" s="1" t="s">
        <v>1296</v>
      </c>
      <c r="L86" s="1" t="s">
        <v>143</v>
      </c>
      <c r="M86" s="1" t="s">
        <v>145</v>
      </c>
      <c r="N86" s="25">
        <v>0</v>
      </c>
      <c r="O86" s="25">
        <v>1</v>
      </c>
      <c r="P86" s="25">
        <v>0</v>
      </c>
      <c r="Q86" s="25">
        <v>0</v>
      </c>
      <c r="R86" s="25">
        <v>0</v>
      </c>
      <c r="S86" s="25">
        <v>0</v>
      </c>
      <c r="T86" s="25">
        <v>0</v>
      </c>
      <c r="U86" s="25">
        <v>0</v>
      </c>
      <c r="V86" s="25">
        <v>0</v>
      </c>
      <c r="W86" s="25">
        <v>0</v>
      </c>
      <c r="X86" s="25">
        <v>0</v>
      </c>
      <c r="Y86" s="25">
        <v>0</v>
      </c>
      <c r="Z86" s="25">
        <v>0</v>
      </c>
      <c r="AA86" s="25">
        <v>0</v>
      </c>
      <c r="AB86" s="25">
        <v>0</v>
      </c>
      <c r="AC86" s="25">
        <v>0</v>
      </c>
      <c r="AD86" s="25">
        <v>0</v>
      </c>
      <c r="AE86" s="25">
        <v>0</v>
      </c>
      <c r="AF86" s="25">
        <v>0</v>
      </c>
      <c r="AG86" s="25">
        <v>0</v>
      </c>
      <c r="AH86" s="25">
        <v>0</v>
      </c>
      <c r="AI86" s="25">
        <v>1</v>
      </c>
      <c r="AJ86" s="40"/>
      <c r="AK86" s="12"/>
      <c r="AL86" s="1" t="s">
        <v>125</v>
      </c>
      <c r="AM86" s="25">
        <v>1500</v>
      </c>
      <c r="AR86" s="7"/>
      <c r="AS86" s="7"/>
      <c r="BA86" s="1" t="s">
        <v>1395</v>
      </c>
      <c r="BC86" s="1" t="s">
        <v>1395</v>
      </c>
      <c r="BE86" s="1" t="s">
        <v>1395</v>
      </c>
      <c r="BI86" s="1" t="s">
        <v>1395</v>
      </c>
      <c r="BK86" s="1" t="s">
        <v>1395</v>
      </c>
      <c r="BO86" s="1" t="s">
        <v>1395</v>
      </c>
      <c r="BQ86" s="1" t="s">
        <v>1395</v>
      </c>
      <c r="BY86" s="7"/>
      <c r="BZ86" s="1" t="s">
        <v>125</v>
      </c>
      <c r="CA86" s="25">
        <v>1300</v>
      </c>
      <c r="CB86" s="1" t="s">
        <v>1427</v>
      </c>
      <c r="CC86" s="1">
        <v>81805089</v>
      </c>
      <c r="CD86" s="1" t="s">
        <v>1587</v>
      </c>
      <c r="CF86" s="1">
        <v>84</v>
      </c>
    </row>
    <row r="87" spans="1:84" ht="14.5" x14ac:dyDescent="0.35">
      <c r="A87" s="7" t="s">
        <v>422</v>
      </c>
      <c r="B87" s="7" t="s">
        <v>423</v>
      </c>
      <c r="C87" s="7" t="s">
        <v>424</v>
      </c>
      <c r="D87" s="7" t="s">
        <v>171</v>
      </c>
      <c r="E87" s="27">
        <v>862178042193566</v>
      </c>
      <c r="F87" s="7" t="s">
        <v>142</v>
      </c>
      <c r="G87" s="16"/>
      <c r="H87" s="1" t="s">
        <v>171</v>
      </c>
      <c r="I87" s="1" t="s">
        <v>1295</v>
      </c>
      <c r="J87" s="1" t="s">
        <v>143</v>
      </c>
      <c r="K87" s="1" t="s">
        <v>1296</v>
      </c>
      <c r="L87" s="1" t="s">
        <v>143</v>
      </c>
      <c r="M87" s="1" t="s">
        <v>144</v>
      </c>
      <c r="N87" s="25">
        <v>0</v>
      </c>
      <c r="O87" s="25">
        <v>1</v>
      </c>
      <c r="P87" s="25">
        <v>0</v>
      </c>
      <c r="Q87" s="25">
        <v>0</v>
      </c>
      <c r="R87" s="25">
        <v>0</v>
      </c>
      <c r="S87" s="25">
        <v>0</v>
      </c>
      <c r="T87" s="25">
        <v>0</v>
      </c>
      <c r="U87" s="25">
        <v>0</v>
      </c>
      <c r="V87" s="25">
        <v>0</v>
      </c>
      <c r="W87" s="25">
        <v>0</v>
      </c>
      <c r="X87" s="25">
        <v>0</v>
      </c>
      <c r="Y87" s="25">
        <v>0</v>
      </c>
      <c r="Z87" s="25">
        <v>0</v>
      </c>
      <c r="AA87" s="25">
        <v>0</v>
      </c>
      <c r="AB87" s="25">
        <v>0</v>
      </c>
      <c r="AC87" s="25">
        <v>0</v>
      </c>
      <c r="AD87" s="25">
        <v>0</v>
      </c>
      <c r="AE87" s="25">
        <v>0</v>
      </c>
      <c r="AF87" s="25">
        <v>0</v>
      </c>
      <c r="AG87" s="25">
        <v>0</v>
      </c>
      <c r="AH87" s="25">
        <v>0</v>
      </c>
      <c r="AI87" s="25">
        <v>0</v>
      </c>
      <c r="AJ87" s="40"/>
      <c r="AK87" s="12"/>
      <c r="AL87" s="1" t="s">
        <v>125</v>
      </c>
      <c r="AM87" s="25">
        <v>1500</v>
      </c>
      <c r="AR87" s="7"/>
      <c r="AS87" s="7"/>
      <c r="BA87" s="1" t="s">
        <v>1395</v>
      </c>
      <c r="BC87" s="1" t="s">
        <v>1395</v>
      </c>
      <c r="BE87" s="1" t="s">
        <v>1395</v>
      </c>
      <c r="BI87" s="1" t="s">
        <v>1395</v>
      </c>
      <c r="BK87" s="1" t="s">
        <v>1395</v>
      </c>
      <c r="BO87" s="1" t="s">
        <v>1395</v>
      </c>
      <c r="BQ87" s="1" t="s">
        <v>1395</v>
      </c>
      <c r="BY87" s="7"/>
      <c r="CB87" s="1" t="s">
        <v>126</v>
      </c>
      <c r="CC87" s="1">
        <v>81805107</v>
      </c>
      <c r="CD87" s="1" t="s">
        <v>1588</v>
      </c>
      <c r="CF87" s="1">
        <v>85</v>
      </c>
    </row>
    <row r="88" spans="1:84" ht="14.5" x14ac:dyDescent="0.35">
      <c r="A88" s="7" t="s">
        <v>425</v>
      </c>
      <c r="B88" s="7" t="s">
        <v>426</v>
      </c>
      <c r="C88" s="7" t="s">
        <v>427</v>
      </c>
      <c r="D88" s="7" t="s">
        <v>171</v>
      </c>
      <c r="E88" s="27">
        <v>862178042193582</v>
      </c>
      <c r="F88" s="7" t="s">
        <v>142</v>
      </c>
      <c r="G88" s="16"/>
      <c r="H88" s="1" t="s">
        <v>171</v>
      </c>
      <c r="I88" s="1" t="s">
        <v>1295</v>
      </c>
      <c r="J88" s="1" t="s">
        <v>143</v>
      </c>
      <c r="K88" s="1" t="s">
        <v>1296</v>
      </c>
      <c r="L88" s="1" t="s">
        <v>143</v>
      </c>
      <c r="M88" s="1" t="s">
        <v>151</v>
      </c>
      <c r="N88" s="25">
        <v>0</v>
      </c>
      <c r="O88" s="25">
        <v>0</v>
      </c>
      <c r="P88" s="25">
        <v>0</v>
      </c>
      <c r="Q88" s="25">
        <v>0</v>
      </c>
      <c r="R88" s="25">
        <v>0</v>
      </c>
      <c r="S88" s="25">
        <v>0</v>
      </c>
      <c r="T88" s="25">
        <v>0</v>
      </c>
      <c r="U88" s="25">
        <v>0</v>
      </c>
      <c r="V88" s="25">
        <v>0</v>
      </c>
      <c r="W88" s="25">
        <v>0</v>
      </c>
      <c r="X88" s="25">
        <v>0</v>
      </c>
      <c r="Y88" s="25">
        <v>0</v>
      </c>
      <c r="Z88" s="25">
        <v>0</v>
      </c>
      <c r="AA88" s="25">
        <v>1</v>
      </c>
      <c r="AB88" s="25">
        <v>0</v>
      </c>
      <c r="AC88" s="25">
        <v>0</v>
      </c>
      <c r="AD88" s="25">
        <v>0</v>
      </c>
      <c r="AE88" s="25">
        <v>0</v>
      </c>
      <c r="AF88" s="25">
        <v>0</v>
      </c>
      <c r="AG88" s="25">
        <v>0</v>
      </c>
      <c r="AH88" s="25">
        <v>0</v>
      </c>
      <c r="AI88" s="25">
        <v>0</v>
      </c>
      <c r="AJ88" s="40"/>
      <c r="AK88" s="12"/>
      <c r="AR88" s="7"/>
      <c r="AS88" s="7"/>
      <c r="BA88" s="1" t="s">
        <v>1395</v>
      </c>
      <c r="BC88" s="1" t="s">
        <v>1395</v>
      </c>
      <c r="BE88" s="1" t="s">
        <v>1395</v>
      </c>
      <c r="BI88" s="1" t="s">
        <v>1395</v>
      </c>
      <c r="BK88" s="1" t="s">
        <v>1395</v>
      </c>
      <c r="BN88" s="1" t="s">
        <v>125</v>
      </c>
      <c r="BO88" s="25">
        <v>200</v>
      </c>
      <c r="BQ88" s="1" t="s">
        <v>1395</v>
      </c>
      <c r="BY88" s="7"/>
      <c r="CB88" s="1" t="s">
        <v>1427</v>
      </c>
      <c r="CC88" s="1">
        <v>81805203</v>
      </c>
      <c r="CD88" s="1" t="s">
        <v>1589</v>
      </c>
      <c r="CF88" s="1">
        <v>86</v>
      </c>
    </row>
    <row r="89" spans="1:84" ht="14.5" x14ac:dyDescent="0.35">
      <c r="A89" s="7" t="s">
        <v>428</v>
      </c>
      <c r="B89" s="7" t="s">
        <v>429</v>
      </c>
      <c r="C89" s="7" t="s">
        <v>430</v>
      </c>
      <c r="D89" s="7" t="s">
        <v>171</v>
      </c>
      <c r="E89" s="27">
        <v>862178042193582</v>
      </c>
      <c r="F89" s="7" t="s">
        <v>142</v>
      </c>
      <c r="G89" s="16"/>
      <c r="H89" s="1" t="s">
        <v>171</v>
      </c>
      <c r="I89" s="1" t="s">
        <v>1295</v>
      </c>
      <c r="J89" s="1" t="s">
        <v>143</v>
      </c>
      <c r="K89" s="1" t="s">
        <v>1296</v>
      </c>
      <c r="L89" s="1" t="s">
        <v>143</v>
      </c>
      <c r="M89" s="1" t="s">
        <v>1326</v>
      </c>
      <c r="N89" s="25">
        <v>0</v>
      </c>
      <c r="O89" s="25">
        <v>0</v>
      </c>
      <c r="P89" s="25">
        <v>0</v>
      </c>
      <c r="Q89" s="25">
        <v>0</v>
      </c>
      <c r="R89" s="25">
        <v>0</v>
      </c>
      <c r="S89" s="25">
        <v>1</v>
      </c>
      <c r="T89" s="25">
        <v>0</v>
      </c>
      <c r="U89" s="25">
        <v>0</v>
      </c>
      <c r="V89" s="25">
        <v>0</v>
      </c>
      <c r="W89" s="25">
        <v>0</v>
      </c>
      <c r="X89" s="25">
        <v>0</v>
      </c>
      <c r="Y89" s="25">
        <v>0</v>
      </c>
      <c r="Z89" s="25">
        <v>0</v>
      </c>
      <c r="AA89" s="25">
        <v>0</v>
      </c>
      <c r="AB89" s="25">
        <v>0</v>
      </c>
      <c r="AC89" s="25">
        <v>0</v>
      </c>
      <c r="AD89" s="25">
        <v>0</v>
      </c>
      <c r="AE89" s="25">
        <v>0</v>
      </c>
      <c r="AF89" s="25">
        <v>0</v>
      </c>
      <c r="AG89" s="25">
        <v>0</v>
      </c>
      <c r="AH89" s="25">
        <v>0</v>
      </c>
      <c r="AI89" s="25">
        <v>0</v>
      </c>
      <c r="AJ89" s="40"/>
      <c r="AK89" s="12"/>
      <c r="AR89" s="7"/>
      <c r="AS89" s="7"/>
      <c r="AT89" s="1" t="s">
        <v>125</v>
      </c>
      <c r="AU89" s="25">
        <v>7500</v>
      </c>
      <c r="BA89" s="1" t="s">
        <v>1395</v>
      </c>
      <c r="BC89" s="1" t="s">
        <v>1395</v>
      </c>
      <c r="BE89" s="1" t="s">
        <v>1395</v>
      </c>
      <c r="BI89" s="1" t="s">
        <v>1395</v>
      </c>
      <c r="BK89" s="1" t="s">
        <v>1395</v>
      </c>
      <c r="BO89" s="1" t="s">
        <v>1395</v>
      </c>
      <c r="BQ89" s="1" t="s">
        <v>1395</v>
      </c>
      <c r="BY89" s="7"/>
      <c r="CB89" s="1" t="s">
        <v>1427</v>
      </c>
      <c r="CC89" s="1">
        <v>81805210</v>
      </c>
      <c r="CD89" s="1" t="s">
        <v>1590</v>
      </c>
      <c r="CF89" s="1">
        <v>87</v>
      </c>
    </row>
    <row r="90" spans="1:84" ht="14.5" x14ac:dyDescent="0.35">
      <c r="A90" s="7" t="s">
        <v>431</v>
      </c>
      <c r="B90" s="7" t="s">
        <v>432</v>
      </c>
      <c r="C90" s="7" t="s">
        <v>433</v>
      </c>
      <c r="D90" s="7" t="s">
        <v>171</v>
      </c>
      <c r="E90" s="27">
        <v>862178042193582</v>
      </c>
      <c r="F90" s="7" t="s">
        <v>142</v>
      </c>
      <c r="G90" s="16"/>
      <c r="H90" s="1" t="s">
        <v>171</v>
      </c>
      <c r="I90" s="1" t="s">
        <v>1295</v>
      </c>
      <c r="J90" s="1" t="s">
        <v>143</v>
      </c>
      <c r="K90" s="1" t="s">
        <v>1296</v>
      </c>
      <c r="L90" s="1" t="s">
        <v>143</v>
      </c>
      <c r="M90" s="1" t="s">
        <v>140</v>
      </c>
      <c r="N90" s="25">
        <v>0</v>
      </c>
      <c r="O90" s="25">
        <v>0</v>
      </c>
      <c r="P90" s="25">
        <v>0</v>
      </c>
      <c r="Q90" s="25">
        <v>0</v>
      </c>
      <c r="R90" s="25">
        <v>0</v>
      </c>
      <c r="S90" s="25">
        <v>0</v>
      </c>
      <c r="T90" s="25">
        <v>1</v>
      </c>
      <c r="U90" s="25">
        <v>0</v>
      </c>
      <c r="V90" s="25">
        <v>0</v>
      </c>
      <c r="W90" s="25">
        <v>0</v>
      </c>
      <c r="X90" s="25">
        <v>0</v>
      </c>
      <c r="Y90" s="25">
        <v>0</v>
      </c>
      <c r="Z90" s="25">
        <v>0</v>
      </c>
      <c r="AA90" s="25">
        <v>0</v>
      </c>
      <c r="AB90" s="25">
        <v>0</v>
      </c>
      <c r="AC90" s="25">
        <v>0</v>
      </c>
      <c r="AD90" s="25">
        <v>0</v>
      </c>
      <c r="AE90" s="25">
        <v>0</v>
      </c>
      <c r="AF90" s="25">
        <v>0</v>
      </c>
      <c r="AG90" s="25">
        <v>0</v>
      </c>
      <c r="AH90" s="25">
        <v>0</v>
      </c>
      <c r="AI90" s="25">
        <v>0</v>
      </c>
      <c r="AJ90" s="40"/>
      <c r="AK90" s="12"/>
      <c r="AR90" s="7"/>
      <c r="AS90" s="7"/>
      <c r="AV90" s="1" t="s">
        <v>125</v>
      </c>
      <c r="AW90" s="25">
        <v>5500</v>
      </c>
      <c r="BA90" s="1" t="s">
        <v>1395</v>
      </c>
      <c r="BC90" s="1" t="s">
        <v>1395</v>
      </c>
      <c r="BE90" s="1" t="s">
        <v>1395</v>
      </c>
      <c r="BI90" s="1" t="s">
        <v>1395</v>
      </c>
      <c r="BK90" s="1" t="s">
        <v>1395</v>
      </c>
      <c r="BO90" s="1" t="s">
        <v>1395</v>
      </c>
      <c r="BQ90" s="1" t="s">
        <v>1395</v>
      </c>
      <c r="BY90" s="7"/>
      <c r="CB90" s="1" t="s">
        <v>1427</v>
      </c>
      <c r="CC90" s="1">
        <v>81805246</v>
      </c>
      <c r="CD90" s="1" t="s">
        <v>1591</v>
      </c>
      <c r="CF90" s="1">
        <v>88</v>
      </c>
    </row>
    <row r="91" spans="1:84" ht="14.5" x14ac:dyDescent="0.35">
      <c r="A91" s="7" t="s">
        <v>434</v>
      </c>
      <c r="B91" s="7" t="s">
        <v>435</v>
      </c>
      <c r="C91" s="7" t="s">
        <v>436</v>
      </c>
      <c r="D91" s="7" t="s">
        <v>171</v>
      </c>
      <c r="E91" s="27">
        <v>862178042193582</v>
      </c>
      <c r="F91" s="7" t="s">
        <v>142</v>
      </c>
      <c r="G91" s="16"/>
      <c r="H91" s="1" t="s">
        <v>171</v>
      </c>
      <c r="I91" s="1" t="s">
        <v>1295</v>
      </c>
      <c r="J91" s="1" t="s">
        <v>143</v>
      </c>
      <c r="K91" s="1" t="s">
        <v>1296</v>
      </c>
      <c r="L91" s="1" t="s">
        <v>143</v>
      </c>
      <c r="M91" s="1" t="s">
        <v>140</v>
      </c>
      <c r="N91" s="25">
        <v>0</v>
      </c>
      <c r="O91" s="25">
        <v>0</v>
      </c>
      <c r="P91" s="25">
        <v>0</v>
      </c>
      <c r="Q91" s="25">
        <v>0</v>
      </c>
      <c r="R91" s="25">
        <v>0</v>
      </c>
      <c r="S91" s="25">
        <v>0</v>
      </c>
      <c r="T91" s="25">
        <v>1</v>
      </c>
      <c r="U91" s="25">
        <v>0</v>
      </c>
      <c r="V91" s="25">
        <v>0</v>
      </c>
      <c r="W91" s="25">
        <v>0</v>
      </c>
      <c r="X91" s="25">
        <v>0</v>
      </c>
      <c r="Y91" s="25">
        <v>0</v>
      </c>
      <c r="Z91" s="25">
        <v>0</v>
      </c>
      <c r="AA91" s="25">
        <v>0</v>
      </c>
      <c r="AB91" s="25">
        <v>0</v>
      </c>
      <c r="AC91" s="25">
        <v>0</v>
      </c>
      <c r="AD91" s="25">
        <v>0</v>
      </c>
      <c r="AE91" s="25">
        <v>0</v>
      </c>
      <c r="AF91" s="25">
        <v>0</v>
      </c>
      <c r="AG91" s="25">
        <v>0</v>
      </c>
      <c r="AH91" s="25">
        <v>0</v>
      </c>
      <c r="AI91" s="25">
        <v>0</v>
      </c>
      <c r="AJ91" s="40"/>
      <c r="AK91" s="12"/>
      <c r="AR91" s="7"/>
      <c r="AS91" s="7"/>
      <c r="AV91" s="1" t="s">
        <v>125</v>
      </c>
      <c r="AW91" s="25">
        <v>5000</v>
      </c>
      <c r="BA91" s="1" t="s">
        <v>1395</v>
      </c>
      <c r="BC91" s="1" t="s">
        <v>1395</v>
      </c>
      <c r="BE91" s="1" t="s">
        <v>1395</v>
      </c>
      <c r="BI91" s="1" t="s">
        <v>1395</v>
      </c>
      <c r="BK91" s="1" t="s">
        <v>1395</v>
      </c>
      <c r="BO91" s="1" t="s">
        <v>1395</v>
      </c>
      <c r="BQ91" s="1" t="s">
        <v>1395</v>
      </c>
      <c r="BY91" s="7"/>
      <c r="CB91" s="1" t="s">
        <v>1427</v>
      </c>
      <c r="CC91" s="1">
        <v>81805301</v>
      </c>
      <c r="CD91" s="1" t="s">
        <v>1592</v>
      </c>
      <c r="CF91" s="1">
        <v>89</v>
      </c>
    </row>
    <row r="92" spans="1:84" ht="14.5" x14ac:dyDescent="0.35">
      <c r="A92" s="7" t="s">
        <v>437</v>
      </c>
      <c r="B92" s="7" t="s">
        <v>438</v>
      </c>
      <c r="C92" s="7" t="s">
        <v>439</v>
      </c>
      <c r="D92" s="7" t="s">
        <v>171</v>
      </c>
      <c r="E92" s="27">
        <v>862178042193582</v>
      </c>
      <c r="F92" s="7" t="s">
        <v>142</v>
      </c>
      <c r="G92" s="16"/>
      <c r="H92" s="1" t="s">
        <v>171</v>
      </c>
      <c r="I92" s="1" t="s">
        <v>1295</v>
      </c>
      <c r="J92" s="1" t="s">
        <v>143</v>
      </c>
      <c r="K92" s="1" t="s">
        <v>1296</v>
      </c>
      <c r="L92" s="1" t="s">
        <v>143</v>
      </c>
      <c r="M92" s="1" t="s">
        <v>146</v>
      </c>
      <c r="N92" s="25">
        <v>0</v>
      </c>
      <c r="O92" s="25">
        <v>0</v>
      </c>
      <c r="P92" s="25">
        <v>0</v>
      </c>
      <c r="Q92" s="25">
        <v>0</v>
      </c>
      <c r="R92" s="25">
        <v>1</v>
      </c>
      <c r="S92" s="25">
        <v>0</v>
      </c>
      <c r="T92" s="25">
        <v>0</v>
      </c>
      <c r="U92" s="25">
        <v>0</v>
      </c>
      <c r="V92" s="25">
        <v>0</v>
      </c>
      <c r="W92" s="25">
        <v>0</v>
      </c>
      <c r="X92" s="25">
        <v>0</v>
      </c>
      <c r="Y92" s="25">
        <v>0</v>
      </c>
      <c r="Z92" s="25">
        <v>0</v>
      </c>
      <c r="AA92" s="25">
        <v>0</v>
      </c>
      <c r="AB92" s="25">
        <v>0</v>
      </c>
      <c r="AC92" s="25">
        <v>0</v>
      </c>
      <c r="AD92" s="25">
        <v>0</v>
      </c>
      <c r="AE92" s="25">
        <v>0</v>
      </c>
      <c r="AF92" s="25">
        <v>0</v>
      </c>
      <c r="AG92" s="25">
        <v>0</v>
      </c>
      <c r="AH92" s="25">
        <v>0</v>
      </c>
      <c r="AI92" s="25">
        <v>0</v>
      </c>
      <c r="AJ92" s="40"/>
      <c r="AK92" s="12"/>
      <c r="AR92" s="7"/>
      <c r="AS92" s="27"/>
      <c r="BA92" s="1" t="s">
        <v>1395</v>
      </c>
      <c r="BC92" s="1" t="s">
        <v>1395</v>
      </c>
      <c r="BE92" s="1" t="s">
        <v>1395</v>
      </c>
      <c r="BI92" s="1" t="s">
        <v>1395</v>
      </c>
      <c r="BK92" s="1" t="s">
        <v>1395</v>
      </c>
      <c r="BO92" s="1" t="s">
        <v>1395</v>
      </c>
      <c r="BQ92" s="1" t="s">
        <v>1395</v>
      </c>
      <c r="BY92" s="7"/>
      <c r="CB92" s="1" t="s">
        <v>1427</v>
      </c>
      <c r="CC92" s="1">
        <v>81805397</v>
      </c>
      <c r="CD92" s="1" t="s">
        <v>1593</v>
      </c>
      <c r="CF92" s="1">
        <v>90</v>
      </c>
    </row>
    <row r="93" spans="1:84" ht="14.5" x14ac:dyDescent="0.35">
      <c r="A93" s="7" t="s">
        <v>440</v>
      </c>
      <c r="B93" s="7" t="s">
        <v>441</v>
      </c>
      <c r="C93" s="7" t="s">
        <v>442</v>
      </c>
      <c r="D93" s="7" t="s">
        <v>171</v>
      </c>
      <c r="E93" s="27">
        <v>862178042193582</v>
      </c>
      <c r="F93" s="7" t="s">
        <v>142</v>
      </c>
      <c r="G93" s="16"/>
      <c r="H93" s="1" t="s">
        <v>171</v>
      </c>
      <c r="I93" s="1" t="s">
        <v>1295</v>
      </c>
      <c r="J93" s="1" t="s">
        <v>143</v>
      </c>
      <c r="K93" s="1" t="s">
        <v>1296</v>
      </c>
      <c r="L93" s="1" t="s">
        <v>143</v>
      </c>
      <c r="M93" s="1" t="s">
        <v>1327</v>
      </c>
      <c r="N93" s="25">
        <v>1</v>
      </c>
      <c r="O93" s="25">
        <v>0</v>
      </c>
      <c r="P93" s="25">
        <v>0</v>
      </c>
      <c r="Q93" s="25">
        <v>0</v>
      </c>
      <c r="R93" s="25">
        <v>0</v>
      </c>
      <c r="S93" s="25">
        <v>0</v>
      </c>
      <c r="T93" s="25">
        <v>0</v>
      </c>
      <c r="U93" s="25">
        <v>0</v>
      </c>
      <c r="V93" s="25">
        <v>0</v>
      </c>
      <c r="W93" s="25">
        <v>0</v>
      </c>
      <c r="X93" s="25">
        <v>0</v>
      </c>
      <c r="Y93" s="25">
        <v>0</v>
      </c>
      <c r="Z93" s="25">
        <v>0</v>
      </c>
      <c r="AA93" s="25">
        <v>1</v>
      </c>
      <c r="AB93" s="25">
        <v>0</v>
      </c>
      <c r="AC93" s="25">
        <v>0</v>
      </c>
      <c r="AD93" s="25">
        <v>0</v>
      </c>
      <c r="AE93" s="25">
        <v>1</v>
      </c>
      <c r="AF93" s="25">
        <v>0</v>
      </c>
      <c r="AG93" s="25">
        <v>0</v>
      </c>
      <c r="AH93" s="25">
        <v>0</v>
      </c>
      <c r="AI93" s="25">
        <v>0</v>
      </c>
      <c r="AJ93" s="40" t="s">
        <v>125</v>
      </c>
      <c r="AK93" s="42">
        <v>1500</v>
      </c>
      <c r="AR93" s="7"/>
      <c r="AS93" s="7"/>
      <c r="BA93" s="1" t="s">
        <v>1395</v>
      </c>
      <c r="BC93" s="1" t="s">
        <v>1395</v>
      </c>
      <c r="BE93" s="1" t="s">
        <v>1395</v>
      </c>
      <c r="BI93" s="1" t="s">
        <v>1395</v>
      </c>
      <c r="BK93" s="1" t="s">
        <v>1395</v>
      </c>
      <c r="BN93" s="1" t="s">
        <v>125</v>
      </c>
      <c r="BO93" s="25">
        <v>200</v>
      </c>
      <c r="BQ93" s="1" t="s">
        <v>1395</v>
      </c>
      <c r="BR93" s="1" t="s">
        <v>125</v>
      </c>
      <c r="BS93" s="25">
        <v>200</v>
      </c>
      <c r="BY93" s="7"/>
      <c r="CB93" s="1" t="s">
        <v>1427</v>
      </c>
      <c r="CC93" s="1">
        <v>81805453</v>
      </c>
      <c r="CD93" s="1" t="s">
        <v>1594</v>
      </c>
      <c r="CF93" s="1">
        <v>91</v>
      </c>
    </row>
    <row r="94" spans="1:84" ht="14.5" x14ac:dyDescent="0.35">
      <c r="A94" s="7" t="s">
        <v>443</v>
      </c>
      <c r="B94" s="7" t="s">
        <v>444</v>
      </c>
      <c r="C94" s="7" t="s">
        <v>445</v>
      </c>
      <c r="D94" s="7" t="s">
        <v>171</v>
      </c>
      <c r="E94" s="27">
        <v>862178042193582</v>
      </c>
      <c r="F94" s="7" t="s">
        <v>142</v>
      </c>
      <c r="G94" s="16"/>
      <c r="H94" s="1" t="s">
        <v>171</v>
      </c>
      <c r="I94" s="1" t="s">
        <v>1295</v>
      </c>
      <c r="J94" s="1" t="s">
        <v>143</v>
      </c>
      <c r="K94" s="1" t="s">
        <v>1296</v>
      </c>
      <c r="L94" s="1" t="s">
        <v>143</v>
      </c>
      <c r="M94" s="1" t="s">
        <v>1328</v>
      </c>
      <c r="N94" s="25">
        <v>1</v>
      </c>
      <c r="O94" s="25">
        <v>0</v>
      </c>
      <c r="P94" s="25">
        <v>0</v>
      </c>
      <c r="Q94" s="25">
        <v>0</v>
      </c>
      <c r="R94" s="25">
        <v>0</v>
      </c>
      <c r="S94" s="25">
        <v>0</v>
      </c>
      <c r="T94" s="25">
        <v>0</v>
      </c>
      <c r="U94" s="25">
        <v>0</v>
      </c>
      <c r="V94" s="25">
        <v>0</v>
      </c>
      <c r="W94" s="25">
        <v>0</v>
      </c>
      <c r="X94" s="25">
        <v>0</v>
      </c>
      <c r="Y94" s="25">
        <v>0</v>
      </c>
      <c r="Z94" s="25">
        <v>0</v>
      </c>
      <c r="AA94" s="25">
        <v>0</v>
      </c>
      <c r="AB94" s="25">
        <v>0</v>
      </c>
      <c r="AC94" s="25">
        <v>0</v>
      </c>
      <c r="AD94" s="25">
        <v>0</v>
      </c>
      <c r="AE94" s="25">
        <v>0</v>
      </c>
      <c r="AF94" s="25">
        <v>0</v>
      </c>
      <c r="AG94" s="25">
        <v>0</v>
      </c>
      <c r="AH94" s="25">
        <v>0</v>
      </c>
      <c r="AI94" s="25">
        <v>0</v>
      </c>
      <c r="AJ94" s="40" t="s">
        <v>125</v>
      </c>
      <c r="AK94" s="42">
        <v>1500</v>
      </c>
      <c r="AR94" s="7"/>
      <c r="AS94" s="7"/>
      <c r="BA94" s="1" t="s">
        <v>1395</v>
      </c>
      <c r="BC94" s="1" t="s">
        <v>1395</v>
      </c>
      <c r="BE94" s="1" t="s">
        <v>1395</v>
      </c>
      <c r="BI94" s="1" t="s">
        <v>1395</v>
      </c>
      <c r="BK94" s="1" t="s">
        <v>1395</v>
      </c>
      <c r="BO94" s="1" t="s">
        <v>1395</v>
      </c>
      <c r="BQ94" s="1" t="s">
        <v>1395</v>
      </c>
      <c r="BY94" s="7"/>
      <c r="CB94" s="1" t="s">
        <v>1427</v>
      </c>
      <c r="CC94" s="1">
        <v>81805508</v>
      </c>
      <c r="CD94" s="1" t="s">
        <v>1595</v>
      </c>
      <c r="CF94" s="1">
        <v>92</v>
      </c>
    </row>
    <row r="95" spans="1:84" ht="14.5" x14ac:dyDescent="0.35">
      <c r="A95" s="7" t="s">
        <v>446</v>
      </c>
      <c r="B95" s="7" t="s">
        <v>447</v>
      </c>
      <c r="C95" s="7" t="s">
        <v>448</v>
      </c>
      <c r="D95" s="7" t="s">
        <v>449</v>
      </c>
      <c r="E95" s="7" t="s">
        <v>450</v>
      </c>
      <c r="F95" s="7" t="s">
        <v>1291</v>
      </c>
      <c r="G95" s="16"/>
      <c r="H95" s="1" t="s">
        <v>449</v>
      </c>
      <c r="I95" s="1" t="s">
        <v>1297</v>
      </c>
      <c r="J95" s="1" t="s">
        <v>1298</v>
      </c>
      <c r="K95" s="1" t="s">
        <v>1298</v>
      </c>
      <c r="L95" s="1" t="s">
        <v>1298</v>
      </c>
      <c r="M95" s="1" t="s">
        <v>1329</v>
      </c>
      <c r="N95" s="25">
        <v>1</v>
      </c>
      <c r="O95" s="25">
        <v>1</v>
      </c>
      <c r="P95" s="25">
        <v>0</v>
      </c>
      <c r="Q95" s="25">
        <v>1</v>
      </c>
      <c r="R95" s="25">
        <v>1</v>
      </c>
      <c r="S95" s="25">
        <v>1</v>
      </c>
      <c r="T95" s="25">
        <v>1</v>
      </c>
      <c r="U95" s="25">
        <v>0</v>
      </c>
      <c r="V95" s="25">
        <v>0</v>
      </c>
      <c r="W95" s="25">
        <v>0</v>
      </c>
      <c r="X95" s="25">
        <v>1</v>
      </c>
      <c r="Y95" s="25">
        <v>0</v>
      </c>
      <c r="Z95" s="25">
        <v>0</v>
      </c>
      <c r="AA95" s="25">
        <v>1</v>
      </c>
      <c r="AB95" s="25">
        <v>1</v>
      </c>
      <c r="AC95" s="25">
        <v>0</v>
      </c>
      <c r="AD95" s="25">
        <v>1</v>
      </c>
      <c r="AE95" s="25">
        <v>1</v>
      </c>
      <c r="AF95" s="25">
        <v>0</v>
      </c>
      <c r="AG95" s="25">
        <v>0</v>
      </c>
      <c r="AH95" s="25">
        <v>0</v>
      </c>
      <c r="AI95" s="25">
        <v>0</v>
      </c>
      <c r="AJ95" s="40" t="s">
        <v>125</v>
      </c>
      <c r="AK95" s="42">
        <v>2000</v>
      </c>
      <c r="AL95" s="1" t="s">
        <v>125</v>
      </c>
      <c r="AM95" s="25">
        <v>1500</v>
      </c>
      <c r="AP95" s="1" t="s">
        <v>125</v>
      </c>
      <c r="AQ95" s="25">
        <v>4000</v>
      </c>
      <c r="AR95" s="7" t="s">
        <v>125</v>
      </c>
      <c r="AS95" s="27">
        <v>3000</v>
      </c>
      <c r="AT95" s="1" t="s">
        <v>125</v>
      </c>
      <c r="AU95" s="27">
        <v>15000</v>
      </c>
      <c r="AV95" s="1" t="s">
        <v>125</v>
      </c>
      <c r="AW95" s="27">
        <v>5500</v>
      </c>
      <c r="BA95" s="1" t="s">
        <v>1395</v>
      </c>
      <c r="BC95" s="1" t="s">
        <v>1395</v>
      </c>
      <c r="BE95" s="1" t="s">
        <v>1395</v>
      </c>
      <c r="BI95" s="1" t="s">
        <v>1395</v>
      </c>
      <c r="BK95" s="1" t="s">
        <v>1395</v>
      </c>
      <c r="BL95" s="6" t="s">
        <v>125</v>
      </c>
      <c r="BM95" s="25">
        <v>1300</v>
      </c>
      <c r="BN95" s="1" t="s">
        <v>125</v>
      </c>
      <c r="BO95" s="25">
        <v>200</v>
      </c>
      <c r="BP95" s="1" t="s">
        <v>125</v>
      </c>
      <c r="BQ95" s="25">
        <v>150</v>
      </c>
      <c r="BR95" s="1" t="s">
        <v>125</v>
      </c>
      <c r="BS95" s="25">
        <v>200</v>
      </c>
      <c r="BY95" s="7"/>
      <c r="CC95" s="1">
        <v>81878978</v>
      </c>
      <c r="CD95" s="1" t="s">
        <v>1596</v>
      </c>
      <c r="CF95" s="1">
        <v>93</v>
      </c>
    </row>
    <row r="96" spans="1:84" ht="14.5" x14ac:dyDescent="0.35">
      <c r="A96" s="7" t="s">
        <v>451</v>
      </c>
      <c r="B96" s="7" t="s">
        <v>452</v>
      </c>
      <c r="C96" s="7" t="s">
        <v>453</v>
      </c>
      <c r="D96" s="7" t="s">
        <v>449</v>
      </c>
      <c r="E96" s="7" t="s">
        <v>450</v>
      </c>
      <c r="F96" s="7" t="s">
        <v>1291</v>
      </c>
      <c r="G96" s="16"/>
      <c r="H96" s="1" t="s">
        <v>449</v>
      </c>
      <c r="I96" s="1" t="s">
        <v>1297</v>
      </c>
      <c r="J96" s="1" t="s">
        <v>1298</v>
      </c>
      <c r="K96" s="1" t="s">
        <v>1298</v>
      </c>
      <c r="L96" s="1" t="s">
        <v>1298</v>
      </c>
      <c r="M96" s="1" t="s">
        <v>1330</v>
      </c>
      <c r="N96" s="25">
        <v>0</v>
      </c>
      <c r="O96" s="25">
        <v>0</v>
      </c>
      <c r="P96" s="25">
        <v>0</v>
      </c>
      <c r="Q96" s="25">
        <v>0</v>
      </c>
      <c r="R96" s="25">
        <v>0</v>
      </c>
      <c r="S96" s="25">
        <v>0</v>
      </c>
      <c r="T96" s="25">
        <v>0</v>
      </c>
      <c r="U96" s="25">
        <v>0</v>
      </c>
      <c r="V96" s="25">
        <v>0</v>
      </c>
      <c r="W96" s="25">
        <v>0</v>
      </c>
      <c r="X96" s="25">
        <v>1</v>
      </c>
      <c r="Y96" s="25">
        <v>0</v>
      </c>
      <c r="Z96" s="25">
        <v>0</v>
      </c>
      <c r="AA96" s="25">
        <v>1</v>
      </c>
      <c r="AB96" s="25">
        <v>1</v>
      </c>
      <c r="AC96" s="25">
        <v>0</v>
      </c>
      <c r="AD96" s="25">
        <v>1</v>
      </c>
      <c r="AE96" s="25">
        <v>1</v>
      </c>
      <c r="AF96" s="25">
        <v>0</v>
      </c>
      <c r="AG96" s="25">
        <v>0</v>
      </c>
      <c r="AH96" s="25">
        <v>0</v>
      </c>
      <c r="AI96" s="25">
        <v>0</v>
      </c>
      <c r="AJ96" s="40"/>
      <c r="AK96" s="12"/>
      <c r="AR96" s="7"/>
      <c r="BA96" s="1" t="s">
        <v>1395</v>
      </c>
      <c r="BC96" s="1" t="s">
        <v>1395</v>
      </c>
      <c r="BD96" s="6" t="s">
        <v>125</v>
      </c>
      <c r="BE96" s="25">
        <v>250</v>
      </c>
      <c r="BI96" s="1" t="s">
        <v>1395</v>
      </c>
      <c r="BK96" s="1" t="s">
        <v>1395</v>
      </c>
      <c r="BL96" s="6" t="s">
        <v>125</v>
      </c>
      <c r="BM96" s="25">
        <v>1200</v>
      </c>
      <c r="BN96" s="1" t="s">
        <v>125</v>
      </c>
      <c r="BO96" s="25">
        <v>200</v>
      </c>
      <c r="BP96" s="1" t="s">
        <v>125</v>
      </c>
      <c r="BQ96" s="25">
        <v>45</v>
      </c>
      <c r="BR96" s="1" t="s">
        <v>125</v>
      </c>
      <c r="BS96" s="25">
        <v>200</v>
      </c>
      <c r="BY96" s="7"/>
      <c r="CB96" s="1" t="s">
        <v>1430</v>
      </c>
      <c r="CC96" s="1">
        <v>81878988</v>
      </c>
      <c r="CD96" s="1" t="s">
        <v>1597</v>
      </c>
      <c r="CF96" s="1">
        <v>94</v>
      </c>
    </row>
    <row r="97" spans="1:84" ht="14.5" x14ac:dyDescent="0.35">
      <c r="A97" s="7" t="s">
        <v>454</v>
      </c>
      <c r="B97" s="7" t="s">
        <v>455</v>
      </c>
      <c r="C97" s="7" t="s">
        <v>456</v>
      </c>
      <c r="D97" s="7" t="s">
        <v>449</v>
      </c>
      <c r="E97" s="7" t="s">
        <v>450</v>
      </c>
      <c r="F97" s="7" t="s">
        <v>1291</v>
      </c>
      <c r="G97" s="16"/>
      <c r="H97" s="1" t="s">
        <v>449</v>
      </c>
      <c r="I97" s="1" t="s">
        <v>1297</v>
      </c>
      <c r="J97" s="1" t="s">
        <v>1298</v>
      </c>
      <c r="K97" s="1" t="s">
        <v>1298</v>
      </c>
      <c r="L97" s="1" t="s">
        <v>1298</v>
      </c>
      <c r="M97" s="1" t="s">
        <v>1331</v>
      </c>
      <c r="N97" s="25">
        <v>0</v>
      </c>
      <c r="O97" s="25">
        <v>0</v>
      </c>
      <c r="P97" s="25">
        <v>1</v>
      </c>
      <c r="Q97" s="25">
        <v>1</v>
      </c>
      <c r="R97" s="25">
        <v>0</v>
      </c>
      <c r="S97" s="25">
        <v>0</v>
      </c>
      <c r="T97" s="25">
        <v>0</v>
      </c>
      <c r="U97" s="25">
        <v>0</v>
      </c>
      <c r="V97" s="25">
        <v>0</v>
      </c>
      <c r="W97" s="25">
        <v>0</v>
      </c>
      <c r="X97" s="25">
        <v>0</v>
      </c>
      <c r="Y97" s="25">
        <v>0</v>
      </c>
      <c r="Z97" s="25">
        <v>0</v>
      </c>
      <c r="AA97" s="25">
        <v>0</v>
      </c>
      <c r="AB97" s="25">
        <v>0</v>
      </c>
      <c r="AC97" s="25">
        <v>0</v>
      </c>
      <c r="AD97" s="25">
        <v>0</v>
      </c>
      <c r="AE97" s="25">
        <v>0</v>
      </c>
      <c r="AF97" s="25">
        <v>0</v>
      </c>
      <c r="AG97" s="25">
        <v>0</v>
      </c>
      <c r="AH97" s="25">
        <v>0</v>
      </c>
      <c r="AI97" s="25">
        <v>0</v>
      </c>
      <c r="AJ97" s="40"/>
      <c r="AK97" s="12"/>
      <c r="AN97" s="1" t="s">
        <v>125</v>
      </c>
      <c r="AO97" s="27">
        <v>6000</v>
      </c>
      <c r="AP97" s="1" t="s">
        <v>125</v>
      </c>
      <c r="AQ97" s="25">
        <v>4000</v>
      </c>
      <c r="AR97" s="7"/>
      <c r="BA97" s="1" t="s">
        <v>1395</v>
      </c>
      <c r="BC97" s="1" t="s">
        <v>1395</v>
      </c>
      <c r="BE97" s="1" t="s">
        <v>1395</v>
      </c>
      <c r="BI97" s="1" t="s">
        <v>1395</v>
      </c>
      <c r="BK97" s="1" t="s">
        <v>1395</v>
      </c>
      <c r="BO97" s="1" t="s">
        <v>1395</v>
      </c>
      <c r="BQ97" s="1" t="s">
        <v>1395</v>
      </c>
      <c r="BY97" s="7"/>
      <c r="CB97" s="1" t="s">
        <v>1431</v>
      </c>
      <c r="CC97" s="1">
        <v>81879000</v>
      </c>
      <c r="CD97" s="1" t="s">
        <v>1598</v>
      </c>
      <c r="CF97" s="1">
        <v>95</v>
      </c>
    </row>
    <row r="98" spans="1:84" ht="14.5" x14ac:dyDescent="0.35">
      <c r="A98" s="7" t="s">
        <v>457</v>
      </c>
      <c r="B98" s="7" t="s">
        <v>458</v>
      </c>
      <c r="C98" s="7" t="s">
        <v>459</v>
      </c>
      <c r="D98" s="7" t="s">
        <v>449</v>
      </c>
      <c r="E98" s="7" t="s">
        <v>450</v>
      </c>
      <c r="F98" s="7" t="s">
        <v>1291</v>
      </c>
      <c r="G98" s="16"/>
      <c r="H98" s="1" t="s">
        <v>449</v>
      </c>
      <c r="I98" s="1" t="s">
        <v>1297</v>
      </c>
      <c r="J98" s="1" t="s">
        <v>1298</v>
      </c>
      <c r="K98" s="1" t="s">
        <v>1298</v>
      </c>
      <c r="L98" s="1" t="s">
        <v>1298</v>
      </c>
      <c r="M98" s="1" t="s">
        <v>1331</v>
      </c>
      <c r="N98" s="25">
        <v>0</v>
      </c>
      <c r="O98" s="25">
        <v>0</v>
      </c>
      <c r="P98" s="25">
        <v>1</v>
      </c>
      <c r="Q98" s="25">
        <v>1</v>
      </c>
      <c r="R98" s="25">
        <v>0</v>
      </c>
      <c r="S98" s="25">
        <v>0</v>
      </c>
      <c r="T98" s="25">
        <v>0</v>
      </c>
      <c r="U98" s="25">
        <v>0</v>
      </c>
      <c r="V98" s="25">
        <v>0</v>
      </c>
      <c r="W98" s="25">
        <v>0</v>
      </c>
      <c r="X98" s="25">
        <v>0</v>
      </c>
      <c r="Y98" s="25">
        <v>0</v>
      </c>
      <c r="Z98" s="25">
        <v>0</v>
      </c>
      <c r="AA98" s="25">
        <v>0</v>
      </c>
      <c r="AB98" s="25">
        <v>0</v>
      </c>
      <c r="AC98" s="25">
        <v>0</v>
      </c>
      <c r="AD98" s="25">
        <v>0</v>
      </c>
      <c r="AE98" s="25">
        <v>0</v>
      </c>
      <c r="AF98" s="25">
        <v>0</v>
      </c>
      <c r="AG98" s="25">
        <v>0</v>
      </c>
      <c r="AH98" s="25">
        <v>0</v>
      </c>
      <c r="AI98" s="25">
        <v>0</v>
      </c>
      <c r="AJ98" s="40"/>
      <c r="AK98" s="12"/>
      <c r="AN98" s="1" t="s">
        <v>125</v>
      </c>
      <c r="AO98" s="27">
        <v>5000</v>
      </c>
      <c r="AP98" s="1" t="s">
        <v>125</v>
      </c>
      <c r="AQ98" s="25">
        <v>5000</v>
      </c>
      <c r="AR98" s="7"/>
      <c r="AZ98" s="28"/>
      <c r="BA98" s="1" t="s">
        <v>1395</v>
      </c>
      <c r="BB98" s="6"/>
      <c r="BC98" s="28" t="s">
        <v>1395</v>
      </c>
      <c r="BD98" s="28"/>
      <c r="BE98" s="1" t="s">
        <v>1395</v>
      </c>
      <c r="BF98" s="28"/>
      <c r="BH98" s="28"/>
      <c r="BI98" s="1" t="s">
        <v>1395</v>
      </c>
      <c r="BJ98" s="6"/>
      <c r="BK98" s="1" t="s">
        <v>1395</v>
      </c>
      <c r="BL98" s="28"/>
      <c r="BN98" s="28"/>
      <c r="BO98" s="1" t="s">
        <v>1395</v>
      </c>
      <c r="BP98" s="28"/>
      <c r="BQ98" s="1" t="s">
        <v>1395</v>
      </c>
      <c r="BR98" s="28"/>
      <c r="BT98" s="28"/>
      <c r="BV98" s="28"/>
      <c r="BX98" s="28"/>
      <c r="BY98" s="7"/>
      <c r="BZ98" s="6"/>
      <c r="CB98" s="1" t="s">
        <v>1432</v>
      </c>
      <c r="CC98" s="1">
        <v>81879041</v>
      </c>
      <c r="CD98" s="1" t="s">
        <v>1599</v>
      </c>
      <c r="CF98" s="1">
        <v>96</v>
      </c>
    </row>
    <row r="99" spans="1:84" ht="14.5" x14ac:dyDescent="0.35">
      <c r="A99" s="7" t="s">
        <v>460</v>
      </c>
      <c r="B99" s="7" t="s">
        <v>461</v>
      </c>
      <c r="C99" s="7" t="s">
        <v>462</v>
      </c>
      <c r="D99" s="7" t="s">
        <v>449</v>
      </c>
      <c r="E99" s="7" t="s">
        <v>450</v>
      </c>
      <c r="F99" s="7" t="s">
        <v>1291</v>
      </c>
      <c r="G99" s="16"/>
      <c r="H99" s="1" t="s">
        <v>449</v>
      </c>
      <c r="I99" s="1" t="s">
        <v>1297</v>
      </c>
      <c r="J99" s="1" t="s">
        <v>1298</v>
      </c>
      <c r="K99" s="1" t="s">
        <v>1298</v>
      </c>
      <c r="L99" s="1" t="s">
        <v>1298</v>
      </c>
      <c r="M99" s="1" t="s">
        <v>165</v>
      </c>
      <c r="N99" s="25">
        <v>0</v>
      </c>
      <c r="O99" s="25">
        <v>0</v>
      </c>
      <c r="P99" s="25">
        <v>1</v>
      </c>
      <c r="Q99" s="25">
        <v>0</v>
      </c>
      <c r="R99" s="25">
        <v>0</v>
      </c>
      <c r="S99" s="25">
        <v>0</v>
      </c>
      <c r="T99" s="25">
        <v>0</v>
      </c>
      <c r="U99" s="25">
        <v>0</v>
      </c>
      <c r="V99" s="25">
        <v>0</v>
      </c>
      <c r="W99" s="25">
        <v>0</v>
      </c>
      <c r="X99" s="25">
        <v>0</v>
      </c>
      <c r="Y99" s="25">
        <v>0</v>
      </c>
      <c r="Z99" s="25">
        <v>0</v>
      </c>
      <c r="AA99" s="25">
        <v>0</v>
      </c>
      <c r="AB99" s="25">
        <v>0</v>
      </c>
      <c r="AC99" s="25">
        <v>0</v>
      </c>
      <c r="AD99" s="25">
        <v>0</v>
      </c>
      <c r="AE99" s="25">
        <v>0</v>
      </c>
      <c r="AF99" s="25">
        <v>0</v>
      </c>
      <c r="AG99" s="25">
        <v>0</v>
      </c>
      <c r="AH99" s="25">
        <v>0</v>
      </c>
      <c r="AI99" s="25">
        <v>0</v>
      </c>
      <c r="AJ99" s="40"/>
      <c r="AK99" s="12"/>
      <c r="AN99" s="1" t="s">
        <v>125</v>
      </c>
      <c r="AO99" s="27">
        <v>2500</v>
      </c>
      <c r="AR99" s="7"/>
      <c r="AZ99" s="28"/>
      <c r="BA99" s="1" t="s">
        <v>1395</v>
      </c>
      <c r="BB99" s="6"/>
      <c r="BC99" s="28" t="s">
        <v>1395</v>
      </c>
      <c r="BD99" s="28"/>
      <c r="BE99" s="1" t="s">
        <v>1395</v>
      </c>
      <c r="BF99" s="28"/>
      <c r="BH99" s="28"/>
      <c r="BI99" s="1" t="s">
        <v>1395</v>
      </c>
      <c r="BJ99" s="6"/>
      <c r="BK99" s="1" t="s">
        <v>1395</v>
      </c>
      <c r="BL99" s="28"/>
      <c r="BN99" s="28"/>
      <c r="BO99" s="1" t="s">
        <v>1395</v>
      </c>
      <c r="BP99" s="28"/>
      <c r="BQ99" s="1" t="s">
        <v>1395</v>
      </c>
      <c r="BR99" s="28"/>
      <c r="BT99" s="28"/>
      <c r="BV99" s="28"/>
      <c r="BX99" s="28"/>
      <c r="BY99" s="7"/>
      <c r="BZ99" s="6"/>
      <c r="CB99" s="1" t="s">
        <v>1433</v>
      </c>
      <c r="CC99" s="1">
        <v>81879049</v>
      </c>
      <c r="CD99" s="1" t="s">
        <v>1600</v>
      </c>
      <c r="CF99" s="1">
        <v>97</v>
      </c>
    </row>
    <row r="100" spans="1:84" ht="14.5" x14ac:dyDescent="0.35">
      <c r="A100" s="7" t="s">
        <v>463</v>
      </c>
      <c r="B100" s="7" t="s">
        <v>464</v>
      </c>
      <c r="C100" s="7" t="s">
        <v>465</v>
      </c>
      <c r="D100" s="7" t="s">
        <v>449</v>
      </c>
      <c r="E100" s="7" t="s">
        <v>450</v>
      </c>
      <c r="F100" s="7" t="s">
        <v>1291</v>
      </c>
      <c r="G100" s="16"/>
      <c r="H100" s="1" t="s">
        <v>449</v>
      </c>
      <c r="I100" s="1" t="s">
        <v>1297</v>
      </c>
      <c r="J100" s="1" t="s">
        <v>1298</v>
      </c>
      <c r="K100" s="1" t="s">
        <v>1298</v>
      </c>
      <c r="L100" s="1" t="s">
        <v>1298</v>
      </c>
      <c r="M100" s="1" t="s">
        <v>1332</v>
      </c>
      <c r="N100" s="25">
        <v>0</v>
      </c>
      <c r="O100" s="25">
        <v>1</v>
      </c>
      <c r="P100" s="25">
        <v>0</v>
      </c>
      <c r="Q100" s="25">
        <v>0</v>
      </c>
      <c r="R100" s="25">
        <v>0</v>
      </c>
      <c r="S100" s="25">
        <v>0</v>
      </c>
      <c r="T100" s="25">
        <v>0</v>
      </c>
      <c r="U100" s="25">
        <v>0</v>
      </c>
      <c r="V100" s="25">
        <v>0</v>
      </c>
      <c r="W100" s="25">
        <v>0</v>
      </c>
      <c r="X100" s="25">
        <v>0</v>
      </c>
      <c r="Y100" s="25">
        <v>0</v>
      </c>
      <c r="Z100" s="25">
        <v>0</v>
      </c>
      <c r="AA100" s="25">
        <v>1</v>
      </c>
      <c r="AB100" s="25">
        <v>0</v>
      </c>
      <c r="AC100" s="25">
        <v>0</v>
      </c>
      <c r="AD100" s="25">
        <v>1</v>
      </c>
      <c r="AE100" s="25">
        <v>1</v>
      </c>
      <c r="AF100" s="25">
        <v>0</v>
      </c>
      <c r="AG100" s="25">
        <v>0</v>
      </c>
      <c r="AH100" s="25">
        <v>0</v>
      </c>
      <c r="AI100" s="25">
        <v>0</v>
      </c>
      <c r="AJ100" s="40"/>
      <c r="AK100" s="12"/>
      <c r="AL100" s="1" t="s">
        <v>125</v>
      </c>
      <c r="AM100" s="25">
        <v>1500</v>
      </c>
      <c r="AO100" s="7"/>
      <c r="AR100" s="7"/>
      <c r="AZ100" s="28"/>
      <c r="BA100" s="1" t="s">
        <v>1395</v>
      </c>
      <c r="BB100" s="6"/>
      <c r="BC100" s="28" t="s">
        <v>1395</v>
      </c>
      <c r="BD100" s="28"/>
      <c r="BE100" s="1" t="s">
        <v>1395</v>
      </c>
      <c r="BF100" s="28"/>
      <c r="BH100" s="28"/>
      <c r="BI100" s="1" t="s">
        <v>1395</v>
      </c>
      <c r="BJ100" s="6"/>
      <c r="BK100" s="1" t="s">
        <v>1395</v>
      </c>
      <c r="BL100" s="6" t="s">
        <v>125</v>
      </c>
      <c r="BM100" s="27">
        <v>1200</v>
      </c>
      <c r="BN100" s="1" t="s">
        <v>125</v>
      </c>
      <c r="BO100" s="25">
        <v>200</v>
      </c>
      <c r="BP100" s="28"/>
      <c r="BQ100" s="1" t="s">
        <v>1395</v>
      </c>
      <c r="BR100" s="1" t="s">
        <v>125</v>
      </c>
      <c r="BS100" s="25">
        <v>200</v>
      </c>
      <c r="BT100" s="28"/>
      <c r="BV100" s="28"/>
      <c r="BX100" s="28"/>
      <c r="BY100" s="7"/>
      <c r="BZ100" s="6"/>
      <c r="CB100" s="1" t="s">
        <v>1434</v>
      </c>
      <c r="CC100" s="1">
        <v>81879062</v>
      </c>
      <c r="CD100" s="1" t="s">
        <v>1601</v>
      </c>
      <c r="CF100" s="1">
        <v>98</v>
      </c>
    </row>
    <row r="101" spans="1:84" ht="14.5" x14ac:dyDescent="0.35">
      <c r="A101" s="7" t="s">
        <v>466</v>
      </c>
      <c r="B101" s="7" t="s">
        <v>467</v>
      </c>
      <c r="C101" s="7" t="s">
        <v>468</v>
      </c>
      <c r="D101" s="7" t="s">
        <v>171</v>
      </c>
      <c r="E101" s="7" t="s">
        <v>450</v>
      </c>
      <c r="F101" s="7" t="s">
        <v>1291</v>
      </c>
      <c r="G101" s="16"/>
      <c r="H101" s="1" t="s">
        <v>171</v>
      </c>
      <c r="I101" s="1" t="s">
        <v>1297</v>
      </c>
      <c r="J101" s="1" t="s">
        <v>1298</v>
      </c>
      <c r="K101" s="1" t="s">
        <v>1298</v>
      </c>
      <c r="L101" s="1" t="s">
        <v>1298</v>
      </c>
      <c r="M101" s="1" t="s">
        <v>1333</v>
      </c>
      <c r="N101" s="25">
        <v>0</v>
      </c>
      <c r="O101" s="25">
        <v>0</v>
      </c>
      <c r="P101" s="25">
        <v>0</v>
      </c>
      <c r="Q101" s="25">
        <v>0</v>
      </c>
      <c r="R101" s="25">
        <v>0</v>
      </c>
      <c r="S101" s="25">
        <v>0</v>
      </c>
      <c r="T101" s="25">
        <v>0</v>
      </c>
      <c r="U101" s="25">
        <v>0</v>
      </c>
      <c r="V101" s="25">
        <v>1</v>
      </c>
      <c r="W101" s="25">
        <v>0</v>
      </c>
      <c r="X101" s="25">
        <v>0</v>
      </c>
      <c r="Y101" s="25">
        <v>0</v>
      </c>
      <c r="Z101" s="25">
        <v>1</v>
      </c>
      <c r="AA101" s="25">
        <v>0</v>
      </c>
      <c r="AB101" s="25">
        <v>0</v>
      </c>
      <c r="AC101" s="25">
        <v>0</v>
      </c>
      <c r="AD101" s="25">
        <v>0</v>
      </c>
      <c r="AE101" s="25">
        <v>0</v>
      </c>
      <c r="AF101" s="25">
        <v>0</v>
      </c>
      <c r="AG101" s="25">
        <v>0</v>
      </c>
      <c r="AH101" s="25">
        <v>0</v>
      </c>
      <c r="AI101" s="25">
        <v>0</v>
      </c>
      <c r="AJ101" s="40"/>
      <c r="AK101" s="12"/>
      <c r="AR101" s="7"/>
      <c r="AZ101" s="28" t="s">
        <v>125</v>
      </c>
      <c r="BA101" s="25">
        <v>200</v>
      </c>
      <c r="BB101" s="6"/>
      <c r="BC101" s="28" t="s">
        <v>1395</v>
      </c>
      <c r="BD101" s="28"/>
      <c r="BE101" s="1" t="s">
        <v>1395</v>
      </c>
      <c r="BF101" s="28"/>
      <c r="BH101" s="28"/>
      <c r="BI101" s="1" t="s">
        <v>1395</v>
      </c>
      <c r="BJ101" s="6"/>
      <c r="BK101" s="1" t="s">
        <v>1395</v>
      </c>
      <c r="BL101" s="28"/>
      <c r="BN101" s="28"/>
      <c r="BO101" s="1" t="s">
        <v>1395</v>
      </c>
      <c r="BP101" s="28"/>
      <c r="BQ101" s="1" t="s">
        <v>1395</v>
      </c>
      <c r="BR101" s="28"/>
      <c r="BT101" s="28"/>
      <c r="BV101" s="28"/>
      <c r="BX101" s="28"/>
      <c r="BY101" s="7"/>
      <c r="BZ101" s="6"/>
      <c r="CB101" s="1" t="s">
        <v>1435</v>
      </c>
      <c r="CC101" s="1">
        <v>81879069</v>
      </c>
      <c r="CD101" s="1" t="s">
        <v>1602</v>
      </c>
      <c r="CF101" s="1">
        <v>99</v>
      </c>
    </row>
    <row r="102" spans="1:84" ht="14.5" x14ac:dyDescent="0.35">
      <c r="A102" s="7" t="s">
        <v>469</v>
      </c>
      <c r="B102" s="7" t="s">
        <v>470</v>
      </c>
      <c r="C102" s="7" t="s">
        <v>471</v>
      </c>
      <c r="D102" s="7" t="s">
        <v>171</v>
      </c>
      <c r="E102" s="7" t="s">
        <v>450</v>
      </c>
      <c r="F102" s="7" t="s">
        <v>1291</v>
      </c>
      <c r="G102" s="16"/>
      <c r="H102" s="1" t="s">
        <v>171</v>
      </c>
      <c r="I102" s="1" t="s">
        <v>1297</v>
      </c>
      <c r="J102" s="1" t="s">
        <v>1298</v>
      </c>
      <c r="K102" s="1" t="s">
        <v>1298</v>
      </c>
      <c r="L102" s="1" t="s">
        <v>1298</v>
      </c>
      <c r="M102" s="1" t="s">
        <v>1334</v>
      </c>
      <c r="N102" s="25">
        <v>0</v>
      </c>
      <c r="O102" s="25">
        <v>0</v>
      </c>
      <c r="P102" s="25">
        <v>0</v>
      </c>
      <c r="Q102" s="25">
        <v>0</v>
      </c>
      <c r="R102" s="25">
        <v>0</v>
      </c>
      <c r="S102" s="25">
        <v>0</v>
      </c>
      <c r="T102" s="25">
        <v>0</v>
      </c>
      <c r="U102" s="25">
        <v>0</v>
      </c>
      <c r="V102" s="25">
        <v>0</v>
      </c>
      <c r="W102" s="25">
        <v>1</v>
      </c>
      <c r="X102" s="25">
        <v>1</v>
      </c>
      <c r="Y102" s="25">
        <v>1</v>
      </c>
      <c r="Z102" s="25">
        <v>1</v>
      </c>
      <c r="AA102" s="25">
        <v>0</v>
      </c>
      <c r="AB102" s="25">
        <v>0</v>
      </c>
      <c r="AC102" s="25">
        <v>0</v>
      </c>
      <c r="AD102" s="25">
        <v>0</v>
      </c>
      <c r="AE102" s="25">
        <v>0</v>
      </c>
      <c r="AF102" s="25">
        <v>0</v>
      </c>
      <c r="AG102" s="25">
        <v>0</v>
      </c>
      <c r="AH102" s="25">
        <v>0</v>
      </c>
      <c r="AI102" s="25">
        <v>0</v>
      </c>
      <c r="AJ102" s="40"/>
      <c r="AK102" s="12"/>
      <c r="AR102" s="7"/>
      <c r="AZ102" s="28"/>
      <c r="BA102" s="1" t="s">
        <v>1395</v>
      </c>
      <c r="BB102" s="7" t="s">
        <v>125</v>
      </c>
      <c r="BC102" s="27">
        <v>100</v>
      </c>
      <c r="BD102" s="6" t="s">
        <v>125</v>
      </c>
      <c r="BE102" s="25">
        <v>250</v>
      </c>
      <c r="BF102" s="28"/>
      <c r="BH102" s="6" t="s">
        <v>125</v>
      </c>
      <c r="BI102" s="25">
        <v>150</v>
      </c>
      <c r="BJ102" s="1" t="s">
        <v>125</v>
      </c>
      <c r="BK102" s="25">
        <v>100</v>
      </c>
      <c r="BL102" s="28"/>
      <c r="BN102" s="28"/>
      <c r="BO102" s="1" t="s">
        <v>1395</v>
      </c>
      <c r="BP102" s="28"/>
      <c r="BQ102" s="1" t="s">
        <v>1395</v>
      </c>
      <c r="BR102" s="28"/>
      <c r="BT102" s="28"/>
      <c r="BV102" s="28"/>
      <c r="BX102" s="28"/>
      <c r="BY102" s="7"/>
      <c r="BZ102" s="6"/>
      <c r="CB102" s="1" t="s">
        <v>1436</v>
      </c>
      <c r="CC102" s="1">
        <v>81879072</v>
      </c>
      <c r="CD102" s="1" t="s">
        <v>1603</v>
      </c>
      <c r="CF102" s="1">
        <v>100</v>
      </c>
    </row>
    <row r="103" spans="1:84" ht="14.5" x14ac:dyDescent="0.35">
      <c r="A103" s="7" t="s">
        <v>472</v>
      </c>
      <c r="B103" s="7" t="s">
        <v>473</v>
      </c>
      <c r="C103" s="7" t="s">
        <v>474</v>
      </c>
      <c r="D103" s="7" t="s">
        <v>171</v>
      </c>
      <c r="E103" s="7" t="s">
        <v>450</v>
      </c>
      <c r="F103" s="7" t="s">
        <v>1291</v>
      </c>
      <c r="G103" s="16"/>
      <c r="H103" s="1" t="s">
        <v>171</v>
      </c>
      <c r="I103" s="1" t="s">
        <v>1297</v>
      </c>
      <c r="J103" s="1" t="s">
        <v>1298</v>
      </c>
      <c r="K103" s="1" t="s">
        <v>1298</v>
      </c>
      <c r="L103" s="1" t="s">
        <v>1298</v>
      </c>
      <c r="M103" s="1" t="s">
        <v>139</v>
      </c>
      <c r="N103" s="25">
        <v>0</v>
      </c>
      <c r="O103" s="25">
        <v>0</v>
      </c>
      <c r="P103" s="25">
        <v>0</v>
      </c>
      <c r="Q103" s="25">
        <v>0</v>
      </c>
      <c r="R103" s="25">
        <v>0</v>
      </c>
      <c r="S103" s="25">
        <v>0</v>
      </c>
      <c r="T103" s="25">
        <v>0</v>
      </c>
      <c r="U103" s="25">
        <v>0</v>
      </c>
      <c r="V103" s="25">
        <v>0</v>
      </c>
      <c r="W103" s="25">
        <v>0</v>
      </c>
      <c r="X103" s="25">
        <v>0</v>
      </c>
      <c r="Y103" s="25">
        <v>0</v>
      </c>
      <c r="Z103" s="25">
        <v>0</v>
      </c>
      <c r="AA103" s="25">
        <v>0</v>
      </c>
      <c r="AB103" s="25">
        <v>1</v>
      </c>
      <c r="AC103" s="25">
        <v>0</v>
      </c>
      <c r="AD103" s="25">
        <v>0</v>
      </c>
      <c r="AE103" s="25">
        <v>0</v>
      </c>
      <c r="AF103" s="25">
        <v>0</v>
      </c>
      <c r="AG103" s="25">
        <v>0</v>
      </c>
      <c r="AH103" s="25">
        <v>0</v>
      </c>
      <c r="AI103" s="25">
        <v>0</v>
      </c>
      <c r="AJ103" s="40"/>
      <c r="AK103" s="12"/>
      <c r="AR103" s="7"/>
      <c r="AZ103" s="28"/>
      <c r="BA103" s="1" t="s">
        <v>1395</v>
      </c>
      <c r="BB103" s="6"/>
      <c r="BC103" s="28" t="s">
        <v>1395</v>
      </c>
      <c r="BD103" s="28"/>
      <c r="BE103" s="1" t="s">
        <v>1395</v>
      </c>
      <c r="BF103" s="28"/>
      <c r="BH103" s="28"/>
      <c r="BI103" s="1" t="s">
        <v>1395</v>
      </c>
      <c r="BJ103" s="6"/>
      <c r="BK103" s="1" t="s">
        <v>1395</v>
      </c>
      <c r="BL103" s="28"/>
      <c r="BN103" s="28"/>
      <c r="BO103" s="1" t="s">
        <v>1395</v>
      </c>
      <c r="BP103" s="1" t="s">
        <v>125</v>
      </c>
      <c r="BQ103" s="25">
        <v>100</v>
      </c>
      <c r="BR103" s="28"/>
      <c r="BT103" s="28"/>
      <c r="BV103" s="28"/>
      <c r="BX103" s="28"/>
      <c r="BY103" s="7"/>
      <c r="BZ103" s="6"/>
      <c r="CB103" s="1" t="s">
        <v>1437</v>
      </c>
      <c r="CC103" s="1">
        <v>81879081</v>
      </c>
      <c r="CD103" s="1" t="s">
        <v>1604</v>
      </c>
      <c r="CF103" s="1">
        <v>101</v>
      </c>
    </row>
    <row r="104" spans="1:84" ht="14.5" x14ac:dyDescent="0.35">
      <c r="A104" s="7" t="s">
        <v>475</v>
      </c>
      <c r="B104" s="7" t="s">
        <v>476</v>
      </c>
      <c r="C104" s="7" t="s">
        <v>477</v>
      </c>
      <c r="D104" s="7" t="s">
        <v>171</v>
      </c>
      <c r="E104" s="7" t="s">
        <v>450</v>
      </c>
      <c r="F104" s="7" t="s">
        <v>1291</v>
      </c>
      <c r="G104" s="16"/>
      <c r="H104" s="1" t="s">
        <v>171</v>
      </c>
      <c r="I104" s="1" t="s">
        <v>1297</v>
      </c>
      <c r="J104" s="1" t="s">
        <v>1298</v>
      </c>
      <c r="K104" s="1" t="s">
        <v>1298</v>
      </c>
      <c r="L104" s="1" t="s">
        <v>1298</v>
      </c>
      <c r="M104" s="1" t="s">
        <v>1335</v>
      </c>
      <c r="N104" s="25">
        <v>0</v>
      </c>
      <c r="O104" s="25">
        <v>0</v>
      </c>
      <c r="P104" s="25">
        <v>0</v>
      </c>
      <c r="Q104" s="25">
        <v>0</v>
      </c>
      <c r="R104" s="25">
        <v>0</v>
      </c>
      <c r="S104" s="25">
        <v>0</v>
      </c>
      <c r="T104" s="25">
        <v>0</v>
      </c>
      <c r="U104" s="25">
        <v>0</v>
      </c>
      <c r="V104" s="25">
        <v>0</v>
      </c>
      <c r="W104" s="25">
        <v>1</v>
      </c>
      <c r="X104" s="25">
        <v>1</v>
      </c>
      <c r="Y104" s="25">
        <v>1</v>
      </c>
      <c r="Z104" s="25">
        <v>1</v>
      </c>
      <c r="AA104" s="25">
        <v>0</v>
      </c>
      <c r="AB104" s="25">
        <v>1</v>
      </c>
      <c r="AC104" s="25">
        <v>0</v>
      </c>
      <c r="AD104" s="25">
        <v>0</v>
      </c>
      <c r="AE104" s="25">
        <v>0</v>
      </c>
      <c r="AF104" s="25">
        <v>0</v>
      </c>
      <c r="AG104" s="25">
        <v>0</v>
      </c>
      <c r="AH104" s="25">
        <v>0</v>
      </c>
      <c r="AI104" s="25">
        <v>0</v>
      </c>
      <c r="AJ104" s="40"/>
      <c r="AK104" s="12"/>
      <c r="AR104" s="7"/>
      <c r="AZ104" s="28"/>
      <c r="BA104" s="1" t="s">
        <v>1395</v>
      </c>
      <c r="BB104" s="7" t="s">
        <v>125</v>
      </c>
      <c r="BC104" s="27">
        <v>200</v>
      </c>
      <c r="BD104" s="6" t="s">
        <v>125</v>
      </c>
      <c r="BE104" s="25">
        <v>150</v>
      </c>
      <c r="BF104" s="28"/>
      <c r="BH104" s="6" t="s">
        <v>125</v>
      </c>
      <c r="BI104" s="25">
        <v>200</v>
      </c>
      <c r="BJ104" s="1" t="s">
        <v>125</v>
      </c>
      <c r="BK104" s="25">
        <v>100</v>
      </c>
      <c r="BL104" s="28"/>
      <c r="BN104" s="28"/>
      <c r="BO104" s="1" t="s">
        <v>1395</v>
      </c>
      <c r="BP104" s="1" t="s">
        <v>125</v>
      </c>
      <c r="BQ104" s="25">
        <v>50</v>
      </c>
      <c r="BR104" s="28"/>
      <c r="BT104" s="28"/>
      <c r="BV104" s="28"/>
      <c r="BX104" s="28"/>
      <c r="BY104" s="7"/>
      <c r="BZ104" s="6"/>
      <c r="CB104" s="1" t="s">
        <v>1438</v>
      </c>
      <c r="CC104" s="1">
        <v>81879091</v>
      </c>
      <c r="CD104" s="1" t="s">
        <v>1605</v>
      </c>
      <c r="CF104" s="1">
        <v>102</v>
      </c>
    </row>
    <row r="105" spans="1:84" ht="14.5" x14ac:dyDescent="0.35">
      <c r="A105" s="7" t="s">
        <v>478</v>
      </c>
      <c r="B105" s="7" t="s">
        <v>479</v>
      </c>
      <c r="C105" s="7" t="s">
        <v>480</v>
      </c>
      <c r="D105" s="7" t="s">
        <v>171</v>
      </c>
      <c r="E105" s="7" t="s">
        <v>450</v>
      </c>
      <c r="F105" s="7" t="s">
        <v>1291</v>
      </c>
      <c r="G105" s="16"/>
      <c r="H105" s="1" t="s">
        <v>171</v>
      </c>
      <c r="I105" s="1" t="s">
        <v>1297</v>
      </c>
      <c r="J105" s="1" t="s">
        <v>1298</v>
      </c>
      <c r="K105" s="1" t="s">
        <v>1298</v>
      </c>
      <c r="L105" s="1" t="s">
        <v>1298</v>
      </c>
      <c r="M105" s="1" t="s">
        <v>1336</v>
      </c>
      <c r="N105" s="25">
        <v>0</v>
      </c>
      <c r="O105" s="25">
        <v>0</v>
      </c>
      <c r="P105" s="25">
        <v>0</v>
      </c>
      <c r="Q105" s="25">
        <v>0</v>
      </c>
      <c r="R105" s="25">
        <v>0</v>
      </c>
      <c r="S105" s="25">
        <v>0</v>
      </c>
      <c r="T105" s="25">
        <v>0</v>
      </c>
      <c r="U105" s="25">
        <v>0</v>
      </c>
      <c r="V105" s="25">
        <v>1</v>
      </c>
      <c r="W105" s="25">
        <v>0</v>
      </c>
      <c r="X105" s="25">
        <v>1</v>
      </c>
      <c r="Y105" s="25">
        <v>1</v>
      </c>
      <c r="Z105" s="25">
        <v>1</v>
      </c>
      <c r="AA105" s="25">
        <v>0</v>
      </c>
      <c r="AB105" s="25">
        <v>0</v>
      </c>
      <c r="AC105" s="25">
        <v>0</v>
      </c>
      <c r="AD105" s="25">
        <v>0</v>
      </c>
      <c r="AE105" s="25">
        <v>0</v>
      </c>
      <c r="AF105" s="25">
        <v>0</v>
      </c>
      <c r="AG105" s="25">
        <v>0</v>
      </c>
      <c r="AH105" s="25">
        <v>0</v>
      </c>
      <c r="AI105" s="25">
        <v>0</v>
      </c>
      <c r="AJ105" s="40"/>
      <c r="AK105" s="12"/>
      <c r="AR105" s="7"/>
      <c r="AZ105" s="28" t="s">
        <v>125</v>
      </c>
      <c r="BA105" s="25">
        <v>200</v>
      </c>
      <c r="BB105" s="6"/>
      <c r="BC105" s="28" t="s">
        <v>1395</v>
      </c>
      <c r="BD105" s="6" t="s">
        <v>125</v>
      </c>
      <c r="BE105" s="25">
        <v>200</v>
      </c>
      <c r="BF105" s="6"/>
      <c r="BH105" s="6" t="s">
        <v>125</v>
      </c>
      <c r="BI105" s="25">
        <v>250</v>
      </c>
      <c r="BJ105" s="1" t="s">
        <v>125</v>
      </c>
      <c r="BK105" s="25">
        <v>100</v>
      </c>
      <c r="BL105" s="28"/>
      <c r="BN105" s="6"/>
      <c r="BO105" s="1" t="s">
        <v>1395</v>
      </c>
      <c r="BP105" s="6"/>
      <c r="BQ105" s="1" t="s">
        <v>1395</v>
      </c>
      <c r="BR105" s="28"/>
      <c r="BT105" s="28"/>
      <c r="BV105" s="6"/>
      <c r="BX105" s="28"/>
      <c r="BY105" s="7"/>
      <c r="BZ105" s="6"/>
      <c r="CB105" s="1" t="s">
        <v>1439</v>
      </c>
      <c r="CC105" s="1">
        <v>81879105</v>
      </c>
      <c r="CD105" s="1" t="s">
        <v>1606</v>
      </c>
      <c r="CF105" s="1">
        <v>103</v>
      </c>
    </row>
    <row r="106" spans="1:84" ht="14.5" x14ac:dyDescent="0.35">
      <c r="A106" s="7" t="s">
        <v>481</v>
      </c>
      <c r="B106" s="7" t="s">
        <v>482</v>
      </c>
      <c r="C106" s="7" t="s">
        <v>483</v>
      </c>
      <c r="D106" s="7" t="s">
        <v>171</v>
      </c>
      <c r="E106" s="7" t="s">
        <v>450</v>
      </c>
      <c r="F106" s="7" t="s">
        <v>1291</v>
      </c>
      <c r="G106" s="16"/>
      <c r="H106" s="1" t="s">
        <v>171</v>
      </c>
      <c r="I106" s="1" t="s">
        <v>1297</v>
      </c>
      <c r="J106" s="1" t="s">
        <v>1298</v>
      </c>
      <c r="K106" s="1" t="s">
        <v>1298</v>
      </c>
      <c r="L106" s="1" t="s">
        <v>1298</v>
      </c>
      <c r="M106" s="1" t="s">
        <v>1337</v>
      </c>
      <c r="N106" s="25">
        <v>0</v>
      </c>
      <c r="O106" s="25">
        <v>0</v>
      </c>
      <c r="P106" s="25">
        <v>0</v>
      </c>
      <c r="Q106" s="25">
        <v>0</v>
      </c>
      <c r="R106" s="25">
        <v>0</v>
      </c>
      <c r="S106" s="25">
        <v>0</v>
      </c>
      <c r="T106" s="25">
        <v>0</v>
      </c>
      <c r="U106" s="25">
        <v>0</v>
      </c>
      <c r="V106" s="25">
        <v>1</v>
      </c>
      <c r="W106" s="25">
        <v>1</v>
      </c>
      <c r="X106" s="25">
        <v>0</v>
      </c>
      <c r="Y106" s="25">
        <v>0</v>
      </c>
      <c r="Z106" s="25">
        <v>1</v>
      </c>
      <c r="AA106" s="25">
        <v>1</v>
      </c>
      <c r="AB106" s="25">
        <v>0</v>
      </c>
      <c r="AC106" s="25">
        <v>0</v>
      </c>
      <c r="AD106" s="25">
        <v>0</v>
      </c>
      <c r="AE106" s="25">
        <v>0</v>
      </c>
      <c r="AF106" s="25">
        <v>0</v>
      </c>
      <c r="AG106" s="25">
        <v>0</v>
      </c>
      <c r="AH106" s="25">
        <v>0</v>
      </c>
      <c r="AI106" s="25">
        <v>0</v>
      </c>
      <c r="AJ106" s="40"/>
      <c r="AK106" s="12"/>
      <c r="AR106" s="7"/>
      <c r="AZ106" s="28" t="s">
        <v>125</v>
      </c>
      <c r="BA106" s="25">
        <v>150</v>
      </c>
      <c r="BB106" s="7" t="s">
        <v>125</v>
      </c>
      <c r="BC106" s="27">
        <v>150</v>
      </c>
      <c r="BD106" s="6"/>
      <c r="BE106" s="1" t="s">
        <v>1395</v>
      </c>
      <c r="BF106" s="6"/>
      <c r="BH106" s="28"/>
      <c r="BI106" s="1" t="s">
        <v>1395</v>
      </c>
      <c r="BJ106" s="1" t="s">
        <v>125</v>
      </c>
      <c r="BK106" s="25">
        <v>100</v>
      </c>
      <c r="BL106" s="6"/>
      <c r="BN106" s="1" t="s">
        <v>125</v>
      </c>
      <c r="BO106" s="25">
        <v>200</v>
      </c>
      <c r="BP106" s="6"/>
      <c r="BQ106" s="1" t="s">
        <v>1395</v>
      </c>
      <c r="BR106" s="6"/>
      <c r="BT106" s="28"/>
      <c r="BV106" s="6"/>
      <c r="BX106" s="28"/>
      <c r="BY106" s="7"/>
      <c r="BZ106" s="6"/>
      <c r="CB106" s="1" t="s">
        <v>1440</v>
      </c>
      <c r="CC106" s="1">
        <v>81879131</v>
      </c>
      <c r="CD106" s="1" t="s">
        <v>1607</v>
      </c>
      <c r="CF106" s="1">
        <v>104</v>
      </c>
    </row>
    <row r="107" spans="1:84" ht="14.5" x14ac:dyDescent="0.35">
      <c r="A107" s="7" t="s">
        <v>484</v>
      </c>
      <c r="B107" s="7" t="s">
        <v>485</v>
      </c>
      <c r="C107" s="7" t="s">
        <v>486</v>
      </c>
      <c r="D107" s="7" t="s">
        <v>171</v>
      </c>
      <c r="E107" s="7" t="s">
        <v>450</v>
      </c>
      <c r="F107" s="7" t="s">
        <v>1291</v>
      </c>
      <c r="G107" s="16"/>
      <c r="H107" s="1" t="s">
        <v>171</v>
      </c>
      <c r="I107" s="1" t="s">
        <v>1297</v>
      </c>
      <c r="J107" s="1" t="s">
        <v>1298</v>
      </c>
      <c r="K107" s="1" t="s">
        <v>1298</v>
      </c>
      <c r="L107" s="1" t="s">
        <v>1298</v>
      </c>
      <c r="M107" s="1" t="s">
        <v>1338</v>
      </c>
      <c r="N107" s="25">
        <v>0</v>
      </c>
      <c r="O107" s="25">
        <v>0</v>
      </c>
      <c r="P107" s="25">
        <v>0</v>
      </c>
      <c r="Q107" s="25">
        <v>0</v>
      </c>
      <c r="R107" s="25">
        <v>0</v>
      </c>
      <c r="S107" s="25">
        <v>0</v>
      </c>
      <c r="T107" s="25">
        <v>0</v>
      </c>
      <c r="U107" s="25">
        <v>0</v>
      </c>
      <c r="V107" s="25">
        <v>0</v>
      </c>
      <c r="W107" s="25">
        <v>0</v>
      </c>
      <c r="X107" s="25">
        <v>1</v>
      </c>
      <c r="Y107" s="25">
        <v>0</v>
      </c>
      <c r="Z107" s="25">
        <v>0</v>
      </c>
      <c r="AA107" s="25">
        <v>1</v>
      </c>
      <c r="AB107" s="25">
        <v>1</v>
      </c>
      <c r="AC107" s="25">
        <v>0</v>
      </c>
      <c r="AD107" s="25">
        <v>0</v>
      </c>
      <c r="AE107" s="25">
        <v>1</v>
      </c>
      <c r="AF107" s="25">
        <v>0</v>
      </c>
      <c r="AG107" s="25">
        <v>0</v>
      </c>
      <c r="AH107" s="25">
        <v>0</v>
      </c>
      <c r="AI107" s="25">
        <v>0</v>
      </c>
      <c r="AJ107" s="40"/>
      <c r="AK107" s="12"/>
      <c r="AR107" s="7"/>
      <c r="AZ107" s="28"/>
      <c r="BA107" s="1" t="s">
        <v>1395</v>
      </c>
      <c r="BB107" s="6"/>
      <c r="BC107" s="28" t="s">
        <v>1395</v>
      </c>
      <c r="BD107" s="6" t="s">
        <v>125</v>
      </c>
      <c r="BE107" s="25">
        <v>250</v>
      </c>
      <c r="BF107" s="6"/>
      <c r="BH107" s="28"/>
      <c r="BI107" s="1" t="s">
        <v>1395</v>
      </c>
      <c r="BJ107" s="6"/>
      <c r="BK107" s="1" t="s">
        <v>1395</v>
      </c>
      <c r="BL107" s="6"/>
      <c r="BN107" s="1" t="s">
        <v>125</v>
      </c>
      <c r="BO107" s="25">
        <v>200</v>
      </c>
      <c r="BP107" s="1" t="s">
        <v>125</v>
      </c>
      <c r="BQ107" s="25">
        <v>50</v>
      </c>
      <c r="BR107" s="1" t="s">
        <v>125</v>
      </c>
      <c r="BS107" s="25">
        <v>200</v>
      </c>
      <c r="BT107" s="28"/>
      <c r="BV107" s="6"/>
      <c r="BX107" s="28"/>
      <c r="BY107" s="7"/>
      <c r="BZ107" s="6"/>
      <c r="CB107" s="1" t="s">
        <v>1441</v>
      </c>
      <c r="CC107" s="1">
        <v>81879135</v>
      </c>
      <c r="CD107" s="1" t="s">
        <v>1608</v>
      </c>
      <c r="CF107" s="1">
        <v>105</v>
      </c>
    </row>
    <row r="108" spans="1:84" ht="14.5" x14ac:dyDescent="0.35">
      <c r="A108" s="7" t="s">
        <v>487</v>
      </c>
      <c r="B108" s="7" t="s">
        <v>488</v>
      </c>
      <c r="C108" s="7" t="s">
        <v>489</v>
      </c>
      <c r="D108" s="7" t="s">
        <v>171</v>
      </c>
      <c r="E108" s="7" t="s">
        <v>450</v>
      </c>
      <c r="F108" s="7" t="s">
        <v>1291</v>
      </c>
      <c r="G108" s="16"/>
      <c r="H108" s="1" t="s">
        <v>171</v>
      </c>
      <c r="I108" s="1" t="s">
        <v>1297</v>
      </c>
      <c r="J108" s="1" t="s">
        <v>1298</v>
      </c>
      <c r="K108" s="1" t="s">
        <v>1298</v>
      </c>
      <c r="L108" s="1" t="s">
        <v>1298</v>
      </c>
      <c r="M108" s="1" t="s">
        <v>1339</v>
      </c>
      <c r="N108" s="25">
        <v>0</v>
      </c>
      <c r="O108" s="25">
        <v>1</v>
      </c>
      <c r="P108" s="25">
        <v>0</v>
      </c>
      <c r="Q108" s="25">
        <v>0</v>
      </c>
      <c r="R108" s="25">
        <v>0</v>
      </c>
      <c r="S108" s="25">
        <v>0</v>
      </c>
      <c r="T108" s="25">
        <v>0</v>
      </c>
      <c r="U108" s="25">
        <v>0</v>
      </c>
      <c r="V108" s="25">
        <v>0</v>
      </c>
      <c r="W108" s="25">
        <v>0</v>
      </c>
      <c r="X108" s="25">
        <v>1</v>
      </c>
      <c r="Y108" s="25">
        <v>0</v>
      </c>
      <c r="Z108" s="25">
        <v>0</v>
      </c>
      <c r="AA108" s="25">
        <v>1</v>
      </c>
      <c r="AB108" s="25">
        <v>1</v>
      </c>
      <c r="AC108" s="25">
        <v>0</v>
      </c>
      <c r="AD108" s="25">
        <v>1</v>
      </c>
      <c r="AE108" s="25">
        <v>1</v>
      </c>
      <c r="AF108" s="25">
        <v>0</v>
      </c>
      <c r="AG108" s="25">
        <v>0</v>
      </c>
      <c r="AH108" s="25">
        <v>0</v>
      </c>
      <c r="AI108" s="25">
        <v>0</v>
      </c>
      <c r="AJ108" s="40"/>
      <c r="AK108" s="12"/>
      <c r="AL108" s="1" t="s">
        <v>125</v>
      </c>
      <c r="AM108" s="25">
        <v>1500</v>
      </c>
      <c r="AR108" s="7"/>
      <c r="AZ108" s="28"/>
      <c r="BA108" s="1" t="s">
        <v>1395</v>
      </c>
      <c r="BB108" s="6"/>
      <c r="BC108" s="28" t="s">
        <v>1395</v>
      </c>
      <c r="BD108" s="6" t="s">
        <v>125</v>
      </c>
      <c r="BE108" s="25">
        <v>250</v>
      </c>
      <c r="BF108" s="6"/>
      <c r="BH108" s="28"/>
      <c r="BI108" s="1" t="s">
        <v>1395</v>
      </c>
      <c r="BJ108" s="6"/>
      <c r="BK108" s="1" t="s">
        <v>1395</v>
      </c>
      <c r="BL108" s="6" t="s">
        <v>125</v>
      </c>
      <c r="BM108" s="25">
        <v>1400</v>
      </c>
      <c r="BN108" s="1" t="s">
        <v>125</v>
      </c>
      <c r="BO108" s="25">
        <v>200</v>
      </c>
      <c r="BP108" s="1" t="s">
        <v>125</v>
      </c>
      <c r="BQ108" s="25">
        <v>50</v>
      </c>
      <c r="BR108" s="1" t="s">
        <v>125</v>
      </c>
      <c r="BS108" s="25">
        <v>200</v>
      </c>
      <c r="BT108" s="28"/>
      <c r="BV108" s="6"/>
      <c r="BX108" s="28"/>
      <c r="BY108" s="7"/>
      <c r="BZ108" s="6"/>
      <c r="CB108" s="1" t="s">
        <v>1441</v>
      </c>
      <c r="CC108" s="1">
        <v>81879162</v>
      </c>
      <c r="CD108" s="1" t="s">
        <v>1609</v>
      </c>
      <c r="CF108" s="1">
        <v>106</v>
      </c>
    </row>
    <row r="109" spans="1:84" ht="14.5" x14ac:dyDescent="0.35">
      <c r="A109" s="7" t="s">
        <v>490</v>
      </c>
      <c r="B109" s="7" t="s">
        <v>491</v>
      </c>
      <c r="C109" s="7" t="s">
        <v>492</v>
      </c>
      <c r="D109" s="7" t="s">
        <v>171</v>
      </c>
      <c r="E109" s="7" t="s">
        <v>450</v>
      </c>
      <c r="F109" s="7" t="s">
        <v>1291</v>
      </c>
      <c r="G109" s="16"/>
      <c r="H109" s="1" t="s">
        <v>171</v>
      </c>
      <c r="I109" s="1" t="s">
        <v>1297</v>
      </c>
      <c r="J109" s="1" t="s">
        <v>1298</v>
      </c>
      <c r="K109" s="1" t="s">
        <v>1298</v>
      </c>
      <c r="L109" s="1" t="s">
        <v>1298</v>
      </c>
      <c r="M109" s="1" t="s">
        <v>1340</v>
      </c>
      <c r="N109" s="25">
        <v>0</v>
      </c>
      <c r="O109" s="25">
        <v>1</v>
      </c>
      <c r="P109" s="25">
        <v>0</v>
      </c>
      <c r="Q109" s="25">
        <v>0</v>
      </c>
      <c r="R109" s="25">
        <v>0</v>
      </c>
      <c r="S109" s="25">
        <v>1</v>
      </c>
      <c r="T109" s="25">
        <v>0</v>
      </c>
      <c r="U109" s="25">
        <v>0</v>
      </c>
      <c r="V109" s="25">
        <v>0</v>
      </c>
      <c r="W109" s="25">
        <v>0</v>
      </c>
      <c r="X109" s="25">
        <v>1</v>
      </c>
      <c r="Y109" s="25">
        <v>0</v>
      </c>
      <c r="Z109" s="25">
        <v>0</v>
      </c>
      <c r="AA109" s="25">
        <v>1</v>
      </c>
      <c r="AB109" s="25">
        <v>1</v>
      </c>
      <c r="AC109" s="25">
        <v>0</v>
      </c>
      <c r="AD109" s="25">
        <v>1</v>
      </c>
      <c r="AE109" s="25">
        <v>1</v>
      </c>
      <c r="AF109" s="25">
        <v>0</v>
      </c>
      <c r="AG109" s="25">
        <v>0</v>
      </c>
      <c r="AH109" s="25">
        <v>0</v>
      </c>
      <c r="AI109" s="25">
        <v>1</v>
      </c>
      <c r="AJ109" s="40"/>
      <c r="AK109" s="12"/>
      <c r="AL109" s="1" t="s">
        <v>125</v>
      </c>
      <c r="AM109" s="25">
        <v>1500</v>
      </c>
      <c r="AR109" s="7"/>
      <c r="AT109" s="1" t="s">
        <v>125</v>
      </c>
      <c r="AU109" s="27">
        <v>18000</v>
      </c>
      <c r="AZ109" s="28"/>
      <c r="BA109" s="1" t="s">
        <v>1395</v>
      </c>
      <c r="BB109" s="6"/>
      <c r="BC109" s="28" t="s">
        <v>1395</v>
      </c>
      <c r="BD109" s="6" t="s">
        <v>125</v>
      </c>
      <c r="BE109" s="25">
        <v>250</v>
      </c>
      <c r="BF109" s="6"/>
      <c r="BH109" s="6"/>
      <c r="BI109" s="1" t="s">
        <v>1395</v>
      </c>
      <c r="BJ109" s="6"/>
      <c r="BK109" s="1" t="s">
        <v>1395</v>
      </c>
      <c r="BL109" s="6" t="s">
        <v>125</v>
      </c>
      <c r="BM109" s="25">
        <v>1400</v>
      </c>
      <c r="BN109" s="1" t="s">
        <v>125</v>
      </c>
      <c r="BO109" s="25">
        <v>200</v>
      </c>
      <c r="BP109" s="1" t="s">
        <v>125</v>
      </c>
      <c r="BQ109" s="25">
        <v>50</v>
      </c>
      <c r="BR109" s="1" t="s">
        <v>125</v>
      </c>
      <c r="BS109" s="25">
        <v>200</v>
      </c>
      <c r="BT109" s="6"/>
      <c r="BV109" s="6"/>
      <c r="BX109" s="28"/>
      <c r="BY109" s="7"/>
      <c r="BZ109" s="1" t="s">
        <v>125</v>
      </c>
      <c r="CA109" s="25">
        <v>750</v>
      </c>
      <c r="CB109" s="1" t="s">
        <v>1442</v>
      </c>
      <c r="CC109" s="1">
        <v>81879179</v>
      </c>
      <c r="CD109" s="1" t="s">
        <v>1610</v>
      </c>
      <c r="CF109" s="1">
        <v>107</v>
      </c>
    </row>
    <row r="110" spans="1:84" ht="14.5" x14ac:dyDescent="0.35">
      <c r="A110" s="7" t="s">
        <v>493</v>
      </c>
      <c r="B110" s="7" t="s">
        <v>494</v>
      </c>
      <c r="C110" s="7" t="s">
        <v>495</v>
      </c>
      <c r="D110" s="7" t="s">
        <v>496</v>
      </c>
      <c r="E110" s="7" t="s">
        <v>497</v>
      </c>
      <c r="F110" s="7" t="s">
        <v>127</v>
      </c>
      <c r="G110" s="16"/>
      <c r="H110" s="1" t="s">
        <v>496</v>
      </c>
      <c r="I110" s="1" t="s">
        <v>1299</v>
      </c>
      <c r="J110" s="1" t="s">
        <v>1300</v>
      </c>
      <c r="K110" s="1" t="s">
        <v>1300</v>
      </c>
      <c r="L110" s="1" t="s">
        <v>1300</v>
      </c>
      <c r="M110" s="1" t="s">
        <v>146</v>
      </c>
      <c r="N110" s="25">
        <v>0</v>
      </c>
      <c r="O110" s="25">
        <v>0</v>
      </c>
      <c r="P110" s="25">
        <v>0</v>
      </c>
      <c r="Q110" s="25">
        <v>0</v>
      </c>
      <c r="R110" s="25">
        <v>1</v>
      </c>
      <c r="S110" s="25">
        <v>0</v>
      </c>
      <c r="T110" s="25">
        <v>0</v>
      </c>
      <c r="U110" s="25">
        <v>0</v>
      </c>
      <c r="V110" s="25">
        <v>0</v>
      </c>
      <c r="W110" s="25">
        <v>0</v>
      </c>
      <c r="X110" s="25">
        <v>0</v>
      </c>
      <c r="Y110" s="25">
        <v>0</v>
      </c>
      <c r="Z110" s="25">
        <v>0</v>
      </c>
      <c r="AA110" s="25">
        <v>0</v>
      </c>
      <c r="AB110" s="25">
        <v>0</v>
      </c>
      <c r="AC110" s="25">
        <v>0</v>
      </c>
      <c r="AD110" s="25">
        <v>0</v>
      </c>
      <c r="AE110" s="25">
        <v>0</v>
      </c>
      <c r="AF110" s="25">
        <v>0</v>
      </c>
      <c r="AG110" s="25">
        <v>0</v>
      </c>
      <c r="AH110" s="25">
        <v>0</v>
      </c>
      <c r="AI110" s="25">
        <v>0</v>
      </c>
      <c r="AJ110" s="40"/>
      <c r="AK110" s="12"/>
      <c r="AR110" s="7" t="s">
        <v>125</v>
      </c>
      <c r="AS110" s="27">
        <v>4500</v>
      </c>
      <c r="AZ110" s="6"/>
      <c r="BA110" s="1" t="s">
        <v>1395</v>
      </c>
      <c r="BB110" s="6"/>
      <c r="BC110" s="6" t="s">
        <v>1395</v>
      </c>
      <c r="BD110" s="6"/>
      <c r="BE110" s="1" t="s">
        <v>1395</v>
      </c>
      <c r="BF110" s="6"/>
      <c r="BH110" s="6"/>
      <c r="BI110" s="1" t="s">
        <v>1395</v>
      </c>
      <c r="BJ110" s="6"/>
      <c r="BK110" s="1" t="s">
        <v>1395</v>
      </c>
      <c r="BL110" s="6"/>
      <c r="BN110" s="6"/>
      <c r="BO110" s="1" t="s">
        <v>1395</v>
      </c>
      <c r="BP110" s="6"/>
      <c r="BQ110" s="1" t="s">
        <v>1395</v>
      </c>
      <c r="BR110" s="6"/>
      <c r="BT110" s="6"/>
      <c r="BV110" s="6"/>
      <c r="BX110" s="6"/>
      <c r="BY110" s="7"/>
      <c r="BZ110" s="6"/>
      <c r="CB110" s="1" t="s">
        <v>1443</v>
      </c>
      <c r="CC110" s="1">
        <v>82344609</v>
      </c>
      <c r="CD110" s="1" t="s">
        <v>1611</v>
      </c>
      <c r="CF110" s="1">
        <v>108</v>
      </c>
    </row>
    <row r="111" spans="1:84" ht="14.5" x14ac:dyDescent="0.35">
      <c r="A111" s="7" t="s">
        <v>498</v>
      </c>
      <c r="B111" s="7" t="s">
        <v>499</v>
      </c>
      <c r="C111" s="7" t="s">
        <v>500</v>
      </c>
      <c r="D111" s="7" t="s">
        <v>496</v>
      </c>
      <c r="E111" s="7" t="s">
        <v>497</v>
      </c>
      <c r="F111" s="7" t="s">
        <v>127</v>
      </c>
      <c r="G111" s="16"/>
      <c r="H111" s="1" t="s">
        <v>496</v>
      </c>
      <c r="I111" s="1" t="s">
        <v>1299</v>
      </c>
      <c r="J111" s="1" t="s">
        <v>1300</v>
      </c>
      <c r="K111" s="1" t="s">
        <v>1300</v>
      </c>
      <c r="L111" s="1" t="s">
        <v>1300</v>
      </c>
      <c r="M111" s="1" t="s">
        <v>146</v>
      </c>
      <c r="N111" s="25">
        <v>0</v>
      </c>
      <c r="O111" s="25">
        <v>0</v>
      </c>
      <c r="P111" s="25">
        <v>0</v>
      </c>
      <c r="Q111" s="25">
        <v>0</v>
      </c>
      <c r="R111" s="25">
        <v>1</v>
      </c>
      <c r="S111" s="25">
        <v>0</v>
      </c>
      <c r="T111" s="25">
        <v>0</v>
      </c>
      <c r="U111" s="25">
        <v>0</v>
      </c>
      <c r="V111" s="25">
        <v>0</v>
      </c>
      <c r="W111" s="25">
        <v>0</v>
      </c>
      <c r="X111" s="25">
        <v>0</v>
      </c>
      <c r="Y111" s="25">
        <v>0</v>
      </c>
      <c r="Z111" s="25">
        <v>0</v>
      </c>
      <c r="AA111" s="25">
        <v>0</v>
      </c>
      <c r="AB111" s="25">
        <v>0</v>
      </c>
      <c r="AC111" s="25">
        <v>0</v>
      </c>
      <c r="AD111" s="25">
        <v>0</v>
      </c>
      <c r="AE111" s="25">
        <v>0</v>
      </c>
      <c r="AF111" s="25">
        <v>0</v>
      </c>
      <c r="AG111" s="25">
        <v>0</v>
      </c>
      <c r="AH111" s="25">
        <v>0</v>
      </c>
      <c r="AI111" s="25">
        <v>0</v>
      </c>
      <c r="AJ111" s="40"/>
      <c r="AK111" s="12"/>
      <c r="AR111" s="7" t="s">
        <v>125</v>
      </c>
      <c r="AS111" s="27">
        <v>6000</v>
      </c>
      <c r="AZ111" s="6"/>
      <c r="BA111" s="1" t="s">
        <v>1395</v>
      </c>
      <c r="BB111" s="6"/>
      <c r="BC111" s="6" t="s">
        <v>1395</v>
      </c>
      <c r="BD111" s="6"/>
      <c r="BE111" s="1" t="s">
        <v>1395</v>
      </c>
      <c r="BF111" s="6"/>
      <c r="BH111" s="6"/>
      <c r="BI111" s="1" t="s">
        <v>1395</v>
      </c>
      <c r="BJ111" s="6"/>
      <c r="BK111" s="1" t="s">
        <v>1395</v>
      </c>
      <c r="BL111" s="6"/>
      <c r="BN111" s="6"/>
      <c r="BO111" s="1" t="s">
        <v>1395</v>
      </c>
      <c r="BP111" s="6"/>
      <c r="BQ111" s="1" t="s">
        <v>1395</v>
      </c>
      <c r="BR111" s="6"/>
      <c r="BT111" s="6"/>
      <c r="BV111" s="6"/>
      <c r="BX111" s="6"/>
      <c r="BY111" s="7"/>
      <c r="BZ111" s="6"/>
      <c r="CB111" s="1" t="s">
        <v>1444</v>
      </c>
      <c r="CC111" s="1">
        <v>82344619</v>
      </c>
      <c r="CD111" s="1" t="s">
        <v>1612</v>
      </c>
      <c r="CF111" s="1">
        <v>109</v>
      </c>
    </row>
    <row r="112" spans="1:84" ht="14.5" x14ac:dyDescent="0.35">
      <c r="A112" s="7" t="s">
        <v>501</v>
      </c>
      <c r="B112" s="7" t="s">
        <v>502</v>
      </c>
      <c r="C112" s="7" t="s">
        <v>503</v>
      </c>
      <c r="D112" s="7" t="s">
        <v>496</v>
      </c>
      <c r="E112" s="7" t="s">
        <v>497</v>
      </c>
      <c r="F112" s="7" t="s">
        <v>127</v>
      </c>
      <c r="G112" s="16"/>
      <c r="H112" s="1" t="s">
        <v>496</v>
      </c>
      <c r="I112" s="1" t="s">
        <v>1299</v>
      </c>
      <c r="J112" s="1" t="s">
        <v>1300</v>
      </c>
      <c r="K112" s="1" t="s">
        <v>1300</v>
      </c>
      <c r="L112" s="1" t="s">
        <v>1300</v>
      </c>
      <c r="M112" s="1" t="s">
        <v>146</v>
      </c>
      <c r="N112" s="25">
        <v>0</v>
      </c>
      <c r="O112" s="25">
        <v>0</v>
      </c>
      <c r="P112" s="25">
        <v>0</v>
      </c>
      <c r="Q112" s="25">
        <v>0</v>
      </c>
      <c r="R112" s="25">
        <v>1</v>
      </c>
      <c r="S112" s="25">
        <v>0</v>
      </c>
      <c r="T112" s="25">
        <v>0</v>
      </c>
      <c r="U112" s="25">
        <v>0</v>
      </c>
      <c r="V112" s="25">
        <v>0</v>
      </c>
      <c r="W112" s="25">
        <v>0</v>
      </c>
      <c r="X112" s="25">
        <v>0</v>
      </c>
      <c r="Y112" s="25">
        <v>0</v>
      </c>
      <c r="Z112" s="25">
        <v>0</v>
      </c>
      <c r="AA112" s="25">
        <v>0</v>
      </c>
      <c r="AB112" s="25">
        <v>0</v>
      </c>
      <c r="AC112" s="25">
        <v>0</v>
      </c>
      <c r="AD112" s="25">
        <v>0</v>
      </c>
      <c r="AE112" s="25">
        <v>0</v>
      </c>
      <c r="AF112" s="25">
        <v>0</v>
      </c>
      <c r="AG112" s="25">
        <v>0</v>
      </c>
      <c r="AH112" s="25">
        <v>0</v>
      </c>
      <c r="AI112" s="25">
        <v>0</v>
      </c>
      <c r="AJ112" s="40"/>
      <c r="AK112" s="12"/>
      <c r="AR112" s="7" t="s">
        <v>125</v>
      </c>
      <c r="AS112" s="27">
        <v>4500</v>
      </c>
      <c r="AZ112" s="6"/>
      <c r="BA112" s="1" t="s">
        <v>1395</v>
      </c>
      <c r="BB112" s="6"/>
      <c r="BC112" s="25" t="s">
        <v>1395</v>
      </c>
      <c r="BD112" s="6"/>
      <c r="BE112" s="1" t="s">
        <v>1395</v>
      </c>
      <c r="BF112" s="6"/>
      <c r="BH112" s="6"/>
      <c r="BI112" s="1" t="s">
        <v>1395</v>
      </c>
      <c r="BJ112" s="6"/>
      <c r="BK112" s="1" t="s">
        <v>1395</v>
      </c>
      <c r="BL112" s="6"/>
      <c r="BN112" s="6"/>
      <c r="BO112" s="1" t="s">
        <v>1395</v>
      </c>
      <c r="BP112" s="6"/>
      <c r="BQ112" s="1" t="s">
        <v>1395</v>
      </c>
      <c r="BR112" s="6"/>
      <c r="BT112" s="6"/>
      <c r="BV112" s="6"/>
      <c r="BX112" s="6"/>
      <c r="BY112" s="7"/>
      <c r="BZ112" s="6"/>
      <c r="CB112" s="1" t="s">
        <v>1445</v>
      </c>
      <c r="CC112" s="1">
        <v>82344855</v>
      </c>
      <c r="CD112" s="1" t="s">
        <v>1613</v>
      </c>
      <c r="CF112" s="1">
        <v>110</v>
      </c>
    </row>
    <row r="113" spans="1:84" ht="14.5" x14ac:dyDescent="0.35">
      <c r="A113" s="7" t="s">
        <v>504</v>
      </c>
      <c r="B113" s="7" t="s">
        <v>505</v>
      </c>
      <c r="C113" s="7" t="s">
        <v>506</v>
      </c>
      <c r="D113" s="7" t="s">
        <v>496</v>
      </c>
      <c r="E113" s="7" t="s">
        <v>497</v>
      </c>
      <c r="F113" s="7" t="s">
        <v>127</v>
      </c>
      <c r="G113" s="16"/>
      <c r="H113" s="1" t="s">
        <v>496</v>
      </c>
      <c r="I113" s="1" t="s">
        <v>1299</v>
      </c>
      <c r="J113" s="1" t="s">
        <v>1300</v>
      </c>
      <c r="K113" s="1" t="s">
        <v>1300</v>
      </c>
      <c r="L113" s="1" t="s">
        <v>1300</v>
      </c>
      <c r="M113" s="1" t="s">
        <v>146</v>
      </c>
      <c r="N113" s="25">
        <v>0</v>
      </c>
      <c r="O113" s="25">
        <v>0</v>
      </c>
      <c r="P113" s="25">
        <v>0</v>
      </c>
      <c r="Q113" s="25">
        <v>0</v>
      </c>
      <c r="R113" s="25">
        <v>1</v>
      </c>
      <c r="S113" s="25">
        <v>0</v>
      </c>
      <c r="T113" s="25">
        <v>0</v>
      </c>
      <c r="U113" s="25">
        <v>0</v>
      </c>
      <c r="V113" s="25">
        <v>0</v>
      </c>
      <c r="W113" s="25">
        <v>0</v>
      </c>
      <c r="X113" s="25">
        <v>0</v>
      </c>
      <c r="Y113" s="25">
        <v>0</v>
      </c>
      <c r="Z113" s="25">
        <v>0</v>
      </c>
      <c r="AA113" s="25">
        <v>0</v>
      </c>
      <c r="AB113" s="25">
        <v>0</v>
      </c>
      <c r="AC113" s="25">
        <v>0</v>
      </c>
      <c r="AD113" s="25">
        <v>0</v>
      </c>
      <c r="AE113" s="25">
        <v>0</v>
      </c>
      <c r="AF113" s="25">
        <v>0</v>
      </c>
      <c r="AG113" s="25">
        <v>0</v>
      </c>
      <c r="AH113" s="25">
        <v>0</v>
      </c>
      <c r="AI113" s="25">
        <v>0</v>
      </c>
      <c r="AJ113" s="40"/>
      <c r="AK113" s="12"/>
      <c r="AR113" s="7" t="s">
        <v>125</v>
      </c>
      <c r="AS113" s="27">
        <v>5500</v>
      </c>
      <c r="AZ113" s="6"/>
      <c r="BA113" s="1" t="s">
        <v>1395</v>
      </c>
      <c r="BB113" s="6"/>
      <c r="BC113" s="6" t="s">
        <v>1395</v>
      </c>
      <c r="BD113" s="6"/>
      <c r="BE113" s="1" t="s">
        <v>1395</v>
      </c>
      <c r="BF113" s="6"/>
      <c r="BH113" s="6"/>
      <c r="BI113" s="1" t="s">
        <v>1395</v>
      </c>
      <c r="BJ113" s="6"/>
      <c r="BK113" s="1" t="s">
        <v>1395</v>
      </c>
      <c r="BL113" s="6"/>
      <c r="BN113" s="6"/>
      <c r="BO113" s="1" t="s">
        <v>1395</v>
      </c>
      <c r="BP113" s="6"/>
      <c r="BQ113" s="1" t="s">
        <v>1395</v>
      </c>
      <c r="BR113" s="6"/>
      <c r="BT113" s="6"/>
      <c r="BV113" s="6"/>
      <c r="BX113" s="6"/>
      <c r="BY113" s="7"/>
      <c r="BZ113" s="6"/>
      <c r="CB113" s="1" t="s">
        <v>1445</v>
      </c>
      <c r="CC113" s="1">
        <v>82345207</v>
      </c>
      <c r="CD113" s="1" t="s">
        <v>1614</v>
      </c>
      <c r="CF113" s="1">
        <v>111</v>
      </c>
    </row>
    <row r="114" spans="1:84" ht="14.5" x14ac:dyDescent="0.35">
      <c r="A114" s="7" t="s">
        <v>507</v>
      </c>
      <c r="B114" s="7" t="s">
        <v>508</v>
      </c>
      <c r="C114" s="7" t="s">
        <v>509</v>
      </c>
      <c r="D114" s="7" t="s">
        <v>496</v>
      </c>
      <c r="E114" s="27">
        <v>351696097882039</v>
      </c>
      <c r="F114" s="7" t="s">
        <v>127</v>
      </c>
      <c r="G114" s="16"/>
      <c r="H114" s="1" t="s">
        <v>496</v>
      </c>
      <c r="I114" s="1" t="s">
        <v>1299</v>
      </c>
      <c r="J114" s="1" t="s">
        <v>1300</v>
      </c>
      <c r="K114" s="1" t="s">
        <v>1300</v>
      </c>
      <c r="L114" s="1" t="s">
        <v>1300</v>
      </c>
      <c r="M114" s="1" t="s">
        <v>155</v>
      </c>
      <c r="N114" s="25">
        <v>0</v>
      </c>
      <c r="O114" s="25">
        <v>0</v>
      </c>
      <c r="P114" s="25">
        <v>0</v>
      </c>
      <c r="Q114" s="25">
        <v>0</v>
      </c>
      <c r="R114" s="25">
        <v>0</v>
      </c>
      <c r="S114" s="25">
        <v>0</v>
      </c>
      <c r="T114" s="25">
        <v>0</v>
      </c>
      <c r="U114" s="25">
        <v>0</v>
      </c>
      <c r="V114" s="25">
        <v>0</v>
      </c>
      <c r="W114" s="25">
        <v>0</v>
      </c>
      <c r="X114" s="25">
        <v>1</v>
      </c>
      <c r="Y114" s="25">
        <v>0</v>
      </c>
      <c r="Z114" s="25">
        <v>0</v>
      </c>
      <c r="AA114" s="25">
        <v>0</v>
      </c>
      <c r="AB114" s="25">
        <v>0</v>
      </c>
      <c r="AC114" s="25">
        <v>0</v>
      </c>
      <c r="AD114" s="25">
        <v>0</v>
      </c>
      <c r="AE114" s="25">
        <v>0</v>
      </c>
      <c r="AF114" s="25">
        <v>0</v>
      </c>
      <c r="AG114" s="25">
        <v>0</v>
      </c>
      <c r="AH114" s="25">
        <v>0</v>
      </c>
      <c r="AI114" s="25">
        <v>0</v>
      </c>
      <c r="AJ114" s="40"/>
      <c r="AK114" s="12"/>
      <c r="AR114" s="7"/>
      <c r="AS114" s="7"/>
      <c r="AZ114" s="6"/>
      <c r="BA114" s="1" t="s">
        <v>1395</v>
      </c>
      <c r="BB114" s="6"/>
      <c r="BC114" s="6" t="s">
        <v>1395</v>
      </c>
      <c r="BD114" s="6" t="s">
        <v>125</v>
      </c>
      <c r="BE114" s="25">
        <v>400</v>
      </c>
      <c r="BF114" s="6"/>
      <c r="BH114" s="6"/>
      <c r="BI114" s="1" t="s">
        <v>1395</v>
      </c>
      <c r="BJ114" s="6"/>
      <c r="BK114" s="1" t="s">
        <v>1395</v>
      </c>
      <c r="BL114" s="6"/>
      <c r="BN114" s="6"/>
      <c r="BO114" s="1" t="s">
        <v>1395</v>
      </c>
      <c r="BP114" s="6"/>
      <c r="BQ114" s="1" t="s">
        <v>1395</v>
      </c>
      <c r="BR114" s="6"/>
      <c r="BT114" s="6"/>
      <c r="BV114" s="6"/>
      <c r="BX114" s="6"/>
      <c r="BY114" s="7"/>
      <c r="BZ114" s="6"/>
      <c r="CC114" s="1">
        <v>82345209</v>
      </c>
      <c r="CD114" s="1" t="s">
        <v>1615</v>
      </c>
      <c r="CF114" s="1">
        <v>112</v>
      </c>
    </row>
    <row r="115" spans="1:84" ht="14.5" x14ac:dyDescent="0.35">
      <c r="A115" s="7" t="s">
        <v>510</v>
      </c>
      <c r="B115" s="7" t="s">
        <v>511</v>
      </c>
      <c r="C115" s="7" t="s">
        <v>512</v>
      </c>
      <c r="D115" s="7" t="s">
        <v>496</v>
      </c>
      <c r="E115" s="27">
        <v>351696097882039</v>
      </c>
      <c r="F115" s="7" t="s">
        <v>127</v>
      </c>
      <c r="G115" s="16"/>
      <c r="H115" s="1" t="s">
        <v>496</v>
      </c>
      <c r="I115" s="1" t="s">
        <v>1299</v>
      </c>
      <c r="J115" s="1" t="s">
        <v>1300</v>
      </c>
      <c r="K115" s="1" t="s">
        <v>1300</v>
      </c>
      <c r="L115" s="1" t="s">
        <v>1300</v>
      </c>
      <c r="M115" s="1" t="s">
        <v>153</v>
      </c>
      <c r="N115" s="25">
        <v>0</v>
      </c>
      <c r="O115" s="25">
        <v>0</v>
      </c>
      <c r="P115" s="25">
        <v>0</v>
      </c>
      <c r="Q115" s="25">
        <v>0</v>
      </c>
      <c r="R115" s="25">
        <v>0</v>
      </c>
      <c r="S115" s="25">
        <v>0</v>
      </c>
      <c r="T115" s="25">
        <v>0</v>
      </c>
      <c r="U115" s="25">
        <v>0</v>
      </c>
      <c r="V115" s="25">
        <v>0</v>
      </c>
      <c r="W115" s="25">
        <v>0</v>
      </c>
      <c r="X115" s="25">
        <v>0</v>
      </c>
      <c r="Y115" s="25">
        <v>0</v>
      </c>
      <c r="Z115" s="25">
        <v>0</v>
      </c>
      <c r="AA115" s="25">
        <v>0</v>
      </c>
      <c r="AB115" s="25">
        <v>0</v>
      </c>
      <c r="AC115" s="25">
        <v>0</v>
      </c>
      <c r="AD115" s="25">
        <v>1</v>
      </c>
      <c r="AE115" s="25">
        <v>0</v>
      </c>
      <c r="AF115" s="25">
        <v>0</v>
      </c>
      <c r="AG115" s="25">
        <v>0</v>
      </c>
      <c r="AH115" s="25">
        <v>0</v>
      </c>
      <c r="AI115" s="25">
        <v>0</v>
      </c>
      <c r="AJ115" s="40"/>
      <c r="AK115" s="12"/>
      <c r="AR115" s="7"/>
      <c r="AS115" s="7"/>
      <c r="AZ115" s="6"/>
      <c r="BA115" s="1" t="s">
        <v>1395</v>
      </c>
      <c r="BB115" s="6"/>
      <c r="BC115" s="25" t="s">
        <v>1395</v>
      </c>
      <c r="BD115" s="6"/>
      <c r="BE115" s="1" t="s">
        <v>1395</v>
      </c>
      <c r="BF115" s="6"/>
      <c r="BH115" s="6"/>
      <c r="BI115" s="1" t="s">
        <v>1395</v>
      </c>
      <c r="BJ115" s="6"/>
      <c r="BK115" s="1" t="s">
        <v>1395</v>
      </c>
      <c r="BL115" s="7" t="s">
        <v>125</v>
      </c>
      <c r="BM115" s="25">
        <v>2000</v>
      </c>
      <c r="BN115" s="6"/>
      <c r="BO115" s="1" t="s">
        <v>1395</v>
      </c>
      <c r="BP115" s="6"/>
      <c r="BQ115" s="1" t="s">
        <v>1395</v>
      </c>
      <c r="BR115" s="6"/>
      <c r="BT115" s="6"/>
      <c r="BV115" s="6"/>
      <c r="BX115" s="6"/>
      <c r="BY115" s="7"/>
      <c r="BZ115" s="6"/>
      <c r="CC115" s="1">
        <v>82345210</v>
      </c>
      <c r="CD115" s="1" t="s">
        <v>1616</v>
      </c>
      <c r="CF115" s="1">
        <v>113</v>
      </c>
    </row>
    <row r="116" spans="1:84" ht="14.5" x14ac:dyDescent="0.35">
      <c r="A116" s="7" t="s">
        <v>513</v>
      </c>
      <c r="B116" s="7" t="s">
        <v>514</v>
      </c>
      <c r="C116" s="7" t="s">
        <v>515</v>
      </c>
      <c r="D116" s="7" t="s">
        <v>496</v>
      </c>
      <c r="E116" s="27">
        <v>351696097882039</v>
      </c>
      <c r="F116" s="7" t="s">
        <v>127</v>
      </c>
      <c r="G116" s="16"/>
      <c r="H116" s="1" t="s">
        <v>496</v>
      </c>
      <c r="I116" s="1" t="s">
        <v>1299</v>
      </c>
      <c r="J116" s="1" t="s">
        <v>1300</v>
      </c>
      <c r="K116" s="1" t="s">
        <v>1300</v>
      </c>
      <c r="L116" s="1" t="s">
        <v>1300</v>
      </c>
      <c r="M116" s="1" t="s">
        <v>150</v>
      </c>
      <c r="N116" s="25">
        <v>0</v>
      </c>
      <c r="O116" s="25">
        <v>0</v>
      </c>
      <c r="P116" s="25">
        <v>0</v>
      </c>
      <c r="Q116" s="25">
        <v>0</v>
      </c>
      <c r="R116" s="25">
        <v>0</v>
      </c>
      <c r="S116" s="25">
        <v>0</v>
      </c>
      <c r="T116" s="25">
        <v>0</v>
      </c>
      <c r="U116" s="25">
        <v>0</v>
      </c>
      <c r="V116" s="25">
        <v>0</v>
      </c>
      <c r="W116" s="25">
        <v>0</v>
      </c>
      <c r="X116" s="25">
        <v>0</v>
      </c>
      <c r="Y116" s="25">
        <v>1</v>
      </c>
      <c r="Z116" s="25">
        <v>0</v>
      </c>
      <c r="AA116" s="25">
        <v>0</v>
      </c>
      <c r="AB116" s="25">
        <v>0</v>
      </c>
      <c r="AC116" s="25">
        <v>0</v>
      </c>
      <c r="AD116" s="25">
        <v>0</v>
      </c>
      <c r="AE116" s="25">
        <v>0</v>
      </c>
      <c r="AF116" s="25">
        <v>0</v>
      </c>
      <c r="AG116" s="25">
        <v>0</v>
      </c>
      <c r="AH116" s="25">
        <v>0</v>
      </c>
      <c r="AI116" s="25">
        <v>0</v>
      </c>
      <c r="AJ116" s="40"/>
      <c r="AK116" s="12"/>
      <c r="AR116" s="7"/>
      <c r="AS116" s="7"/>
      <c r="AZ116" s="6"/>
      <c r="BA116" s="1" t="s">
        <v>1395</v>
      </c>
      <c r="BB116" s="6"/>
      <c r="BC116" s="6" t="s">
        <v>1395</v>
      </c>
      <c r="BD116" s="6"/>
      <c r="BE116" s="1" t="s">
        <v>1395</v>
      </c>
      <c r="BF116" s="6"/>
      <c r="BH116" s="6" t="s">
        <v>125</v>
      </c>
      <c r="BI116" s="25">
        <v>1000</v>
      </c>
      <c r="BJ116" s="6"/>
      <c r="BK116" s="1" t="s">
        <v>1395</v>
      </c>
      <c r="BL116" s="6"/>
      <c r="BN116" s="6"/>
      <c r="BO116" s="1" t="s">
        <v>1395</v>
      </c>
      <c r="BP116" s="6"/>
      <c r="BQ116" s="1" t="s">
        <v>1395</v>
      </c>
      <c r="BR116" s="6"/>
      <c r="BT116" s="6"/>
      <c r="BV116" s="6"/>
      <c r="BX116" s="6"/>
      <c r="BY116" s="7"/>
      <c r="BZ116" s="6"/>
      <c r="CC116" s="1">
        <v>82345214</v>
      </c>
      <c r="CD116" s="1" t="s">
        <v>1617</v>
      </c>
      <c r="CF116" s="1">
        <v>114</v>
      </c>
    </row>
    <row r="117" spans="1:84" ht="14.5" x14ac:dyDescent="0.35">
      <c r="A117" s="7" t="s">
        <v>516</v>
      </c>
      <c r="B117" s="7" t="s">
        <v>517</v>
      </c>
      <c r="C117" s="7" t="s">
        <v>518</v>
      </c>
      <c r="D117" s="7" t="s">
        <v>496</v>
      </c>
      <c r="E117" s="27">
        <v>351696097882039</v>
      </c>
      <c r="F117" s="7" t="s">
        <v>127</v>
      </c>
      <c r="G117" s="16"/>
      <c r="H117" s="1" t="s">
        <v>496</v>
      </c>
      <c r="I117" s="1" t="s">
        <v>1299</v>
      </c>
      <c r="J117" s="1" t="s">
        <v>1300</v>
      </c>
      <c r="K117" s="1" t="s">
        <v>1300</v>
      </c>
      <c r="L117" s="1" t="s">
        <v>1300</v>
      </c>
      <c r="M117" s="1" t="s">
        <v>151</v>
      </c>
      <c r="N117" s="25">
        <v>0</v>
      </c>
      <c r="O117" s="25">
        <v>0</v>
      </c>
      <c r="P117" s="25">
        <v>0</v>
      </c>
      <c r="Q117" s="25">
        <v>0</v>
      </c>
      <c r="R117" s="25">
        <v>0</v>
      </c>
      <c r="S117" s="25">
        <v>0</v>
      </c>
      <c r="T117" s="25">
        <v>0</v>
      </c>
      <c r="U117" s="25">
        <v>0</v>
      </c>
      <c r="V117" s="25">
        <v>0</v>
      </c>
      <c r="W117" s="25">
        <v>0</v>
      </c>
      <c r="X117" s="25">
        <v>0</v>
      </c>
      <c r="Y117" s="25">
        <v>0</v>
      </c>
      <c r="Z117" s="25">
        <v>0</v>
      </c>
      <c r="AA117" s="25">
        <v>1</v>
      </c>
      <c r="AB117" s="25">
        <v>0</v>
      </c>
      <c r="AC117" s="25">
        <v>0</v>
      </c>
      <c r="AD117" s="25">
        <v>0</v>
      </c>
      <c r="AE117" s="25">
        <v>0</v>
      </c>
      <c r="AF117" s="25">
        <v>0</v>
      </c>
      <c r="AG117" s="25">
        <v>0</v>
      </c>
      <c r="AH117" s="25">
        <v>0</v>
      </c>
      <c r="AI117" s="25">
        <v>0</v>
      </c>
      <c r="AJ117" s="40"/>
      <c r="AK117" s="12"/>
      <c r="AR117" s="7"/>
      <c r="AS117" s="7"/>
      <c r="AZ117" s="6"/>
      <c r="BA117" s="1" t="s">
        <v>1395</v>
      </c>
      <c r="BB117" s="6"/>
      <c r="BC117" s="6" t="s">
        <v>1395</v>
      </c>
      <c r="BD117" s="6"/>
      <c r="BE117" s="1" t="s">
        <v>1395</v>
      </c>
      <c r="BF117" s="6"/>
      <c r="BH117" s="6"/>
      <c r="BI117" s="1" t="s">
        <v>1395</v>
      </c>
      <c r="BJ117" s="6"/>
      <c r="BK117" s="1" t="s">
        <v>1395</v>
      </c>
      <c r="BL117" s="6"/>
      <c r="BN117" s="1" t="s">
        <v>125</v>
      </c>
      <c r="BO117" s="25">
        <v>267</v>
      </c>
      <c r="BP117" s="6"/>
      <c r="BQ117" s="1" t="s">
        <v>1395</v>
      </c>
      <c r="BR117" s="6"/>
      <c r="BT117" s="6"/>
      <c r="BV117" s="6"/>
      <c r="BX117" s="6"/>
      <c r="BY117" s="7"/>
      <c r="BZ117" s="6"/>
      <c r="CB117" s="1" t="s">
        <v>1446</v>
      </c>
      <c r="CC117" s="1">
        <v>82345219</v>
      </c>
      <c r="CD117" s="1" t="s">
        <v>1618</v>
      </c>
      <c r="CF117" s="1">
        <v>115</v>
      </c>
    </row>
    <row r="118" spans="1:84" ht="14.5" x14ac:dyDescent="0.35">
      <c r="A118" s="7" t="s">
        <v>519</v>
      </c>
      <c r="B118" s="7" t="s">
        <v>520</v>
      </c>
      <c r="C118" s="7" t="s">
        <v>521</v>
      </c>
      <c r="D118" s="7" t="s">
        <v>496</v>
      </c>
      <c r="E118" s="7" t="s">
        <v>497</v>
      </c>
      <c r="F118" s="7" t="s">
        <v>127</v>
      </c>
      <c r="G118" s="16"/>
      <c r="H118" s="1" t="s">
        <v>496</v>
      </c>
      <c r="I118" s="1" t="s">
        <v>1299</v>
      </c>
      <c r="J118" s="1" t="s">
        <v>1300</v>
      </c>
      <c r="K118" s="1" t="s">
        <v>1300</v>
      </c>
      <c r="L118" s="1" t="s">
        <v>1300</v>
      </c>
      <c r="M118" s="1" t="s">
        <v>146</v>
      </c>
      <c r="N118" s="25">
        <v>0</v>
      </c>
      <c r="O118" s="25">
        <v>0</v>
      </c>
      <c r="P118" s="25">
        <v>0</v>
      </c>
      <c r="Q118" s="25">
        <v>0</v>
      </c>
      <c r="R118" s="25">
        <v>1</v>
      </c>
      <c r="S118" s="25">
        <v>0</v>
      </c>
      <c r="T118" s="25">
        <v>0</v>
      </c>
      <c r="U118" s="25">
        <v>0</v>
      </c>
      <c r="V118" s="25">
        <v>0</v>
      </c>
      <c r="W118" s="25">
        <v>0</v>
      </c>
      <c r="X118" s="25">
        <v>0</v>
      </c>
      <c r="Y118" s="25">
        <v>0</v>
      </c>
      <c r="Z118" s="25">
        <v>0</v>
      </c>
      <c r="AA118" s="25">
        <v>0</v>
      </c>
      <c r="AB118" s="25">
        <v>0</v>
      </c>
      <c r="AC118" s="25">
        <v>0</v>
      </c>
      <c r="AD118" s="25">
        <v>0</v>
      </c>
      <c r="AE118" s="25">
        <v>0</v>
      </c>
      <c r="AF118" s="25">
        <v>0</v>
      </c>
      <c r="AG118" s="25">
        <v>0</v>
      </c>
      <c r="AH118" s="25">
        <v>0</v>
      </c>
      <c r="AI118" s="25">
        <v>0</v>
      </c>
      <c r="AJ118" s="40"/>
      <c r="AK118" s="12"/>
      <c r="AR118" s="7" t="s">
        <v>125</v>
      </c>
      <c r="AS118" s="27">
        <v>4000</v>
      </c>
      <c r="AZ118" s="6"/>
      <c r="BA118" s="1" t="s">
        <v>1395</v>
      </c>
      <c r="BB118" s="6"/>
      <c r="BC118" s="6" t="s">
        <v>1395</v>
      </c>
      <c r="BD118" s="6"/>
      <c r="BE118" s="1" t="s">
        <v>1395</v>
      </c>
      <c r="BF118" s="6"/>
      <c r="BH118" s="6"/>
      <c r="BI118" s="1" t="s">
        <v>1395</v>
      </c>
      <c r="BJ118" s="6"/>
      <c r="BK118" s="1" t="s">
        <v>1395</v>
      </c>
      <c r="BL118" s="6"/>
      <c r="BN118" s="6"/>
      <c r="BO118" s="1" t="s">
        <v>1395</v>
      </c>
      <c r="BP118" s="6"/>
      <c r="BQ118" s="1" t="s">
        <v>1395</v>
      </c>
      <c r="BR118" s="6"/>
      <c r="BT118" s="6"/>
      <c r="BV118" s="6"/>
      <c r="BX118" s="6"/>
      <c r="BY118" s="7"/>
      <c r="BZ118" s="6"/>
      <c r="CB118" s="1" t="s">
        <v>1447</v>
      </c>
      <c r="CC118" s="1">
        <v>82345223</v>
      </c>
      <c r="CD118" s="1" t="s">
        <v>1619</v>
      </c>
      <c r="CF118" s="1">
        <v>116</v>
      </c>
    </row>
    <row r="119" spans="1:84" ht="14.5" x14ac:dyDescent="0.35">
      <c r="A119" s="7" t="s">
        <v>522</v>
      </c>
      <c r="B119" s="7" t="s">
        <v>523</v>
      </c>
      <c r="C119" s="7" t="s">
        <v>524</v>
      </c>
      <c r="D119" s="7" t="s">
        <v>496</v>
      </c>
      <c r="E119" s="27">
        <v>351696097882039</v>
      </c>
      <c r="F119" s="7" t="s">
        <v>127</v>
      </c>
      <c r="G119" s="16"/>
      <c r="H119" s="1" t="s">
        <v>496</v>
      </c>
      <c r="I119" s="1" t="s">
        <v>1299</v>
      </c>
      <c r="J119" s="1" t="s">
        <v>1300</v>
      </c>
      <c r="K119" s="1" t="s">
        <v>1300</v>
      </c>
      <c r="L119" s="1" t="s">
        <v>1300</v>
      </c>
      <c r="M119" s="1" t="s">
        <v>154</v>
      </c>
      <c r="N119" s="25">
        <v>0</v>
      </c>
      <c r="O119" s="25">
        <v>0</v>
      </c>
      <c r="P119" s="25">
        <v>0</v>
      </c>
      <c r="Q119" s="25">
        <v>0</v>
      </c>
      <c r="R119" s="25">
        <v>0</v>
      </c>
      <c r="S119" s="25">
        <v>0</v>
      </c>
      <c r="T119" s="25">
        <v>0</v>
      </c>
      <c r="U119" s="25">
        <v>0</v>
      </c>
      <c r="V119" s="25">
        <v>0</v>
      </c>
      <c r="W119" s="25">
        <v>0</v>
      </c>
      <c r="X119" s="25">
        <v>0</v>
      </c>
      <c r="Y119" s="25">
        <v>0</v>
      </c>
      <c r="Z119" s="25">
        <v>1</v>
      </c>
      <c r="AA119" s="25">
        <v>0</v>
      </c>
      <c r="AB119" s="25">
        <v>0</v>
      </c>
      <c r="AC119" s="25">
        <v>0</v>
      </c>
      <c r="AD119" s="25">
        <v>0</v>
      </c>
      <c r="AE119" s="25">
        <v>0</v>
      </c>
      <c r="AF119" s="25">
        <v>0</v>
      </c>
      <c r="AG119" s="25">
        <v>0</v>
      </c>
      <c r="AH119" s="25">
        <v>0</v>
      </c>
      <c r="AI119" s="25">
        <v>0</v>
      </c>
      <c r="AJ119" s="40"/>
      <c r="AK119" s="12"/>
      <c r="AR119" s="7"/>
      <c r="AS119" s="7"/>
      <c r="AZ119" s="6"/>
      <c r="BA119" s="1" t="s">
        <v>1395</v>
      </c>
      <c r="BB119" s="6"/>
      <c r="BC119" s="6" t="s">
        <v>1395</v>
      </c>
      <c r="BD119" s="6"/>
      <c r="BE119" s="1" t="s">
        <v>1395</v>
      </c>
      <c r="BF119" s="6"/>
      <c r="BH119" s="6"/>
      <c r="BI119" s="1" t="s">
        <v>1395</v>
      </c>
      <c r="BJ119" s="1" t="s">
        <v>125</v>
      </c>
      <c r="BK119" s="25">
        <v>500</v>
      </c>
      <c r="BL119" s="6"/>
      <c r="BN119" s="6"/>
      <c r="BO119" s="1" t="s">
        <v>1395</v>
      </c>
      <c r="BP119" s="6"/>
      <c r="BQ119" s="1" t="s">
        <v>1395</v>
      </c>
      <c r="BR119" s="6"/>
      <c r="BT119" s="6"/>
      <c r="BV119" s="6"/>
      <c r="BX119" s="6"/>
      <c r="BY119" s="7"/>
      <c r="BZ119" s="6"/>
      <c r="CC119" s="1">
        <v>82345225</v>
      </c>
      <c r="CD119" s="1" t="s">
        <v>1620</v>
      </c>
      <c r="CF119" s="1">
        <v>117</v>
      </c>
    </row>
    <row r="120" spans="1:84" ht="14.5" x14ac:dyDescent="0.35">
      <c r="A120" s="7" t="s">
        <v>525</v>
      </c>
      <c r="B120" s="7" t="s">
        <v>526</v>
      </c>
      <c r="C120" s="7" t="s">
        <v>527</v>
      </c>
      <c r="D120" s="7" t="s">
        <v>496</v>
      </c>
      <c r="E120" s="27">
        <v>351696097882039</v>
      </c>
      <c r="F120" s="7" t="s">
        <v>127</v>
      </c>
      <c r="G120" s="16"/>
      <c r="H120" s="1" t="s">
        <v>496</v>
      </c>
      <c r="I120" s="1" t="s">
        <v>1299</v>
      </c>
      <c r="J120" s="1" t="s">
        <v>1300</v>
      </c>
      <c r="K120" s="1" t="s">
        <v>1300</v>
      </c>
      <c r="L120" s="1" t="s">
        <v>1300</v>
      </c>
      <c r="M120" s="1" t="s">
        <v>154</v>
      </c>
      <c r="N120" s="25">
        <v>0</v>
      </c>
      <c r="O120" s="25">
        <v>0</v>
      </c>
      <c r="P120" s="25">
        <v>0</v>
      </c>
      <c r="Q120" s="25">
        <v>0</v>
      </c>
      <c r="R120" s="25">
        <v>0</v>
      </c>
      <c r="S120" s="25">
        <v>0</v>
      </c>
      <c r="T120" s="25">
        <v>0</v>
      </c>
      <c r="U120" s="25">
        <v>0</v>
      </c>
      <c r="V120" s="25">
        <v>0</v>
      </c>
      <c r="W120" s="25">
        <v>0</v>
      </c>
      <c r="X120" s="25">
        <v>0</v>
      </c>
      <c r="Y120" s="25">
        <v>0</v>
      </c>
      <c r="Z120" s="25">
        <v>1</v>
      </c>
      <c r="AA120" s="25">
        <v>0</v>
      </c>
      <c r="AB120" s="25">
        <v>0</v>
      </c>
      <c r="AC120" s="25">
        <v>0</v>
      </c>
      <c r="AD120" s="25">
        <v>0</v>
      </c>
      <c r="AE120" s="25">
        <v>0</v>
      </c>
      <c r="AF120" s="25">
        <v>0</v>
      </c>
      <c r="AG120" s="25">
        <v>0</v>
      </c>
      <c r="AH120" s="25">
        <v>0</v>
      </c>
      <c r="AI120" s="25">
        <v>0</v>
      </c>
      <c r="AJ120" s="40"/>
      <c r="AK120" s="12"/>
      <c r="AR120" s="7"/>
      <c r="AZ120" s="6"/>
      <c r="BA120" s="1" t="s">
        <v>1395</v>
      </c>
      <c r="BB120" s="6"/>
      <c r="BC120" s="25" t="s">
        <v>1395</v>
      </c>
      <c r="BD120" s="6"/>
      <c r="BE120" s="1" t="s">
        <v>1395</v>
      </c>
      <c r="BF120" s="6"/>
      <c r="BH120" s="6"/>
      <c r="BI120" s="1" t="s">
        <v>1395</v>
      </c>
      <c r="BJ120" s="1" t="s">
        <v>125</v>
      </c>
      <c r="BK120" s="25">
        <v>500</v>
      </c>
      <c r="BL120" s="6"/>
      <c r="BN120" s="6"/>
      <c r="BO120" s="1" t="s">
        <v>1395</v>
      </c>
      <c r="BP120" s="6"/>
      <c r="BQ120" s="1" t="s">
        <v>1395</v>
      </c>
      <c r="BR120" s="6"/>
      <c r="BS120" s="7"/>
      <c r="BT120" s="6"/>
      <c r="BV120" s="6"/>
      <c r="BX120" s="6"/>
      <c r="BY120" s="7"/>
      <c r="BZ120" s="6"/>
      <c r="CC120" s="1">
        <v>82345230</v>
      </c>
      <c r="CD120" s="1" t="s">
        <v>1621</v>
      </c>
      <c r="CF120" s="1">
        <v>118</v>
      </c>
    </row>
    <row r="121" spans="1:84" ht="14.5" x14ac:dyDescent="0.35">
      <c r="A121" s="7" t="s">
        <v>528</v>
      </c>
      <c r="B121" s="7" t="s">
        <v>529</v>
      </c>
      <c r="C121" s="7" t="s">
        <v>530</v>
      </c>
      <c r="D121" s="7" t="s">
        <v>496</v>
      </c>
      <c r="E121" s="27">
        <v>351696097882039</v>
      </c>
      <c r="F121" s="7" t="s">
        <v>127</v>
      </c>
      <c r="G121" s="16"/>
      <c r="H121" s="1" t="s">
        <v>496</v>
      </c>
      <c r="I121" s="1" t="s">
        <v>1299</v>
      </c>
      <c r="J121" s="1" t="s">
        <v>1300</v>
      </c>
      <c r="K121" s="1" t="s">
        <v>1300</v>
      </c>
      <c r="L121" s="1" t="s">
        <v>1300</v>
      </c>
      <c r="M121" s="1" t="s">
        <v>151</v>
      </c>
      <c r="N121" s="25">
        <v>0</v>
      </c>
      <c r="O121" s="25">
        <v>0</v>
      </c>
      <c r="P121" s="25">
        <v>0</v>
      </c>
      <c r="Q121" s="25">
        <v>0</v>
      </c>
      <c r="R121" s="25">
        <v>0</v>
      </c>
      <c r="S121" s="25">
        <v>0</v>
      </c>
      <c r="T121" s="25">
        <v>0</v>
      </c>
      <c r="U121" s="25">
        <v>0</v>
      </c>
      <c r="V121" s="25">
        <v>0</v>
      </c>
      <c r="W121" s="25">
        <v>0</v>
      </c>
      <c r="X121" s="25">
        <v>0</v>
      </c>
      <c r="Y121" s="25">
        <v>0</v>
      </c>
      <c r="Z121" s="25">
        <v>0</v>
      </c>
      <c r="AA121" s="25">
        <v>1</v>
      </c>
      <c r="AB121" s="25">
        <v>0</v>
      </c>
      <c r="AC121" s="25">
        <v>0</v>
      </c>
      <c r="AD121" s="25">
        <v>0</v>
      </c>
      <c r="AE121" s="25">
        <v>0</v>
      </c>
      <c r="AF121" s="25">
        <v>0</v>
      </c>
      <c r="AG121" s="25">
        <v>0</v>
      </c>
      <c r="AH121" s="25">
        <v>0</v>
      </c>
      <c r="AI121" s="25">
        <v>0</v>
      </c>
      <c r="AJ121" s="40"/>
      <c r="AK121" s="12"/>
      <c r="AR121" s="7"/>
      <c r="AZ121" s="6"/>
      <c r="BA121" s="1" t="s">
        <v>1395</v>
      </c>
      <c r="BB121" s="6"/>
      <c r="BC121" s="6" t="s">
        <v>1395</v>
      </c>
      <c r="BD121" s="6"/>
      <c r="BE121" s="1" t="s">
        <v>1395</v>
      </c>
      <c r="BF121" s="6"/>
      <c r="BH121" s="6"/>
      <c r="BI121" s="1" t="s">
        <v>1395</v>
      </c>
      <c r="BJ121" s="6"/>
      <c r="BK121" s="1" t="s">
        <v>1395</v>
      </c>
      <c r="BL121" s="6"/>
      <c r="BN121" s="1" t="s">
        <v>125</v>
      </c>
      <c r="BO121" s="25">
        <v>200</v>
      </c>
      <c r="BP121" s="6"/>
      <c r="BQ121" s="1" t="s">
        <v>1395</v>
      </c>
      <c r="BR121" s="6"/>
      <c r="BS121" s="7"/>
      <c r="BT121" s="6"/>
      <c r="BV121" s="6"/>
      <c r="BX121" s="6"/>
      <c r="BY121" s="7"/>
      <c r="BZ121" s="6"/>
      <c r="CC121" s="1">
        <v>82345234</v>
      </c>
      <c r="CD121" s="1" t="s">
        <v>1622</v>
      </c>
      <c r="CF121" s="1">
        <v>119</v>
      </c>
    </row>
    <row r="122" spans="1:84" ht="14.5" x14ac:dyDescent="0.35">
      <c r="A122" s="7" t="s">
        <v>531</v>
      </c>
      <c r="B122" s="7" t="s">
        <v>532</v>
      </c>
      <c r="C122" s="7" t="s">
        <v>533</v>
      </c>
      <c r="D122" s="7" t="s">
        <v>496</v>
      </c>
      <c r="E122" s="7" t="s">
        <v>497</v>
      </c>
      <c r="F122" s="7" t="s">
        <v>127</v>
      </c>
      <c r="G122" s="16"/>
      <c r="H122" s="1" t="s">
        <v>496</v>
      </c>
      <c r="I122" s="1" t="s">
        <v>1299</v>
      </c>
      <c r="J122" s="1" t="s">
        <v>1300</v>
      </c>
      <c r="K122" s="1" t="s">
        <v>1300</v>
      </c>
      <c r="L122" s="1" t="s">
        <v>1300</v>
      </c>
      <c r="M122" s="1" t="s">
        <v>165</v>
      </c>
      <c r="N122" s="25">
        <v>0</v>
      </c>
      <c r="O122" s="25">
        <v>0</v>
      </c>
      <c r="P122" s="25">
        <v>1</v>
      </c>
      <c r="Q122" s="25">
        <v>0</v>
      </c>
      <c r="R122" s="25">
        <v>0</v>
      </c>
      <c r="S122" s="25">
        <v>0</v>
      </c>
      <c r="T122" s="25">
        <v>0</v>
      </c>
      <c r="U122" s="25">
        <v>0</v>
      </c>
      <c r="V122" s="25">
        <v>0</v>
      </c>
      <c r="W122" s="25">
        <v>0</v>
      </c>
      <c r="X122" s="25">
        <v>0</v>
      </c>
      <c r="Y122" s="25">
        <v>0</v>
      </c>
      <c r="Z122" s="25">
        <v>0</v>
      </c>
      <c r="AA122" s="25">
        <v>0</v>
      </c>
      <c r="AB122" s="25">
        <v>0</v>
      </c>
      <c r="AC122" s="25">
        <v>0</v>
      </c>
      <c r="AD122" s="25">
        <v>0</v>
      </c>
      <c r="AE122" s="25">
        <v>0</v>
      </c>
      <c r="AF122" s="25">
        <v>0</v>
      </c>
      <c r="AG122" s="25">
        <v>0</v>
      </c>
      <c r="AH122" s="25">
        <v>0</v>
      </c>
      <c r="AI122" s="25">
        <v>0</v>
      </c>
      <c r="AJ122" s="40"/>
      <c r="AK122" s="12"/>
      <c r="AN122" s="1" t="s">
        <v>125</v>
      </c>
      <c r="AO122" s="25">
        <v>3500</v>
      </c>
      <c r="AR122" s="7"/>
      <c r="AZ122" s="6"/>
      <c r="BA122" s="1" t="s">
        <v>1395</v>
      </c>
      <c r="BB122" s="6"/>
      <c r="BC122" s="6" t="s">
        <v>1395</v>
      </c>
      <c r="BD122" s="6"/>
      <c r="BE122" s="1" t="s">
        <v>1395</v>
      </c>
      <c r="BF122" s="6"/>
      <c r="BH122" s="6"/>
      <c r="BI122" s="1" t="s">
        <v>1395</v>
      </c>
      <c r="BJ122" s="6"/>
      <c r="BK122" s="1" t="s">
        <v>1395</v>
      </c>
      <c r="BL122" s="6"/>
      <c r="BN122" s="6"/>
      <c r="BO122" s="1" t="s">
        <v>1395</v>
      </c>
      <c r="BP122" s="6"/>
      <c r="BQ122" s="1" t="s">
        <v>1395</v>
      </c>
      <c r="BR122" s="6"/>
      <c r="BS122" s="7"/>
      <c r="BT122" s="6"/>
      <c r="BV122" s="6"/>
      <c r="BX122" s="6"/>
      <c r="BY122" s="7"/>
      <c r="BZ122" s="6"/>
      <c r="CB122" s="1" t="s">
        <v>1448</v>
      </c>
      <c r="CC122" s="1">
        <v>82345236</v>
      </c>
      <c r="CD122" s="1" t="s">
        <v>1623</v>
      </c>
      <c r="CF122" s="1">
        <v>120</v>
      </c>
    </row>
    <row r="123" spans="1:84" ht="14.5" x14ac:dyDescent="0.35">
      <c r="A123" s="7" t="s">
        <v>534</v>
      </c>
      <c r="B123" s="7" t="s">
        <v>535</v>
      </c>
      <c r="C123" s="7" t="s">
        <v>536</v>
      </c>
      <c r="D123" s="7" t="s">
        <v>496</v>
      </c>
      <c r="E123" s="27">
        <v>351696097882039</v>
      </c>
      <c r="F123" s="7" t="s">
        <v>127</v>
      </c>
      <c r="G123" s="16"/>
      <c r="H123" s="1" t="s">
        <v>496</v>
      </c>
      <c r="I123" s="1" t="s">
        <v>1299</v>
      </c>
      <c r="J123" s="1" t="s">
        <v>1300</v>
      </c>
      <c r="K123" s="1" t="s">
        <v>1300</v>
      </c>
      <c r="L123" s="1" t="s">
        <v>1300</v>
      </c>
      <c r="M123" s="1" t="s">
        <v>130</v>
      </c>
      <c r="N123" s="25">
        <v>0</v>
      </c>
      <c r="O123" s="25">
        <v>0</v>
      </c>
      <c r="P123" s="25">
        <v>0</v>
      </c>
      <c r="Q123" s="25">
        <v>0</v>
      </c>
      <c r="R123" s="25">
        <v>0</v>
      </c>
      <c r="S123" s="25">
        <v>0</v>
      </c>
      <c r="T123" s="25">
        <v>0</v>
      </c>
      <c r="U123" s="25">
        <v>0</v>
      </c>
      <c r="V123" s="25">
        <v>0</v>
      </c>
      <c r="W123" s="25">
        <v>0</v>
      </c>
      <c r="X123" s="25">
        <v>0</v>
      </c>
      <c r="Y123" s="25">
        <v>0</v>
      </c>
      <c r="Z123" s="25">
        <v>0</v>
      </c>
      <c r="AA123" s="25">
        <v>0</v>
      </c>
      <c r="AB123" s="25">
        <v>0</v>
      </c>
      <c r="AC123" s="25">
        <v>1</v>
      </c>
      <c r="AD123" s="25">
        <v>0</v>
      </c>
      <c r="AE123" s="25">
        <v>0</v>
      </c>
      <c r="AF123" s="25">
        <v>0</v>
      </c>
      <c r="AG123" s="25">
        <v>0</v>
      </c>
      <c r="AH123" s="25">
        <v>0</v>
      </c>
      <c r="AI123" s="25">
        <v>0</v>
      </c>
      <c r="AJ123" s="40"/>
      <c r="AK123" s="12"/>
      <c r="AR123" s="7"/>
      <c r="AZ123" s="6"/>
      <c r="BA123" s="1" t="s">
        <v>1395</v>
      </c>
      <c r="BB123" s="6"/>
      <c r="BC123" s="6" t="s">
        <v>1395</v>
      </c>
      <c r="BD123" s="6"/>
      <c r="BE123" s="1" t="s">
        <v>1395</v>
      </c>
      <c r="BF123" s="6" t="s">
        <v>125</v>
      </c>
      <c r="BG123" s="25">
        <v>1500</v>
      </c>
      <c r="BH123" s="6"/>
      <c r="BI123" s="1" t="s">
        <v>1395</v>
      </c>
      <c r="BJ123" s="6"/>
      <c r="BK123" s="1" t="s">
        <v>1395</v>
      </c>
      <c r="BL123" s="6"/>
      <c r="BN123" s="6"/>
      <c r="BO123" s="1" t="s">
        <v>1395</v>
      </c>
      <c r="BP123" s="6"/>
      <c r="BQ123" s="1" t="s">
        <v>1395</v>
      </c>
      <c r="BR123" s="6"/>
      <c r="BS123" s="7"/>
      <c r="BT123" s="6"/>
      <c r="BV123" s="6"/>
      <c r="BX123" s="6"/>
      <c r="BY123" s="7"/>
      <c r="BZ123" s="6"/>
      <c r="CB123" s="1" t="s">
        <v>1449</v>
      </c>
      <c r="CC123" s="1">
        <v>82345237</v>
      </c>
      <c r="CD123" s="1" t="s">
        <v>1624</v>
      </c>
      <c r="CF123" s="1">
        <v>121</v>
      </c>
    </row>
    <row r="124" spans="1:84" ht="14.5" x14ac:dyDescent="0.35">
      <c r="A124" s="7" t="s">
        <v>537</v>
      </c>
      <c r="B124" s="7" t="s">
        <v>538</v>
      </c>
      <c r="C124" s="7" t="s">
        <v>539</v>
      </c>
      <c r="D124" s="7" t="s">
        <v>496</v>
      </c>
      <c r="E124" s="27">
        <v>351696097882039</v>
      </c>
      <c r="F124" s="7" t="s">
        <v>127</v>
      </c>
      <c r="G124" s="16"/>
      <c r="H124" s="1" t="s">
        <v>496</v>
      </c>
      <c r="I124" s="1" t="s">
        <v>1299</v>
      </c>
      <c r="J124" s="1" t="s">
        <v>1300</v>
      </c>
      <c r="K124" s="1" t="s">
        <v>1300</v>
      </c>
      <c r="L124" s="1" t="s">
        <v>1300</v>
      </c>
      <c r="M124" s="1" t="s">
        <v>155</v>
      </c>
      <c r="N124" s="25">
        <v>0</v>
      </c>
      <c r="O124" s="25">
        <v>0</v>
      </c>
      <c r="P124" s="25">
        <v>0</v>
      </c>
      <c r="Q124" s="25">
        <v>0</v>
      </c>
      <c r="R124" s="25">
        <v>0</v>
      </c>
      <c r="S124" s="25">
        <v>0</v>
      </c>
      <c r="T124" s="25">
        <v>0</v>
      </c>
      <c r="U124" s="25">
        <v>0</v>
      </c>
      <c r="V124" s="25">
        <v>0</v>
      </c>
      <c r="W124" s="25">
        <v>0</v>
      </c>
      <c r="X124" s="25">
        <v>1</v>
      </c>
      <c r="Y124" s="25">
        <v>0</v>
      </c>
      <c r="Z124" s="25">
        <v>0</v>
      </c>
      <c r="AA124" s="25">
        <v>0</v>
      </c>
      <c r="AB124" s="25">
        <v>0</v>
      </c>
      <c r="AC124" s="25">
        <v>0</v>
      </c>
      <c r="AD124" s="25">
        <v>0</v>
      </c>
      <c r="AE124" s="25">
        <v>0</v>
      </c>
      <c r="AF124" s="25">
        <v>0</v>
      </c>
      <c r="AG124" s="25">
        <v>0</v>
      </c>
      <c r="AH124" s="25">
        <v>0</v>
      </c>
      <c r="AI124" s="25">
        <v>0</v>
      </c>
      <c r="AJ124" s="40"/>
      <c r="AK124" s="12"/>
      <c r="AR124" s="7"/>
      <c r="AZ124" s="6"/>
      <c r="BA124" s="1" t="s">
        <v>1395</v>
      </c>
      <c r="BB124" s="6"/>
      <c r="BC124" s="6" t="s">
        <v>1395</v>
      </c>
      <c r="BD124" s="6" t="s">
        <v>125</v>
      </c>
      <c r="BE124" s="25">
        <v>400</v>
      </c>
      <c r="BF124" s="6"/>
      <c r="BH124" s="6"/>
      <c r="BI124" s="1" t="s">
        <v>1395</v>
      </c>
      <c r="BJ124" s="6"/>
      <c r="BK124" s="1" t="s">
        <v>1395</v>
      </c>
      <c r="BL124" s="6"/>
      <c r="BN124" s="6"/>
      <c r="BO124" s="1" t="s">
        <v>1395</v>
      </c>
      <c r="BP124" s="6"/>
      <c r="BQ124" s="1" t="s">
        <v>1395</v>
      </c>
      <c r="BR124" s="6"/>
      <c r="BS124" s="7"/>
      <c r="BT124" s="6"/>
      <c r="BV124" s="6"/>
      <c r="BX124" s="6"/>
      <c r="BY124" s="7"/>
      <c r="BZ124" s="6"/>
      <c r="CC124" s="1">
        <v>82345238</v>
      </c>
      <c r="CD124" s="1" t="s">
        <v>1625</v>
      </c>
      <c r="CF124" s="1">
        <v>122</v>
      </c>
    </row>
    <row r="125" spans="1:84" ht="14.5" x14ac:dyDescent="0.35">
      <c r="A125" s="7" t="s">
        <v>540</v>
      </c>
      <c r="B125" s="7" t="s">
        <v>541</v>
      </c>
      <c r="C125" s="7" t="s">
        <v>542</v>
      </c>
      <c r="D125" s="7" t="s">
        <v>496</v>
      </c>
      <c r="E125" s="27">
        <v>351696097882039</v>
      </c>
      <c r="F125" s="7" t="s">
        <v>127</v>
      </c>
      <c r="G125" s="16"/>
      <c r="H125" s="1" t="s">
        <v>496</v>
      </c>
      <c r="I125" s="1" t="s">
        <v>1299</v>
      </c>
      <c r="J125" s="1" t="s">
        <v>1300</v>
      </c>
      <c r="K125" s="1" t="s">
        <v>1300</v>
      </c>
      <c r="L125" s="1" t="s">
        <v>1300</v>
      </c>
      <c r="M125" s="1" t="s">
        <v>150</v>
      </c>
      <c r="N125" s="25">
        <v>0</v>
      </c>
      <c r="O125" s="25">
        <v>0</v>
      </c>
      <c r="P125" s="25">
        <v>0</v>
      </c>
      <c r="Q125" s="25">
        <v>0</v>
      </c>
      <c r="R125" s="25">
        <v>0</v>
      </c>
      <c r="S125" s="25">
        <v>0</v>
      </c>
      <c r="T125" s="25">
        <v>0</v>
      </c>
      <c r="U125" s="25">
        <v>0</v>
      </c>
      <c r="V125" s="25">
        <v>0</v>
      </c>
      <c r="W125" s="25">
        <v>0</v>
      </c>
      <c r="X125" s="25">
        <v>0</v>
      </c>
      <c r="Y125" s="25">
        <v>1</v>
      </c>
      <c r="Z125" s="25">
        <v>0</v>
      </c>
      <c r="AA125" s="25">
        <v>0</v>
      </c>
      <c r="AB125" s="25">
        <v>0</v>
      </c>
      <c r="AC125" s="25">
        <v>0</v>
      </c>
      <c r="AD125" s="25">
        <v>0</v>
      </c>
      <c r="AE125" s="25">
        <v>0</v>
      </c>
      <c r="AF125" s="25">
        <v>0</v>
      </c>
      <c r="AG125" s="25">
        <v>0</v>
      </c>
      <c r="AH125" s="25">
        <v>0</v>
      </c>
      <c r="AI125" s="25">
        <v>0</v>
      </c>
      <c r="AJ125" s="40"/>
      <c r="AK125" s="12"/>
      <c r="AR125" s="7"/>
      <c r="AZ125" s="6"/>
      <c r="BA125" s="1" t="s">
        <v>1395</v>
      </c>
      <c r="BB125" s="6"/>
      <c r="BC125" s="6" t="s">
        <v>1395</v>
      </c>
      <c r="BD125" s="6"/>
      <c r="BE125" s="1" t="s">
        <v>1395</v>
      </c>
      <c r="BF125" s="6"/>
      <c r="BH125" s="6" t="s">
        <v>125</v>
      </c>
      <c r="BI125" s="25">
        <v>1000</v>
      </c>
      <c r="BJ125" s="6"/>
      <c r="BK125" s="1" t="s">
        <v>1395</v>
      </c>
      <c r="BL125" s="6"/>
      <c r="BN125" s="6"/>
      <c r="BO125" s="1" t="s">
        <v>1395</v>
      </c>
      <c r="BP125" s="6"/>
      <c r="BQ125" s="1" t="s">
        <v>1395</v>
      </c>
      <c r="BR125" s="6"/>
      <c r="BS125" s="7"/>
      <c r="BT125" s="6"/>
      <c r="BV125" s="6"/>
      <c r="BX125" s="6"/>
      <c r="BY125" s="7"/>
      <c r="BZ125" s="6"/>
      <c r="CC125" s="1">
        <v>82345240</v>
      </c>
      <c r="CD125" s="1" t="s">
        <v>1626</v>
      </c>
      <c r="CF125" s="1">
        <v>123</v>
      </c>
    </row>
    <row r="126" spans="1:84" ht="14.5" x14ac:dyDescent="0.35">
      <c r="A126" s="7" t="s">
        <v>543</v>
      </c>
      <c r="B126" s="7" t="s">
        <v>544</v>
      </c>
      <c r="C126" s="7" t="s">
        <v>545</v>
      </c>
      <c r="D126" s="7" t="s">
        <v>496</v>
      </c>
      <c r="E126" s="27">
        <v>351696097882039</v>
      </c>
      <c r="F126" s="7" t="s">
        <v>127</v>
      </c>
      <c r="G126" s="16"/>
      <c r="H126" s="1" t="s">
        <v>496</v>
      </c>
      <c r="I126" s="1" t="s">
        <v>1299</v>
      </c>
      <c r="J126" s="1" t="s">
        <v>1300</v>
      </c>
      <c r="K126" s="1" t="s">
        <v>1300</v>
      </c>
      <c r="L126" s="1" t="s">
        <v>1300</v>
      </c>
      <c r="M126" s="1" t="s">
        <v>155</v>
      </c>
      <c r="N126" s="25">
        <v>0</v>
      </c>
      <c r="O126" s="25">
        <v>0</v>
      </c>
      <c r="P126" s="25">
        <v>0</v>
      </c>
      <c r="Q126" s="25">
        <v>0</v>
      </c>
      <c r="R126" s="25">
        <v>0</v>
      </c>
      <c r="S126" s="25">
        <v>0</v>
      </c>
      <c r="T126" s="25">
        <v>0</v>
      </c>
      <c r="U126" s="25">
        <v>0</v>
      </c>
      <c r="V126" s="25">
        <v>0</v>
      </c>
      <c r="W126" s="25">
        <v>0</v>
      </c>
      <c r="X126" s="25">
        <v>1</v>
      </c>
      <c r="Y126" s="25">
        <v>0</v>
      </c>
      <c r="Z126" s="25">
        <v>0</v>
      </c>
      <c r="AA126" s="25">
        <v>0</v>
      </c>
      <c r="AB126" s="25">
        <v>0</v>
      </c>
      <c r="AC126" s="25">
        <v>0</v>
      </c>
      <c r="AD126" s="25">
        <v>0</v>
      </c>
      <c r="AE126" s="25">
        <v>0</v>
      </c>
      <c r="AF126" s="25">
        <v>0</v>
      </c>
      <c r="AG126" s="25">
        <v>0</v>
      </c>
      <c r="AH126" s="25">
        <v>0</v>
      </c>
      <c r="AI126" s="25">
        <v>0</v>
      </c>
      <c r="AJ126" s="40"/>
      <c r="AK126" s="12"/>
      <c r="AR126" s="7"/>
      <c r="AZ126" s="6"/>
      <c r="BA126" s="1" t="s">
        <v>1395</v>
      </c>
      <c r="BB126" s="6"/>
      <c r="BC126" s="6" t="s">
        <v>1395</v>
      </c>
      <c r="BD126" s="6" t="s">
        <v>125</v>
      </c>
      <c r="BE126" s="25">
        <v>400</v>
      </c>
      <c r="BF126" s="6"/>
      <c r="BH126" s="6"/>
      <c r="BI126" s="1" t="s">
        <v>1395</v>
      </c>
      <c r="BJ126" s="6"/>
      <c r="BK126" s="1" t="s">
        <v>1395</v>
      </c>
      <c r="BL126" s="6"/>
      <c r="BN126" s="6"/>
      <c r="BO126" s="1" t="s">
        <v>1395</v>
      </c>
      <c r="BP126" s="6"/>
      <c r="BQ126" s="1" t="s">
        <v>1395</v>
      </c>
      <c r="BR126" s="6"/>
      <c r="BS126" s="7"/>
      <c r="BT126" s="6"/>
      <c r="BV126" s="6"/>
      <c r="BX126" s="6"/>
      <c r="BY126" s="7"/>
      <c r="BZ126" s="6"/>
      <c r="CC126" s="1">
        <v>82345242</v>
      </c>
      <c r="CD126" s="1" t="s">
        <v>1627</v>
      </c>
      <c r="CF126" s="1">
        <v>124</v>
      </c>
    </row>
    <row r="127" spans="1:84" ht="14.5" x14ac:dyDescent="0.35">
      <c r="A127" s="7" t="s">
        <v>546</v>
      </c>
      <c r="B127" s="7" t="s">
        <v>547</v>
      </c>
      <c r="C127" s="7" t="s">
        <v>548</v>
      </c>
      <c r="D127" s="7" t="s">
        <v>496</v>
      </c>
      <c r="E127" s="7" t="s">
        <v>497</v>
      </c>
      <c r="F127" s="7" t="s">
        <v>127</v>
      </c>
      <c r="G127" s="16"/>
      <c r="H127" s="1" t="s">
        <v>496</v>
      </c>
      <c r="I127" s="1" t="s">
        <v>1299</v>
      </c>
      <c r="J127" s="1" t="s">
        <v>1300</v>
      </c>
      <c r="K127" s="1" t="s">
        <v>1300</v>
      </c>
      <c r="L127" s="1" t="s">
        <v>1300</v>
      </c>
      <c r="M127" s="1" t="s">
        <v>163</v>
      </c>
      <c r="N127" s="25">
        <v>0</v>
      </c>
      <c r="O127" s="25">
        <v>0</v>
      </c>
      <c r="P127" s="25">
        <v>0</v>
      </c>
      <c r="Q127" s="25">
        <v>0</v>
      </c>
      <c r="R127" s="25">
        <v>0</v>
      </c>
      <c r="S127" s="25">
        <v>0</v>
      </c>
      <c r="T127" s="25">
        <v>0</v>
      </c>
      <c r="U127" s="25">
        <v>0</v>
      </c>
      <c r="V127" s="25">
        <v>0</v>
      </c>
      <c r="W127" s="25">
        <v>0</v>
      </c>
      <c r="X127" s="25">
        <v>0</v>
      </c>
      <c r="Y127" s="25">
        <v>0</v>
      </c>
      <c r="Z127" s="25">
        <v>0</v>
      </c>
      <c r="AA127" s="25">
        <v>0</v>
      </c>
      <c r="AB127" s="25">
        <v>0</v>
      </c>
      <c r="AC127" s="25">
        <v>0</v>
      </c>
      <c r="AD127" s="25">
        <v>0</v>
      </c>
      <c r="AE127" s="25">
        <v>1</v>
      </c>
      <c r="AF127" s="25">
        <v>0</v>
      </c>
      <c r="AG127" s="25">
        <v>0</v>
      </c>
      <c r="AH127" s="25">
        <v>0</v>
      </c>
      <c r="AI127" s="25">
        <v>0</v>
      </c>
      <c r="AJ127" s="40"/>
      <c r="AK127" s="12"/>
      <c r="AR127" s="7"/>
      <c r="AZ127" s="6"/>
      <c r="BA127" s="1" t="s">
        <v>1395</v>
      </c>
      <c r="BB127" s="6"/>
      <c r="BC127" s="6" t="s">
        <v>1395</v>
      </c>
      <c r="BD127" s="6"/>
      <c r="BE127" s="1" t="s">
        <v>1395</v>
      </c>
      <c r="BF127" s="6"/>
      <c r="BH127" s="6"/>
      <c r="BI127" s="1" t="s">
        <v>1395</v>
      </c>
      <c r="BJ127" s="6"/>
      <c r="BK127" s="1" t="s">
        <v>1395</v>
      </c>
      <c r="BL127" s="6"/>
      <c r="BN127" s="6"/>
      <c r="BO127" s="1" t="s">
        <v>1395</v>
      </c>
      <c r="BP127" s="6"/>
      <c r="BQ127" s="1" t="s">
        <v>1395</v>
      </c>
      <c r="BR127" s="1" t="s">
        <v>125</v>
      </c>
      <c r="BS127" s="27">
        <v>500</v>
      </c>
      <c r="BT127" s="6"/>
      <c r="BV127" s="6"/>
      <c r="BX127" s="6"/>
      <c r="BY127" s="7"/>
      <c r="BZ127" s="6"/>
      <c r="CB127" s="1" t="s">
        <v>1445</v>
      </c>
      <c r="CC127" s="1">
        <v>82345243</v>
      </c>
      <c r="CD127" s="1" t="s">
        <v>1627</v>
      </c>
      <c r="CF127" s="1">
        <v>125</v>
      </c>
    </row>
    <row r="128" spans="1:84" ht="14.5" x14ac:dyDescent="0.35">
      <c r="A128" s="7" t="s">
        <v>549</v>
      </c>
      <c r="B128" s="7" t="s">
        <v>550</v>
      </c>
      <c r="C128" s="7" t="s">
        <v>551</v>
      </c>
      <c r="D128" s="7" t="s">
        <v>496</v>
      </c>
      <c r="E128" s="27">
        <v>351696097882039</v>
      </c>
      <c r="F128" s="7" t="s">
        <v>127</v>
      </c>
      <c r="G128" s="16"/>
      <c r="H128" s="1" t="s">
        <v>496</v>
      </c>
      <c r="I128" s="1" t="s">
        <v>1299</v>
      </c>
      <c r="J128" s="1" t="s">
        <v>1300</v>
      </c>
      <c r="K128" s="1" t="s">
        <v>1300</v>
      </c>
      <c r="L128" s="1" t="s">
        <v>1300</v>
      </c>
      <c r="M128" s="1" t="s">
        <v>149</v>
      </c>
      <c r="N128" s="25">
        <v>0</v>
      </c>
      <c r="O128" s="25">
        <v>0</v>
      </c>
      <c r="P128" s="25">
        <v>0</v>
      </c>
      <c r="Q128" s="25">
        <v>0</v>
      </c>
      <c r="R128" s="25">
        <v>0</v>
      </c>
      <c r="S128" s="25">
        <v>0</v>
      </c>
      <c r="T128" s="25">
        <v>0</v>
      </c>
      <c r="U128" s="25">
        <v>0</v>
      </c>
      <c r="V128" s="25">
        <v>0</v>
      </c>
      <c r="W128" s="25">
        <v>1</v>
      </c>
      <c r="X128" s="25">
        <v>0</v>
      </c>
      <c r="Y128" s="25">
        <v>0</v>
      </c>
      <c r="Z128" s="25">
        <v>0</v>
      </c>
      <c r="AA128" s="25">
        <v>0</v>
      </c>
      <c r="AB128" s="25">
        <v>0</v>
      </c>
      <c r="AC128" s="25">
        <v>0</v>
      </c>
      <c r="AD128" s="25">
        <v>0</v>
      </c>
      <c r="AE128" s="25">
        <v>0</v>
      </c>
      <c r="AF128" s="25">
        <v>0</v>
      </c>
      <c r="AG128" s="25">
        <v>0</v>
      </c>
      <c r="AH128" s="25">
        <v>0</v>
      </c>
      <c r="AI128" s="25">
        <v>0</v>
      </c>
      <c r="AJ128" s="40"/>
      <c r="AK128" s="12"/>
      <c r="AR128" s="7"/>
      <c r="AZ128" s="6"/>
      <c r="BA128" s="1" t="s">
        <v>1395</v>
      </c>
      <c r="BB128" s="7" t="s">
        <v>125</v>
      </c>
      <c r="BC128" s="25">
        <v>150</v>
      </c>
      <c r="BD128" s="6"/>
      <c r="BE128" s="1" t="s">
        <v>1395</v>
      </c>
      <c r="BF128" s="6"/>
      <c r="BH128" s="6"/>
      <c r="BI128" s="1" t="s">
        <v>1395</v>
      </c>
      <c r="BJ128" s="6"/>
      <c r="BK128" s="1" t="s">
        <v>1395</v>
      </c>
      <c r="BL128" s="6"/>
      <c r="BN128" s="6"/>
      <c r="BO128" s="1" t="s">
        <v>1395</v>
      </c>
      <c r="BP128" s="6"/>
      <c r="BQ128" s="1" t="s">
        <v>1395</v>
      </c>
      <c r="BR128" s="6"/>
      <c r="BS128" s="7"/>
      <c r="BT128" s="6"/>
      <c r="BV128" s="6"/>
      <c r="BX128" s="6"/>
      <c r="BY128" s="7"/>
      <c r="BZ128" s="6"/>
      <c r="CC128" s="1">
        <v>82345246</v>
      </c>
      <c r="CD128" s="1" t="s">
        <v>1628</v>
      </c>
      <c r="CF128" s="1">
        <v>126</v>
      </c>
    </row>
    <row r="129" spans="1:84" ht="14.5" x14ac:dyDescent="0.35">
      <c r="A129" s="7" t="s">
        <v>552</v>
      </c>
      <c r="B129" s="7" t="s">
        <v>553</v>
      </c>
      <c r="C129" s="7" t="s">
        <v>554</v>
      </c>
      <c r="D129" s="7" t="s">
        <v>496</v>
      </c>
      <c r="E129" s="27">
        <v>351696097882039</v>
      </c>
      <c r="F129" s="7" t="s">
        <v>127</v>
      </c>
      <c r="G129" s="16"/>
      <c r="H129" s="1" t="s">
        <v>496</v>
      </c>
      <c r="I129" s="1" t="s">
        <v>1299</v>
      </c>
      <c r="J129" s="1" t="s">
        <v>1300</v>
      </c>
      <c r="K129" s="1" t="s">
        <v>1300</v>
      </c>
      <c r="L129" s="1" t="s">
        <v>1300</v>
      </c>
      <c r="M129" s="1" t="s">
        <v>154</v>
      </c>
      <c r="N129" s="25">
        <v>0</v>
      </c>
      <c r="O129" s="25">
        <v>0</v>
      </c>
      <c r="P129" s="25">
        <v>0</v>
      </c>
      <c r="Q129" s="25">
        <v>0</v>
      </c>
      <c r="R129" s="25">
        <v>0</v>
      </c>
      <c r="S129" s="25">
        <v>0</v>
      </c>
      <c r="T129" s="25">
        <v>0</v>
      </c>
      <c r="U129" s="25">
        <v>0</v>
      </c>
      <c r="V129" s="25">
        <v>0</v>
      </c>
      <c r="W129" s="25">
        <v>0</v>
      </c>
      <c r="X129" s="25">
        <v>0</v>
      </c>
      <c r="Y129" s="25">
        <v>0</v>
      </c>
      <c r="Z129" s="25">
        <v>1</v>
      </c>
      <c r="AA129" s="25">
        <v>0</v>
      </c>
      <c r="AB129" s="25">
        <v>0</v>
      </c>
      <c r="AC129" s="25">
        <v>0</v>
      </c>
      <c r="AD129" s="25">
        <v>0</v>
      </c>
      <c r="AE129" s="25">
        <v>0</v>
      </c>
      <c r="AF129" s="25">
        <v>0</v>
      </c>
      <c r="AG129" s="25">
        <v>0</v>
      </c>
      <c r="AH129" s="25">
        <v>0</v>
      </c>
      <c r="AI129" s="25">
        <v>0</v>
      </c>
      <c r="AJ129" s="40"/>
      <c r="AK129" s="12"/>
      <c r="AR129" s="7"/>
      <c r="AZ129" s="6"/>
      <c r="BA129" s="1" t="s">
        <v>1395</v>
      </c>
      <c r="BB129" s="6"/>
      <c r="BC129" s="6" t="s">
        <v>1395</v>
      </c>
      <c r="BD129" s="6"/>
      <c r="BE129" s="1" t="s">
        <v>1395</v>
      </c>
      <c r="BF129" s="6"/>
      <c r="BH129" s="6"/>
      <c r="BI129" s="1" t="s">
        <v>1395</v>
      </c>
      <c r="BJ129" s="1" t="s">
        <v>125</v>
      </c>
      <c r="BK129" s="25">
        <v>500</v>
      </c>
      <c r="BL129" s="6"/>
      <c r="BN129" s="6"/>
      <c r="BO129" s="1" t="s">
        <v>1395</v>
      </c>
      <c r="BP129" s="6"/>
      <c r="BQ129" s="1" t="s">
        <v>1395</v>
      </c>
      <c r="BR129" s="6"/>
      <c r="BS129" s="7"/>
      <c r="BT129" s="6"/>
      <c r="BV129" s="6"/>
      <c r="BX129" s="6"/>
      <c r="BY129" s="7"/>
      <c r="BZ129" s="6"/>
      <c r="CC129" s="1">
        <v>82345248</v>
      </c>
      <c r="CD129" s="1" t="s">
        <v>1629</v>
      </c>
      <c r="CF129" s="1">
        <v>127</v>
      </c>
    </row>
    <row r="130" spans="1:84" ht="14.5" x14ac:dyDescent="0.35">
      <c r="A130" s="7" t="s">
        <v>555</v>
      </c>
      <c r="B130" s="7" t="s">
        <v>556</v>
      </c>
      <c r="C130" s="7" t="s">
        <v>557</v>
      </c>
      <c r="D130" s="7" t="s">
        <v>496</v>
      </c>
      <c r="E130" s="7" t="s">
        <v>497</v>
      </c>
      <c r="F130" s="7" t="s">
        <v>127</v>
      </c>
      <c r="G130" s="16"/>
      <c r="H130" s="1" t="s">
        <v>496</v>
      </c>
      <c r="I130" s="1" t="s">
        <v>1299</v>
      </c>
      <c r="J130" s="1" t="s">
        <v>1300</v>
      </c>
      <c r="K130" s="1" t="s">
        <v>1300</v>
      </c>
      <c r="L130" s="1" t="s">
        <v>1300</v>
      </c>
      <c r="M130" s="1" t="s">
        <v>166</v>
      </c>
      <c r="N130" s="25">
        <v>0</v>
      </c>
      <c r="O130" s="25">
        <v>0</v>
      </c>
      <c r="P130" s="25">
        <v>0</v>
      </c>
      <c r="Q130" s="25">
        <v>1</v>
      </c>
      <c r="R130" s="25">
        <v>0</v>
      </c>
      <c r="S130" s="25">
        <v>0</v>
      </c>
      <c r="T130" s="25">
        <v>0</v>
      </c>
      <c r="U130" s="25">
        <v>0</v>
      </c>
      <c r="V130" s="25">
        <v>0</v>
      </c>
      <c r="W130" s="25">
        <v>0</v>
      </c>
      <c r="X130" s="25">
        <v>0</v>
      </c>
      <c r="Y130" s="25">
        <v>0</v>
      </c>
      <c r="Z130" s="25">
        <v>0</v>
      </c>
      <c r="AA130" s="25">
        <v>0</v>
      </c>
      <c r="AB130" s="25">
        <v>0</v>
      </c>
      <c r="AC130" s="25">
        <v>0</v>
      </c>
      <c r="AD130" s="25">
        <v>0</v>
      </c>
      <c r="AE130" s="25">
        <v>0</v>
      </c>
      <c r="AF130" s="25">
        <v>0</v>
      </c>
      <c r="AG130" s="25">
        <v>0</v>
      </c>
      <c r="AH130" s="25">
        <v>0</v>
      </c>
      <c r="AI130" s="25">
        <v>0</v>
      </c>
      <c r="AJ130" s="40"/>
      <c r="AK130" s="12"/>
      <c r="AP130" s="1" t="s">
        <v>125</v>
      </c>
      <c r="AQ130" s="27">
        <v>11000</v>
      </c>
      <c r="AR130" s="7"/>
      <c r="AZ130" s="6"/>
      <c r="BA130" s="1" t="s">
        <v>1395</v>
      </c>
      <c r="BB130" s="6"/>
      <c r="BC130" s="6" t="s">
        <v>1395</v>
      </c>
      <c r="BD130" s="6"/>
      <c r="BE130" s="1" t="s">
        <v>1395</v>
      </c>
      <c r="BF130" s="6"/>
      <c r="BH130" s="6"/>
      <c r="BI130" s="1" t="s">
        <v>1395</v>
      </c>
      <c r="BJ130" s="6"/>
      <c r="BK130" s="1" t="s">
        <v>1395</v>
      </c>
      <c r="BL130" s="6"/>
      <c r="BN130" s="6"/>
      <c r="BO130" s="1" t="s">
        <v>1395</v>
      </c>
      <c r="BP130" s="6"/>
      <c r="BQ130" s="1" t="s">
        <v>1395</v>
      </c>
      <c r="BR130" s="6"/>
      <c r="BS130" s="7"/>
      <c r="BT130" s="6"/>
      <c r="BV130" s="6"/>
      <c r="BX130" s="6"/>
      <c r="BY130" s="7"/>
      <c r="BZ130" s="6"/>
      <c r="CB130" s="1" t="s">
        <v>1445</v>
      </c>
      <c r="CC130" s="1">
        <v>82345250</v>
      </c>
      <c r="CD130" s="1" t="s">
        <v>1630</v>
      </c>
      <c r="CF130" s="1">
        <v>128</v>
      </c>
    </row>
    <row r="131" spans="1:84" ht="14.5" x14ac:dyDescent="0.35">
      <c r="A131" s="7" t="s">
        <v>558</v>
      </c>
      <c r="B131" s="7" t="s">
        <v>559</v>
      </c>
      <c r="C131" s="7" t="s">
        <v>560</v>
      </c>
      <c r="D131" s="7" t="s">
        <v>496</v>
      </c>
      <c r="E131" s="27">
        <v>351696097882039</v>
      </c>
      <c r="F131" s="7" t="s">
        <v>127</v>
      </c>
      <c r="G131" s="16"/>
      <c r="H131" s="1" t="s">
        <v>496</v>
      </c>
      <c r="I131" s="1" t="s">
        <v>1299</v>
      </c>
      <c r="J131" s="1" t="s">
        <v>1300</v>
      </c>
      <c r="K131" s="1" t="s">
        <v>1300</v>
      </c>
      <c r="L131" s="1" t="s">
        <v>1300</v>
      </c>
      <c r="M131" s="1" t="s">
        <v>153</v>
      </c>
      <c r="N131" s="25">
        <v>0</v>
      </c>
      <c r="O131" s="25">
        <v>0</v>
      </c>
      <c r="P131" s="25">
        <v>0</v>
      </c>
      <c r="Q131" s="25">
        <v>0</v>
      </c>
      <c r="R131" s="25">
        <v>0</v>
      </c>
      <c r="S131" s="25">
        <v>0</v>
      </c>
      <c r="T131" s="25">
        <v>0</v>
      </c>
      <c r="U131" s="25">
        <v>0</v>
      </c>
      <c r="V131" s="25">
        <v>0</v>
      </c>
      <c r="W131" s="25">
        <v>0</v>
      </c>
      <c r="X131" s="25">
        <v>0</v>
      </c>
      <c r="Y131" s="25">
        <v>0</v>
      </c>
      <c r="Z131" s="25">
        <v>0</v>
      </c>
      <c r="AA131" s="25">
        <v>0</v>
      </c>
      <c r="AB131" s="25">
        <v>0</v>
      </c>
      <c r="AC131" s="25">
        <v>0</v>
      </c>
      <c r="AD131" s="25">
        <v>1</v>
      </c>
      <c r="AE131" s="25">
        <v>0</v>
      </c>
      <c r="AF131" s="25">
        <v>0</v>
      </c>
      <c r="AG131" s="25">
        <v>0</v>
      </c>
      <c r="AH131" s="25">
        <v>0</v>
      </c>
      <c r="AI131" s="25">
        <v>0</v>
      </c>
      <c r="AJ131" s="40"/>
      <c r="AK131" s="12"/>
      <c r="AR131" s="7"/>
      <c r="AZ131" s="6"/>
      <c r="BA131" s="1" t="s">
        <v>1395</v>
      </c>
      <c r="BB131" s="6"/>
      <c r="BC131" s="6" t="s">
        <v>1395</v>
      </c>
      <c r="BD131" s="6"/>
      <c r="BE131" s="1" t="s">
        <v>1395</v>
      </c>
      <c r="BF131" s="6"/>
      <c r="BH131" s="6"/>
      <c r="BI131" s="1" t="s">
        <v>1395</v>
      </c>
      <c r="BJ131" s="6"/>
      <c r="BK131" s="1" t="s">
        <v>1395</v>
      </c>
      <c r="BL131" s="7" t="s">
        <v>125</v>
      </c>
      <c r="BM131" s="25">
        <v>1500</v>
      </c>
      <c r="BN131" s="6"/>
      <c r="BO131" s="1" t="s">
        <v>1395</v>
      </c>
      <c r="BP131" s="6"/>
      <c r="BQ131" s="1" t="s">
        <v>1395</v>
      </c>
      <c r="BR131" s="6"/>
      <c r="BS131" s="7"/>
      <c r="BT131" s="6"/>
      <c r="BV131" s="6"/>
      <c r="BX131" s="6"/>
      <c r="BY131" s="7"/>
      <c r="BZ131" s="6"/>
      <c r="CC131" s="1">
        <v>82345251</v>
      </c>
      <c r="CD131" s="1" t="s">
        <v>1630</v>
      </c>
      <c r="CF131" s="1">
        <v>129</v>
      </c>
    </row>
    <row r="132" spans="1:84" ht="14.5" x14ac:dyDescent="0.35">
      <c r="A132" s="7" t="s">
        <v>561</v>
      </c>
      <c r="B132" s="7" t="s">
        <v>562</v>
      </c>
      <c r="C132" s="7" t="s">
        <v>563</v>
      </c>
      <c r="D132" s="7" t="s">
        <v>496</v>
      </c>
      <c r="E132" s="27">
        <v>351696097882039</v>
      </c>
      <c r="F132" s="7" t="s">
        <v>127</v>
      </c>
      <c r="G132" s="16"/>
      <c r="H132" s="1" t="s">
        <v>496</v>
      </c>
      <c r="I132" s="1" t="s">
        <v>1299</v>
      </c>
      <c r="J132" s="1" t="s">
        <v>1300</v>
      </c>
      <c r="K132" s="1" t="s">
        <v>1300</v>
      </c>
      <c r="L132" s="1" t="s">
        <v>1300</v>
      </c>
      <c r="M132" s="1" t="s">
        <v>155</v>
      </c>
      <c r="N132" s="25">
        <v>0</v>
      </c>
      <c r="O132" s="25">
        <v>0</v>
      </c>
      <c r="P132" s="25">
        <v>0</v>
      </c>
      <c r="Q132" s="25">
        <v>0</v>
      </c>
      <c r="R132" s="25">
        <v>0</v>
      </c>
      <c r="S132" s="25">
        <v>0</v>
      </c>
      <c r="T132" s="25">
        <v>0</v>
      </c>
      <c r="U132" s="25">
        <v>0</v>
      </c>
      <c r="V132" s="25">
        <v>0</v>
      </c>
      <c r="W132" s="25">
        <v>0</v>
      </c>
      <c r="X132" s="25">
        <v>1</v>
      </c>
      <c r="Y132" s="25">
        <v>0</v>
      </c>
      <c r="Z132" s="25">
        <v>0</v>
      </c>
      <c r="AA132" s="25">
        <v>0</v>
      </c>
      <c r="AB132" s="25">
        <v>0</v>
      </c>
      <c r="AC132" s="25">
        <v>0</v>
      </c>
      <c r="AD132" s="25">
        <v>0</v>
      </c>
      <c r="AE132" s="25">
        <v>0</v>
      </c>
      <c r="AF132" s="25">
        <v>0</v>
      </c>
      <c r="AG132" s="25">
        <v>0</v>
      </c>
      <c r="AH132" s="25">
        <v>0</v>
      </c>
      <c r="AI132" s="25">
        <v>0</v>
      </c>
      <c r="AJ132" s="40"/>
      <c r="AK132" s="12"/>
      <c r="AR132" s="7"/>
      <c r="AZ132" s="6"/>
      <c r="BA132" s="1" t="s">
        <v>1395</v>
      </c>
      <c r="BB132" s="6"/>
      <c r="BC132" s="6" t="s">
        <v>1395</v>
      </c>
      <c r="BD132" s="6" t="s">
        <v>125</v>
      </c>
      <c r="BE132" s="25">
        <v>500</v>
      </c>
      <c r="BF132" s="6"/>
      <c r="BH132" s="6"/>
      <c r="BI132" s="1" t="s">
        <v>1395</v>
      </c>
      <c r="BJ132" s="6"/>
      <c r="BK132" s="1" t="s">
        <v>1395</v>
      </c>
      <c r="BL132" s="6"/>
      <c r="BN132" s="6"/>
      <c r="BO132" s="1" t="s">
        <v>1395</v>
      </c>
      <c r="BP132" s="6"/>
      <c r="BQ132" s="1" t="s">
        <v>1395</v>
      </c>
      <c r="BR132" s="6"/>
      <c r="BS132" s="7"/>
      <c r="BT132" s="6"/>
      <c r="BV132" s="6"/>
      <c r="BX132" s="6"/>
      <c r="BY132" s="7"/>
      <c r="BZ132" s="6"/>
      <c r="CC132" s="1">
        <v>82345255</v>
      </c>
      <c r="CD132" s="1" t="s">
        <v>1631</v>
      </c>
      <c r="CF132" s="1">
        <v>130</v>
      </c>
    </row>
    <row r="133" spans="1:84" ht="14.5" x14ac:dyDescent="0.35">
      <c r="A133" s="7" t="s">
        <v>564</v>
      </c>
      <c r="B133" s="7" t="s">
        <v>565</v>
      </c>
      <c r="C133" s="7" t="s">
        <v>566</v>
      </c>
      <c r="D133" s="7" t="s">
        <v>496</v>
      </c>
      <c r="E133" s="27">
        <v>351696097882039</v>
      </c>
      <c r="F133" s="7" t="s">
        <v>127</v>
      </c>
      <c r="G133" s="16"/>
      <c r="H133" s="1" t="s">
        <v>496</v>
      </c>
      <c r="I133" s="1" t="s">
        <v>1299</v>
      </c>
      <c r="J133" s="1" t="s">
        <v>1300</v>
      </c>
      <c r="K133" s="1" t="s">
        <v>1300</v>
      </c>
      <c r="L133" s="1" t="s">
        <v>1300</v>
      </c>
      <c r="M133" s="1" t="s">
        <v>149</v>
      </c>
      <c r="N133" s="25">
        <v>0</v>
      </c>
      <c r="O133" s="25">
        <v>0</v>
      </c>
      <c r="P133" s="25">
        <v>0</v>
      </c>
      <c r="Q133" s="25">
        <v>0</v>
      </c>
      <c r="R133" s="25">
        <v>0</v>
      </c>
      <c r="S133" s="25">
        <v>0</v>
      </c>
      <c r="T133" s="25">
        <v>0</v>
      </c>
      <c r="U133" s="25">
        <v>0</v>
      </c>
      <c r="V133" s="25">
        <v>0</v>
      </c>
      <c r="W133" s="25">
        <v>1</v>
      </c>
      <c r="X133" s="25">
        <v>0</v>
      </c>
      <c r="Y133" s="25">
        <v>0</v>
      </c>
      <c r="Z133" s="25">
        <v>0</v>
      </c>
      <c r="AA133" s="25">
        <v>0</v>
      </c>
      <c r="AB133" s="25">
        <v>0</v>
      </c>
      <c r="AC133" s="25">
        <v>0</v>
      </c>
      <c r="AD133" s="25">
        <v>0</v>
      </c>
      <c r="AE133" s="25">
        <v>0</v>
      </c>
      <c r="AF133" s="25">
        <v>0</v>
      </c>
      <c r="AG133" s="25">
        <v>0</v>
      </c>
      <c r="AH133" s="25">
        <v>0</v>
      </c>
      <c r="AI133" s="25">
        <v>0</v>
      </c>
      <c r="AJ133" s="40"/>
      <c r="AK133" s="12"/>
      <c r="AR133" s="7"/>
      <c r="AZ133" s="6"/>
      <c r="BA133" s="1" t="s">
        <v>1395</v>
      </c>
      <c r="BB133" s="7" t="s">
        <v>125</v>
      </c>
      <c r="BC133" s="25">
        <v>150</v>
      </c>
      <c r="BD133" s="6"/>
      <c r="BE133" s="1" t="s">
        <v>1395</v>
      </c>
      <c r="BF133" s="6"/>
      <c r="BH133" s="6"/>
      <c r="BI133" s="1" t="s">
        <v>1395</v>
      </c>
      <c r="BJ133" s="6"/>
      <c r="BK133" s="1" t="s">
        <v>1395</v>
      </c>
      <c r="BL133" s="6"/>
      <c r="BN133" s="6"/>
      <c r="BO133" s="1" t="s">
        <v>1395</v>
      </c>
      <c r="BP133" s="6"/>
      <c r="BQ133" s="1" t="s">
        <v>1395</v>
      </c>
      <c r="BR133" s="6"/>
      <c r="BS133" s="7"/>
      <c r="BT133" s="6"/>
      <c r="BV133" s="6"/>
      <c r="BX133" s="6"/>
      <c r="BY133" s="7"/>
      <c r="BZ133" s="6"/>
      <c r="CC133" s="1">
        <v>82345258</v>
      </c>
      <c r="CD133" s="1" t="s">
        <v>1632</v>
      </c>
      <c r="CF133" s="1">
        <v>131</v>
      </c>
    </row>
    <row r="134" spans="1:84" ht="14.5" x14ac:dyDescent="0.35">
      <c r="A134" s="7" t="s">
        <v>567</v>
      </c>
      <c r="B134" s="7" t="s">
        <v>568</v>
      </c>
      <c r="C134" s="7" t="s">
        <v>569</v>
      </c>
      <c r="D134" s="7" t="s">
        <v>496</v>
      </c>
      <c r="E134" s="27">
        <v>351696097882039</v>
      </c>
      <c r="F134" s="7" t="s">
        <v>127</v>
      </c>
      <c r="G134" s="16"/>
      <c r="H134" s="1" t="s">
        <v>496</v>
      </c>
      <c r="I134" s="1" t="s">
        <v>1299</v>
      </c>
      <c r="J134" s="1" t="s">
        <v>1300</v>
      </c>
      <c r="K134" s="1" t="s">
        <v>1300</v>
      </c>
      <c r="L134" s="1" t="s">
        <v>1300</v>
      </c>
      <c r="M134" s="1" t="s">
        <v>155</v>
      </c>
      <c r="N134" s="25">
        <v>0</v>
      </c>
      <c r="O134" s="25">
        <v>0</v>
      </c>
      <c r="P134" s="25">
        <v>0</v>
      </c>
      <c r="Q134" s="25">
        <v>0</v>
      </c>
      <c r="R134" s="25">
        <v>0</v>
      </c>
      <c r="S134" s="25">
        <v>0</v>
      </c>
      <c r="T134" s="25">
        <v>0</v>
      </c>
      <c r="U134" s="25">
        <v>0</v>
      </c>
      <c r="V134" s="25">
        <v>0</v>
      </c>
      <c r="W134" s="25">
        <v>0</v>
      </c>
      <c r="X134" s="25">
        <v>1</v>
      </c>
      <c r="Y134" s="25">
        <v>0</v>
      </c>
      <c r="Z134" s="25">
        <v>0</v>
      </c>
      <c r="AA134" s="25">
        <v>0</v>
      </c>
      <c r="AB134" s="25">
        <v>0</v>
      </c>
      <c r="AC134" s="25">
        <v>0</v>
      </c>
      <c r="AD134" s="25">
        <v>0</v>
      </c>
      <c r="AE134" s="25">
        <v>0</v>
      </c>
      <c r="AF134" s="25">
        <v>0</v>
      </c>
      <c r="AG134" s="25">
        <v>0</v>
      </c>
      <c r="AH134" s="25">
        <v>0</v>
      </c>
      <c r="AI134" s="25">
        <v>0</v>
      </c>
      <c r="AJ134" s="40"/>
      <c r="AK134" s="12"/>
      <c r="AR134" s="7"/>
      <c r="AZ134" s="7"/>
      <c r="BA134" s="1" t="s">
        <v>1395</v>
      </c>
      <c r="BB134" s="7"/>
      <c r="BC134" s="7" t="s">
        <v>1395</v>
      </c>
      <c r="BD134" s="6" t="s">
        <v>125</v>
      </c>
      <c r="BE134" s="25">
        <v>500</v>
      </c>
      <c r="BF134" s="7"/>
      <c r="BH134" s="7"/>
      <c r="BI134" s="1" t="s">
        <v>1395</v>
      </c>
      <c r="BJ134" s="7"/>
      <c r="BK134" s="1" t="s">
        <v>1395</v>
      </c>
      <c r="BL134" s="7"/>
      <c r="BN134" s="7"/>
      <c r="BO134" s="1" t="s">
        <v>1395</v>
      </c>
      <c r="BP134" s="7"/>
      <c r="BQ134" s="1" t="s">
        <v>1395</v>
      </c>
      <c r="BR134" s="7"/>
      <c r="BS134" s="7"/>
      <c r="BT134" s="7"/>
      <c r="BV134" s="7"/>
      <c r="BX134" s="7"/>
      <c r="BY134" s="7"/>
      <c r="BZ134" s="7"/>
      <c r="CC134" s="1">
        <v>82345266</v>
      </c>
      <c r="CD134" s="1" t="s">
        <v>1633</v>
      </c>
      <c r="CF134" s="1">
        <v>132</v>
      </c>
    </row>
    <row r="135" spans="1:84" ht="14.5" x14ac:dyDescent="0.35">
      <c r="A135" s="7" t="s">
        <v>570</v>
      </c>
      <c r="B135" s="7" t="s">
        <v>571</v>
      </c>
      <c r="C135" s="7" t="s">
        <v>572</v>
      </c>
      <c r="D135" s="7" t="s">
        <v>496</v>
      </c>
      <c r="E135" s="27">
        <v>351696097882039</v>
      </c>
      <c r="F135" s="7" t="s">
        <v>127</v>
      </c>
      <c r="G135" s="16"/>
      <c r="H135" s="1" t="s">
        <v>496</v>
      </c>
      <c r="I135" s="1" t="s">
        <v>1299</v>
      </c>
      <c r="J135" s="1" t="s">
        <v>1300</v>
      </c>
      <c r="K135" s="1" t="s">
        <v>1300</v>
      </c>
      <c r="L135" s="1" t="s">
        <v>1300</v>
      </c>
      <c r="M135" s="1" t="s">
        <v>150</v>
      </c>
      <c r="N135" s="25">
        <v>0</v>
      </c>
      <c r="O135" s="25">
        <v>0</v>
      </c>
      <c r="P135" s="25">
        <v>0</v>
      </c>
      <c r="Q135" s="25">
        <v>0</v>
      </c>
      <c r="R135" s="25">
        <v>0</v>
      </c>
      <c r="S135" s="25">
        <v>0</v>
      </c>
      <c r="T135" s="25">
        <v>0</v>
      </c>
      <c r="U135" s="25">
        <v>0</v>
      </c>
      <c r="V135" s="25">
        <v>0</v>
      </c>
      <c r="W135" s="25">
        <v>0</v>
      </c>
      <c r="X135" s="25">
        <v>0</v>
      </c>
      <c r="Y135" s="25">
        <v>1</v>
      </c>
      <c r="Z135" s="25">
        <v>0</v>
      </c>
      <c r="AA135" s="25">
        <v>0</v>
      </c>
      <c r="AB135" s="25">
        <v>0</v>
      </c>
      <c r="AC135" s="25">
        <v>0</v>
      </c>
      <c r="AD135" s="25">
        <v>0</v>
      </c>
      <c r="AE135" s="25">
        <v>0</v>
      </c>
      <c r="AF135" s="25">
        <v>0</v>
      </c>
      <c r="AG135" s="25">
        <v>0</v>
      </c>
      <c r="AH135" s="25">
        <v>0</v>
      </c>
      <c r="AI135" s="25">
        <v>0</v>
      </c>
      <c r="AJ135" s="40"/>
      <c r="AK135" s="12"/>
      <c r="AR135" s="7"/>
      <c r="AZ135" s="7"/>
      <c r="BA135" s="1" t="s">
        <v>1395</v>
      </c>
      <c r="BB135" s="7"/>
      <c r="BC135" s="7" t="s">
        <v>1395</v>
      </c>
      <c r="BD135" s="7"/>
      <c r="BE135" s="1" t="s">
        <v>1395</v>
      </c>
      <c r="BF135" s="7"/>
      <c r="BH135" s="6" t="s">
        <v>125</v>
      </c>
      <c r="BI135" s="25">
        <v>750</v>
      </c>
      <c r="BJ135" s="7"/>
      <c r="BK135" s="1" t="s">
        <v>1395</v>
      </c>
      <c r="BL135" s="7"/>
      <c r="BN135" s="7"/>
      <c r="BO135" s="1" t="s">
        <v>1395</v>
      </c>
      <c r="BP135" s="7"/>
      <c r="BQ135" s="1" t="s">
        <v>1395</v>
      </c>
      <c r="BR135" s="7"/>
      <c r="BS135" s="7"/>
      <c r="BT135" s="7"/>
      <c r="BV135" s="7"/>
      <c r="BX135" s="7"/>
      <c r="BY135" s="7"/>
      <c r="BZ135" s="7"/>
      <c r="CC135" s="1">
        <v>82345268</v>
      </c>
      <c r="CD135" s="1" t="s">
        <v>1634</v>
      </c>
      <c r="CF135" s="1">
        <v>133</v>
      </c>
    </row>
    <row r="136" spans="1:84" ht="14.5" x14ac:dyDescent="0.35">
      <c r="A136" s="7" t="s">
        <v>573</v>
      </c>
      <c r="B136" s="7" t="s">
        <v>574</v>
      </c>
      <c r="C136" s="7" t="s">
        <v>575</v>
      </c>
      <c r="D136" s="7" t="s">
        <v>496</v>
      </c>
      <c r="E136" s="7" t="s">
        <v>497</v>
      </c>
      <c r="F136" s="7" t="s">
        <v>127</v>
      </c>
      <c r="G136" s="16"/>
      <c r="H136" s="1" t="s">
        <v>496</v>
      </c>
      <c r="I136" s="1" t="s">
        <v>1299</v>
      </c>
      <c r="J136" s="1" t="s">
        <v>1300</v>
      </c>
      <c r="K136" s="1" t="s">
        <v>1300</v>
      </c>
      <c r="L136" s="1" t="s">
        <v>1300</v>
      </c>
      <c r="M136" s="1" t="s">
        <v>166</v>
      </c>
      <c r="N136" s="25">
        <v>0</v>
      </c>
      <c r="O136" s="25">
        <v>0</v>
      </c>
      <c r="P136" s="25">
        <v>0</v>
      </c>
      <c r="Q136" s="25">
        <v>1</v>
      </c>
      <c r="R136" s="25">
        <v>0</v>
      </c>
      <c r="S136" s="25">
        <v>0</v>
      </c>
      <c r="T136" s="25">
        <v>0</v>
      </c>
      <c r="U136" s="25">
        <v>0</v>
      </c>
      <c r="V136" s="25">
        <v>0</v>
      </c>
      <c r="W136" s="25">
        <v>0</v>
      </c>
      <c r="X136" s="25">
        <v>0</v>
      </c>
      <c r="Y136" s="25">
        <v>0</v>
      </c>
      <c r="Z136" s="25">
        <v>0</v>
      </c>
      <c r="AA136" s="25">
        <v>0</v>
      </c>
      <c r="AB136" s="25">
        <v>0</v>
      </c>
      <c r="AC136" s="25">
        <v>0</v>
      </c>
      <c r="AD136" s="25">
        <v>0</v>
      </c>
      <c r="AE136" s="25">
        <v>0</v>
      </c>
      <c r="AF136" s="25">
        <v>0</v>
      </c>
      <c r="AG136" s="25">
        <v>0</v>
      </c>
      <c r="AH136" s="25">
        <v>0</v>
      </c>
      <c r="AI136" s="25">
        <v>0</v>
      </c>
      <c r="AJ136" s="40"/>
      <c r="AK136" s="12"/>
      <c r="AP136" s="1" t="s">
        <v>125</v>
      </c>
      <c r="AQ136" s="25">
        <v>10000</v>
      </c>
      <c r="AR136" s="7"/>
      <c r="AZ136" s="7"/>
      <c r="BA136" s="1" t="s">
        <v>1395</v>
      </c>
      <c r="BB136" s="7"/>
      <c r="BC136" s="7" t="s">
        <v>1395</v>
      </c>
      <c r="BD136" s="7"/>
      <c r="BE136" s="1" t="s">
        <v>1395</v>
      </c>
      <c r="BF136" s="7"/>
      <c r="BH136" s="7"/>
      <c r="BI136" s="1" t="s">
        <v>1395</v>
      </c>
      <c r="BJ136" s="7"/>
      <c r="BK136" s="1" t="s">
        <v>1395</v>
      </c>
      <c r="BL136" s="7"/>
      <c r="BN136" s="7"/>
      <c r="BO136" s="1" t="s">
        <v>1395</v>
      </c>
      <c r="BP136" s="7"/>
      <c r="BQ136" s="1" t="s">
        <v>1395</v>
      </c>
      <c r="BR136" s="7"/>
      <c r="BS136" s="7"/>
      <c r="BT136" s="7"/>
      <c r="BV136" s="7"/>
      <c r="BX136" s="7"/>
      <c r="BY136" s="7"/>
      <c r="BZ136" s="7"/>
      <c r="CB136" s="1" t="s">
        <v>1445</v>
      </c>
      <c r="CC136" s="1">
        <v>82345279</v>
      </c>
      <c r="CD136" s="1" t="s">
        <v>1635</v>
      </c>
      <c r="CF136" s="1">
        <v>134</v>
      </c>
    </row>
    <row r="137" spans="1:84" ht="14.5" x14ac:dyDescent="0.35">
      <c r="A137" s="7" t="s">
        <v>576</v>
      </c>
      <c r="B137" s="7" t="s">
        <v>577</v>
      </c>
      <c r="C137" s="7" t="s">
        <v>578</v>
      </c>
      <c r="D137" s="7" t="s">
        <v>496</v>
      </c>
      <c r="E137" s="7" t="s">
        <v>497</v>
      </c>
      <c r="F137" s="7" t="s">
        <v>127</v>
      </c>
      <c r="G137" s="16"/>
      <c r="H137" s="1" t="s">
        <v>496</v>
      </c>
      <c r="I137" s="1" t="s">
        <v>1299</v>
      </c>
      <c r="J137" s="1" t="s">
        <v>1300</v>
      </c>
      <c r="K137" s="1" t="s">
        <v>1300</v>
      </c>
      <c r="L137" s="1" t="s">
        <v>1300</v>
      </c>
      <c r="M137" s="1" t="s">
        <v>163</v>
      </c>
      <c r="N137" s="25">
        <v>0</v>
      </c>
      <c r="O137" s="25">
        <v>0</v>
      </c>
      <c r="P137" s="25">
        <v>0</v>
      </c>
      <c r="Q137" s="25">
        <v>0</v>
      </c>
      <c r="R137" s="25">
        <v>0</v>
      </c>
      <c r="S137" s="25">
        <v>0</v>
      </c>
      <c r="T137" s="25">
        <v>0</v>
      </c>
      <c r="U137" s="25">
        <v>0</v>
      </c>
      <c r="V137" s="25">
        <v>0</v>
      </c>
      <c r="W137" s="25">
        <v>0</v>
      </c>
      <c r="X137" s="25">
        <v>0</v>
      </c>
      <c r="Y137" s="25">
        <v>0</v>
      </c>
      <c r="Z137" s="25">
        <v>0</v>
      </c>
      <c r="AA137" s="25">
        <v>0</v>
      </c>
      <c r="AB137" s="25">
        <v>0</v>
      </c>
      <c r="AC137" s="25">
        <v>0</v>
      </c>
      <c r="AD137" s="25">
        <v>0</v>
      </c>
      <c r="AE137" s="25">
        <v>1</v>
      </c>
      <c r="AF137" s="25">
        <v>0</v>
      </c>
      <c r="AG137" s="25">
        <v>0</v>
      </c>
      <c r="AH137" s="25">
        <v>0</v>
      </c>
      <c r="AI137" s="25">
        <v>0</v>
      </c>
      <c r="AJ137" s="40"/>
      <c r="AK137" s="12"/>
      <c r="AR137" s="7"/>
      <c r="AZ137" s="7"/>
      <c r="BA137" s="1" t="s">
        <v>1395</v>
      </c>
      <c r="BB137" s="7"/>
      <c r="BC137" s="7" t="s">
        <v>1395</v>
      </c>
      <c r="BD137" s="7"/>
      <c r="BE137" s="1" t="s">
        <v>1395</v>
      </c>
      <c r="BF137" s="7"/>
      <c r="BH137" s="7"/>
      <c r="BI137" s="1" t="s">
        <v>1395</v>
      </c>
      <c r="BJ137" s="7"/>
      <c r="BK137" s="1" t="s">
        <v>1395</v>
      </c>
      <c r="BL137" s="7"/>
      <c r="BN137" s="7"/>
      <c r="BO137" s="1" t="s">
        <v>1395</v>
      </c>
      <c r="BP137" s="7"/>
      <c r="BQ137" s="1" t="s">
        <v>1395</v>
      </c>
      <c r="BR137" s="1" t="s">
        <v>125</v>
      </c>
      <c r="BS137" s="27">
        <v>500</v>
      </c>
      <c r="BT137" s="7"/>
      <c r="BU137" s="7"/>
      <c r="BV137" s="7"/>
      <c r="BX137" s="7"/>
      <c r="BY137" s="7"/>
      <c r="BZ137" s="7"/>
      <c r="CB137" s="1" t="s">
        <v>1445</v>
      </c>
      <c r="CC137" s="1">
        <v>82345304</v>
      </c>
      <c r="CD137" s="1" t="s">
        <v>1636</v>
      </c>
      <c r="CF137" s="1">
        <v>135</v>
      </c>
    </row>
    <row r="138" spans="1:84" ht="14.5" x14ac:dyDescent="0.35">
      <c r="A138" s="7" t="s">
        <v>579</v>
      </c>
      <c r="B138" s="7" t="s">
        <v>580</v>
      </c>
      <c r="C138" s="7" t="s">
        <v>581</v>
      </c>
      <c r="D138" s="7" t="s">
        <v>496</v>
      </c>
      <c r="E138" s="7" t="s">
        <v>497</v>
      </c>
      <c r="F138" s="7" t="s">
        <v>127</v>
      </c>
      <c r="G138" s="16"/>
      <c r="H138" s="1" t="s">
        <v>496</v>
      </c>
      <c r="I138" s="1" t="s">
        <v>1299</v>
      </c>
      <c r="J138" s="1" t="s">
        <v>1300</v>
      </c>
      <c r="K138" s="1" t="s">
        <v>1300</v>
      </c>
      <c r="L138" s="1" t="s">
        <v>1300</v>
      </c>
      <c r="M138" s="1" t="s">
        <v>144</v>
      </c>
      <c r="N138" s="25">
        <v>0</v>
      </c>
      <c r="O138" s="25">
        <v>1</v>
      </c>
      <c r="P138" s="25">
        <v>0</v>
      </c>
      <c r="Q138" s="25">
        <v>0</v>
      </c>
      <c r="R138" s="25">
        <v>0</v>
      </c>
      <c r="S138" s="25">
        <v>0</v>
      </c>
      <c r="T138" s="25">
        <v>0</v>
      </c>
      <c r="U138" s="25">
        <v>0</v>
      </c>
      <c r="V138" s="25">
        <v>0</v>
      </c>
      <c r="W138" s="25">
        <v>0</v>
      </c>
      <c r="X138" s="25">
        <v>0</v>
      </c>
      <c r="Y138" s="25">
        <v>0</v>
      </c>
      <c r="Z138" s="25">
        <v>0</v>
      </c>
      <c r="AA138" s="25">
        <v>0</v>
      </c>
      <c r="AB138" s="25">
        <v>0</v>
      </c>
      <c r="AC138" s="25">
        <v>0</v>
      </c>
      <c r="AD138" s="25">
        <v>0</v>
      </c>
      <c r="AE138" s="25">
        <v>0</v>
      </c>
      <c r="AF138" s="25">
        <v>0</v>
      </c>
      <c r="AG138" s="25">
        <v>0</v>
      </c>
      <c r="AH138" s="25">
        <v>0</v>
      </c>
      <c r="AI138" s="25">
        <v>0</v>
      </c>
      <c r="AJ138" s="40"/>
      <c r="AK138" s="12"/>
      <c r="AL138" s="1" t="s">
        <v>125</v>
      </c>
      <c r="AM138" s="27">
        <v>3500</v>
      </c>
      <c r="AR138" s="7"/>
      <c r="AZ138" s="7"/>
      <c r="BA138" s="1" t="s">
        <v>1395</v>
      </c>
      <c r="BB138" s="7"/>
      <c r="BC138" s="7" t="s">
        <v>1395</v>
      </c>
      <c r="BD138" s="7"/>
      <c r="BE138" s="1" t="s">
        <v>1395</v>
      </c>
      <c r="BF138" s="7"/>
      <c r="BH138" s="7"/>
      <c r="BI138" s="1" t="s">
        <v>1395</v>
      </c>
      <c r="BJ138" s="7"/>
      <c r="BK138" s="1" t="s">
        <v>1395</v>
      </c>
      <c r="BL138" s="7"/>
      <c r="BN138" s="7"/>
      <c r="BO138" s="1" t="s">
        <v>1395</v>
      </c>
      <c r="BP138" s="7"/>
      <c r="BQ138" s="1" t="s">
        <v>1395</v>
      </c>
      <c r="BR138" s="7"/>
      <c r="BS138" s="7"/>
      <c r="BT138" s="7"/>
      <c r="BU138" s="7"/>
      <c r="BV138" s="7"/>
      <c r="BX138" s="7"/>
      <c r="BY138" s="7"/>
      <c r="BZ138" s="7"/>
      <c r="CB138" s="1" t="s">
        <v>1445</v>
      </c>
      <c r="CC138" s="1">
        <v>82345316</v>
      </c>
      <c r="CD138" s="1" t="s">
        <v>1637</v>
      </c>
      <c r="CF138" s="1">
        <v>136</v>
      </c>
    </row>
    <row r="139" spans="1:84" ht="14.5" x14ac:dyDescent="0.35">
      <c r="A139" s="7" t="s">
        <v>582</v>
      </c>
      <c r="B139" s="7" t="s">
        <v>583</v>
      </c>
      <c r="C139" s="7" t="s">
        <v>584</v>
      </c>
      <c r="D139" s="7" t="s">
        <v>496</v>
      </c>
      <c r="E139" s="7" t="s">
        <v>497</v>
      </c>
      <c r="F139" s="7" t="s">
        <v>127</v>
      </c>
      <c r="G139" s="16"/>
      <c r="H139" s="1" t="s">
        <v>496</v>
      </c>
      <c r="I139" s="1" t="s">
        <v>1299</v>
      </c>
      <c r="J139" s="1" t="s">
        <v>1300</v>
      </c>
      <c r="K139" s="1" t="s">
        <v>1300</v>
      </c>
      <c r="L139" s="1" t="s">
        <v>1300</v>
      </c>
      <c r="M139" s="1" t="s">
        <v>131</v>
      </c>
      <c r="N139" s="25">
        <v>0</v>
      </c>
      <c r="O139" s="25">
        <v>0</v>
      </c>
      <c r="P139" s="25">
        <v>0</v>
      </c>
      <c r="Q139" s="25">
        <v>0</v>
      </c>
      <c r="R139" s="25">
        <v>0</v>
      </c>
      <c r="S139" s="25">
        <v>0</v>
      </c>
      <c r="T139" s="25">
        <v>0</v>
      </c>
      <c r="U139" s="25">
        <v>0</v>
      </c>
      <c r="V139" s="25">
        <v>0</v>
      </c>
      <c r="W139" s="25">
        <v>0</v>
      </c>
      <c r="X139" s="25">
        <v>0</v>
      </c>
      <c r="Y139" s="25">
        <v>0</v>
      </c>
      <c r="Z139" s="25">
        <v>0</v>
      </c>
      <c r="AA139" s="25">
        <v>0</v>
      </c>
      <c r="AB139" s="25">
        <v>0</v>
      </c>
      <c r="AC139" s="25">
        <v>0</v>
      </c>
      <c r="AD139" s="25">
        <v>0</v>
      </c>
      <c r="AE139" s="25">
        <v>0</v>
      </c>
      <c r="AF139" s="25">
        <v>0</v>
      </c>
      <c r="AG139" s="25">
        <v>0</v>
      </c>
      <c r="AH139" s="25">
        <v>0</v>
      </c>
      <c r="AI139" s="25">
        <v>1</v>
      </c>
      <c r="AJ139" s="40"/>
      <c r="AK139" s="12"/>
      <c r="AR139" s="7"/>
      <c r="AZ139" s="7"/>
      <c r="BA139" s="1" t="s">
        <v>1395</v>
      </c>
      <c r="BB139" s="7"/>
      <c r="BC139" s="7" t="s">
        <v>1395</v>
      </c>
      <c r="BD139" s="7"/>
      <c r="BE139" s="1" t="s">
        <v>1395</v>
      </c>
      <c r="BF139" s="7"/>
      <c r="BH139" s="7"/>
      <c r="BI139" s="1" t="s">
        <v>1395</v>
      </c>
      <c r="BJ139" s="7"/>
      <c r="BK139" s="1" t="s">
        <v>1395</v>
      </c>
      <c r="BL139" s="7"/>
      <c r="BN139" s="7"/>
      <c r="BO139" s="1" t="s">
        <v>1395</v>
      </c>
      <c r="BP139" s="7"/>
      <c r="BQ139" s="1" t="s">
        <v>1395</v>
      </c>
      <c r="BR139" s="7"/>
      <c r="BS139" s="7"/>
      <c r="BT139" s="7"/>
      <c r="BU139" s="7"/>
      <c r="BV139" s="7"/>
      <c r="BX139" s="7"/>
      <c r="BY139" s="7"/>
      <c r="BZ139" s="1" t="s">
        <v>125</v>
      </c>
      <c r="CA139" s="25">
        <v>2500</v>
      </c>
      <c r="CB139" s="1" t="s">
        <v>1445</v>
      </c>
      <c r="CC139" s="1">
        <v>82345321</v>
      </c>
      <c r="CD139" s="1" t="s">
        <v>1638</v>
      </c>
      <c r="CF139" s="1">
        <v>137</v>
      </c>
    </row>
    <row r="140" spans="1:84" ht="14.5" x14ac:dyDescent="0.35">
      <c r="A140" s="7" t="s">
        <v>585</v>
      </c>
      <c r="B140" s="7" t="s">
        <v>586</v>
      </c>
      <c r="C140" s="7" t="s">
        <v>587</v>
      </c>
      <c r="D140" s="7" t="s">
        <v>496</v>
      </c>
      <c r="E140" s="7" t="s">
        <v>497</v>
      </c>
      <c r="F140" s="7" t="s">
        <v>127</v>
      </c>
      <c r="G140" s="16"/>
      <c r="H140" s="1" t="s">
        <v>496</v>
      </c>
      <c r="I140" s="1" t="s">
        <v>1299</v>
      </c>
      <c r="J140" s="1" t="s">
        <v>1300</v>
      </c>
      <c r="K140" s="1" t="s">
        <v>1300</v>
      </c>
      <c r="L140" s="1" t="s">
        <v>1300</v>
      </c>
      <c r="M140" s="1" t="s">
        <v>161</v>
      </c>
      <c r="N140" s="25">
        <v>0</v>
      </c>
      <c r="O140" s="25">
        <v>0</v>
      </c>
      <c r="P140" s="25">
        <v>0</v>
      </c>
      <c r="Q140" s="25">
        <v>0</v>
      </c>
      <c r="R140" s="25">
        <v>0</v>
      </c>
      <c r="S140" s="25">
        <v>0</v>
      </c>
      <c r="T140" s="25">
        <v>0</v>
      </c>
      <c r="U140" s="25">
        <v>0</v>
      </c>
      <c r="V140" s="25">
        <v>0</v>
      </c>
      <c r="W140" s="25">
        <v>0</v>
      </c>
      <c r="X140" s="25">
        <v>0</v>
      </c>
      <c r="Y140" s="25">
        <v>0</v>
      </c>
      <c r="Z140" s="25">
        <v>0</v>
      </c>
      <c r="AA140" s="25">
        <v>0</v>
      </c>
      <c r="AB140" s="25">
        <v>0</v>
      </c>
      <c r="AC140" s="25">
        <v>0</v>
      </c>
      <c r="AD140" s="25">
        <v>0</v>
      </c>
      <c r="AE140" s="25">
        <v>0</v>
      </c>
      <c r="AF140" s="25">
        <v>0</v>
      </c>
      <c r="AG140" s="25">
        <v>1</v>
      </c>
      <c r="AH140" s="25">
        <v>0</v>
      </c>
      <c r="AI140" s="25">
        <v>0</v>
      </c>
      <c r="AJ140" s="40"/>
      <c r="AK140" s="12"/>
      <c r="AR140" s="7"/>
      <c r="BA140" s="1" t="s">
        <v>1395</v>
      </c>
      <c r="BC140" s="1" t="s">
        <v>1395</v>
      </c>
      <c r="BE140" s="1" t="s">
        <v>1395</v>
      </c>
      <c r="BI140" s="1" t="s">
        <v>1395</v>
      </c>
      <c r="BK140" s="1" t="s">
        <v>1395</v>
      </c>
      <c r="BO140" s="1" t="s">
        <v>1395</v>
      </c>
      <c r="BQ140" s="1" t="s">
        <v>1395</v>
      </c>
      <c r="BS140" s="7"/>
      <c r="BU140" s="7"/>
      <c r="BV140" s="1" t="s">
        <v>125</v>
      </c>
      <c r="BW140" s="27">
        <v>3500</v>
      </c>
      <c r="BY140" s="7"/>
      <c r="CB140" s="1" t="s">
        <v>1445</v>
      </c>
      <c r="CC140" s="1">
        <v>82345333</v>
      </c>
      <c r="CD140" s="1" t="s">
        <v>1639</v>
      </c>
      <c r="CF140" s="1">
        <v>138</v>
      </c>
    </row>
    <row r="141" spans="1:84" ht="14.5" x14ac:dyDescent="0.35">
      <c r="A141" s="7" t="s">
        <v>588</v>
      </c>
      <c r="B141" s="7" t="s">
        <v>589</v>
      </c>
      <c r="C141" s="7" t="s">
        <v>590</v>
      </c>
      <c r="D141" s="7" t="s">
        <v>496</v>
      </c>
      <c r="E141" s="7" t="s">
        <v>497</v>
      </c>
      <c r="F141" s="7" t="s">
        <v>127</v>
      </c>
      <c r="G141" s="16"/>
      <c r="H141" s="1" t="s">
        <v>496</v>
      </c>
      <c r="I141" s="1" t="s">
        <v>1299</v>
      </c>
      <c r="J141" s="1" t="s">
        <v>1300</v>
      </c>
      <c r="K141" s="1" t="s">
        <v>1300</v>
      </c>
      <c r="L141" s="1" t="s">
        <v>1300</v>
      </c>
      <c r="M141" s="1" t="s">
        <v>165</v>
      </c>
      <c r="N141" s="25">
        <v>0</v>
      </c>
      <c r="O141" s="25">
        <v>0</v>
      </c>
      <c r="P141" s="25">
        <v>1</v>
      </c>
      <c r="Q141" s="25">
        <v>0</v>
      </c>
      <c r="R141" s="25">
        <v>0</v>
      </c>
      <c r="S141" s="25">
        <v>0</v>
      </c>
      <c r="T141" s="25">
        <v>0</v>
      </c>
      <c r="U141" s="25">
        <v>0</v>
      </c>
      <c r="V141" s="25">
        <v>0</v>
      </c>
      <c r="W141" s="25">
        <v>0</v>
      </c>
      <c r="X141" s="25">
        <v>0</v>
      </c>
      <c r="Y141" s="25">
        <v>0</v>
      </c>
      <c r="Z141" s="25">
        <v>0</v>
      </c>
      <c r="AA141" s="25">
        <v>0</v>
      </c>
      <c r="AB141" s="25">
        <v>0</v>
      </c>
      <c r="AC141" s="25">
        <v>0</v>
      </c>
      <c r="AD141" s="25">
        <v>0</v>
      </c>
      <c r="AE141" s="25">
        <v>0</v>
      </c>
      <c r="AF141" s="25">
        <v>0</v>
      </c>
      <c r="AG141" s="25">
        <v>0</v>
      </c>
      <c r="AH141" s="25">
        <v>0</v>
      </c>
      <c r="AI141" s="25">
        <v>0</v>
      </c>
      <c r="AJ141" s="40"/>
      <c r="AK141" s="12"/>
      <c r="AN141" s="1" t="s">
        <v>125</v>
      </c>
      <c r="AO141" s="25">
        <v>3000</v>
      </c>
      <c r="AR141" s="7"/>
      <c r="BA141" s="1" t="s">
        <v>1395</v>
      </c>
      <c r="BC141" s="1" t="s">
        <v>1395</v>
      </c>
      <c r="BE141" s="1" t="s">
        <v>1395</v>
      </c>
      <c r="BI141" s="1" t="s">
        <v>1395</v>
      </c>
      <c r="BK141" s="1" t="s">
        <v>1395</v>
      </c>
      <c r="BO141" s="1" t="s">
        <v>1395</v>
      </c>
      <c r="BQ141" s="1" t="s">
        <v>1395</v>
      </c>
      <c r="BS141" s="7"/>
      <c r="BU141" s="7"/>
      <c r="BY141" s="7"/>
      <c r="CB141" s="1" t="s">
        <v>1445</v>
      </c>
      <c r="CC141" s="1">
        <v>82345344</v>
      </c>
      <c r="CD141" s="1" t="s">
        <v>1640</v>
      </c>
      <c r="CF141" s="1">
        <v>139</v>
      </c>
    </row>
    <row r="142" spans="1:84" ht="14.5" x14ac:dyDescent="0.35">
      <c r="A142" s="7" t="s">
        <v>591</v>
      </c>
      <c r="B142" s="7" t="s">
        <v>592</v>
      </c>
      <c r="C142" s="7" t="s">
        <v>593</v>
      </c>
      <c r="D142" s="7" t="s">
        <v>496</v>
      </c>
      <c r="E142" s="7" t="s">
        <v>497</v>
      </c>
      <c r="F142" s="7" t="s">
        <v>127</v>
      </c>
      <c r="G142" s="16"/>
      <c r="H142" s="1" t="s">
        <v>496</v>
      </c>
      <c r="I142" s="1" t="s">
        <v>1299</v>
      </c>
      <c r="J142" s="1" t="s">
        <v>1300</v>
      </c>
      <c r="K142" s="1" t="s">
        <v>1300</v>
      </c>
      <c r="L142" s="1" t="s">
        <v>1300</v>
      </c>
      <c r="M142" s="1" t="s">
        <v>1328</v>
      </c>
      <c r="N142" s="25">
        <v>1</v>
      </c>
      <c r="O142" s="25">
        <v>0</v>
      </c>
      <c r="P142" s="25">
        <v>0</v>
      </c>
      <c r="Q142" s="25">
        <v>0</v>
      </c>
      <c r="R142" s="25">
        <v>0</v>
      </c>
      <c r="S142" s="25">
        <v>0</v>
      </c>
      <c r="T142" s="25">
        <v>0</v>
      </c>
      <c r="U142" s="25">
        <v>0</v>
      </c>
      <c r="V142" s="25">
        <v>0</v>
      </c>
      <c r="W142" s="25">
        <v>0</v>
      </c>
      <c r="X142" s="25">
        <v>0</v>
      </c>
      <c r="Y142" s="25">
        <v>0</v>
      </c>
      <c r="Z142" s="25">
        <v>0</v>
      </c>
      <c r="AA142" s="25">
        <v>0</v>
      </c>
      <c r="AB142" s="25">
        <v>0</v>
      </c>
      <c r="AC142" s="25">
        <v>0</v>
      </c>
      <c r="AD142" s="25">
        <v>0</v>
      </c>
      <c r="AE142" s="25">
        <v>0</v>
      </c>
      <c r="AF142" s="25">
        <v>0</v>
      </c>
      <c r="AG142" s="25">
        <v>0</v>
      </c>
      <c r="AH142" s="25">
        <v>0</v>
      </c>
      <c r="AI142" s="25">
        <v>0</v>
      </c>
      <c r="AJ142" s="40" t="s">
        <v>125</v>
      </c>
      <c r="AK142" s="42">
        <v>500</v>
      </c>
      <c r="AR142" s="7"/>
      <c r="BA142" s="1" t="s">
        <v>1395</v>
      </c>
      <c r="BC142" s="1" t="s">
        <v>1395</v>
      </c>
      <c r="BE142" s="1" t="s">
        <v>1395</v>
      </c>
      <c r="BI142" s="1" t="s">
        <v>1395</v>
      </c>
      <c r="BK142" s="1" t="s">
        <v>1395</v>
      </c>
      <c r="BO142" s="1" t="s">
        <v>1395</v>
      </c>
      <c r="BQ142" s="1" t="s">
        <v>1395</v>
      </c>
      <c r="BS142" s="7"/>
      <c r="BU142" s="7"/>
      <c r="BY142" s="7"/>
      <c r="CB142" s="1" t="s">
        <v>1445</v>
      </c>
      <c r="CC142" s="1">
        <v>82345356</v>
      </c>
      <c r="CD142" s="1" t="s">
        <v>1641</v>
      </c>
      <c r="CF142" s="1">
        <v>140</v>
      </c>
    </row>
    <row r="143" spans="1:84" ht="14.5" x14ac:dyDescent="0.35">
      <c r="A143" s="7" t="s">
        <v>594</v>
      </c>
      <c r="B143" s="7" t="s">
        <v>595</v>
      </c>
      <c r="C143" s="7" t="s">
        <v>596</v>
      </c>
      <c r="D143" s="7" t="s">
        <v>496</v>
      </c>
      <c r="E143" s="7" t="s">
        <v>497</v>
      </c>
      <c r="F143" s="7" t="s">
        <v>127</v>
      </c>
      <c r="G143" s="16"/>
      <c r="H143" s="1" t="s">
        <v>496</v>
      </c>
      <c r="I143" s="1" t="s">
        <v>1299</v>
      </c>
      <c r="J143" s="1" t="s">
        <v>1300</v>
      </c>
      <c r="K143" s="1" t="s">
        <v>1300</v>
      </c>
      <c r="L143" s="1" t="s">
        <v>1300</v>
      </c>
      <c r="M143" s="1" t="s">
        <v>1328</v>
      </c>
      <c r="N143" s="25">
        <v>1</v>
      </c>
      <c r="O143" s="25">
        <v>0</v>
      </c>
      <c r="P143" s="25">
        <v>0</v>
      </c>
      <c r="Q143" s="25">
        <v>0</v>
      </c>
      <c r="R143" s="25">
        <v>0</v>
      </c>
      <c r="S143" s="25">
        <v>0</v>
      </c>
      <c r="T143" s="25">
        <v>0</v>
      </c>
      <c r="U143" s="25">
        <v>0</v>
      </c>
      <c r="V143" s="25">
        <v>0</v>
      </c>
      <c r="W143" s="25">
        <v>0</v>
      </c>
      <c r="X143" s="25">
        <v>0</v>
      </c>
      <c r="Y143" s="25">
        <v>0</v>
      </c>
      <c r="Z143" s="25">
        <v>0</v>
      </c>
      <c r="AA143" s="25">
        <v>0</v>
      </c>
      <c r="AB143" s="25">
        <v>0</v>
      </c>
      <c r="AC143" s="25">
        <v>0</v>
      </c>
      <c r="AD143" s="25">
        <v>0</v>
      </c>
      <c r="AE143" s="25">
        <v>0</v>
      </c>
      <c r="AF143" s="25">
        <v>0</v>
      </c>
      <c r="AG143" s="25">
        <v>0</v>
      </c>
      <c r="AH143" s="25">
        <v>0</v>
      </c>
      <c r="AI143" s="25">
        <v>0</v>
      </c>
      <c r="AJ143" s="40" t="s">
        <v>125</v>
      </c>
      <c r="AK143" s="42">
        <v>350</v>
      </c>
      <c r="AR143" s="7"/>
      <c r="BA143" s="1" t="s">
        <v>1395</v>
      </c>
      <c r="BC143" s="1" t="s">
        <v>1395</v>
      </c>
      <c r="BE143" s="1" t="s">
        <v>1395</v>
      </c>
      <c r="BI143" s="1" t="s">
        <v>1395</v>
      </c>
      <c r="BK143" s="1" t="s">
        <v>1395</v>
      </c>
      <c r="BO143" s="1" t="s">
        <v>1395</v>
      </c>
      <c r="BQ143" s="1" t="s">
        <v>1395</v>
      </c>
      <c r="BS143" s="7"/>
      <c r="BU143" s="7"/>
      <c r="BY143" s="7"/>
      <c r="CB143" s="1" t="s">
        <v>1445</v>
      </c>
      <c r="CC143" s="1">
        <v>82345363</v>
      </c>
      <c r="CD143" s="1" t="s">
        <v>1642</v>
      </c>
      <c r="CF143" s="1">
        <v>141</v>
      </c>
    </row>
    <row r="144" spans="1:84" ht="14.5" x14ac:dyDescent="0.35">
      <c r="A144" s="7" t="s">
        <v>597</v>
      </c>
      <c r="B144" s="7" t="s">
        <v>598</v>
      </c>
      <c r="C144" s="7" t="s">
        <v>599</v>
      </c>
      <c r="D144" s="7" t="s">
        <v>496</v>
      </c>
      <c r="E144" s="7" t="s">
        <v>497</v>
      </c>
      <c r="F144" s="7" t="s">
        <v>127</v>
      </c>
      <c r="G144" s="16"/>
      <c r="H144" s="1" t="s">
        <v>496</v>
      </c>
      <c r="I144" s="1" t="s">
        <v>1299</v>
      </c>
      <c r="J144" s="1" t="s">
        <v>1300</v>
      </c>
      <c r="K144" s="1" t="s">
        <v>1300</v>
      </c>
      <c r="L144" s="1" t="s">
        <v>1300</v>
      </c>
      <c r="M144" s="1" t="s">
        <v>161</v>
      </c>
      <c r="N144" s="25">
        <v>0</v>
      </c>
      <c r="O144" s="25">
        <v>0</v>
      </c>
      <c r="P144" s="25">
        <v>0</v>
      </c>
      <c r="Q144" s="25">
        <v>0</v>
      </c>
      <c r="R144" s="25">
        <v>0</v>
      </c>
      <c r="S144" s="25">
        <v>0</v>
      </c>
      <c r="T144" s="25">
        <v>0</v>
      </c>
      <c r="U144" s="25">
        <v>0</v>
      </c>
      <c r="V144" s="25">
        <v>0</v>
      </c>
      <c r="W144" s="25">
        <v>0</v>
      </c>
      <c r="X144" s="25">
        <v>0</v>
      </c>
      <c r="Y144" s="25">
        <v>0</v>
      </c>
      <c r="Z144" s="25">
        <v>0</v>
      </c>
      <c r="AA144" s="25">
        <v>0</v>
      </c>
      <c r="AB144" s="25">
        <v>0</v>
      </c>
      <c r="AC144" s="25">
        <v>0</v>
      </c>
      <c r="AD144" s="25">
        <v>0</v>
      </c>
      <c r="AE144" s="25">
        <v>0</v>
      </c>
      <c r="AF144" s="25">
        <v>0</v>
      </c>
      <c r="AG144" s="25">
        <v>1</v>
      </c>
      <c r="AH144" s="25">
        <v>0</v>
      </c>
      <c r="AI144" s="25">
        <v>0</v>
      </c>
      <c r="AJ144" s="40"/>
      <c r="AK144" s="12"/>
      <c r="AR144" s="7"/>
      <c r="BA144" s="1" t="s">
        <v>1395</v>
      </c>
      <c r="BC144" s="1" t="s">
        <v>1395</v>
      </c>
      <c r="BE144" s="1" t="s">
        <v>1395</v>
      </c>
      <c r="BI144" s="1" t="s">
        <v>1395</v>
      </c>
      <c r="BK144" s="1" t="s">
        <v>1395</v>
      </c>
      <c r="BO144" s="1" t="s">
        <v>1395</v>
      </c>
      <c r="BQ144" s="1" t="s">
        <v>1395</v>
      </c>
      <c r="BS144" s="7"/>
      <c r="BU144" s="7"/>
      <c r="BV144" s="1" t="s">
        <v>125</v>
      </c>
      <c r="BW144" s="27">
        <v>5000</v>
      </c>
      <c r="BY144" s="7"/>
      <c r="CB144" s="1" t="s">
        <v>1445</v>
      </c>
      <c r="CC144" s="1">
        <v>82345371</v>
      </c>
      <c r="CD144" s="1" t="s">
        <v>1643</v>
      </c>
      <c r="CF144" s="1">
        <v>142</v>
      </c>
    </row>
    <row r="145" spans="1:84" ht="14.5" x14ac:dyDescent="0.35">
      <c r="A145" s="7" t="s">
        <v>600</v>
      </c>
      <c r="B145" s="7" t="s">
        <v>601</v>
      </c>
      <c r="C145" s="7" t="s">
        <v>602</v>
      </c>
      <c r="D145" s="7" t="s">
        <v>496</v>
      </c>
      <c r="E145" s="7" t="s">
        <v>497</v>
      </c>
      <c r="F145" s="7" t="s">
        <v>127</v>
      </c>
      <c r="G145" s="16"/>
      <c r="H145" s="1" t="s">
        <v>496</v>
      </c>
      <c r="I145" s="1" t="s">
        <v>1299</v>
      </c>
      <c r="J145" s="1" t="s">
        <v>1300</v>
      </c>
      <c r="K145" s="1" t="s">
        <v>1300</v>
      </c>
      <c r="L145" s="1" t="s">
        <v>1300</v>
      </c>
      <c r="M145" s="1" t="s">
        <v>162</v>
      </c>
      <c r="N145" s="25">
        <v>0</v>
      </c>
      <c r="O145" s="25">
        <v>0</v>
      </c>
      <c r="P145" s="25">
        <v>0</v>
      </c>
      <c r="Q145" s="25">
        <v>0</v>
      </c>
      <c r="R145" s="25">
        <v>0</v>
      </c>
      <c r="S145" s="25">
        <v>0</v>
      </c>
      <c r="T145" s="25">
        <v>0</v>
      </c>
      <c r="U145" s="25">
        <v>0</v>
      </c>
      <c r="V145" s="25">
        <v>0</v>
      </c>
      <c r="W145" s="25">
        <v>0</v>
      </c>
      <c r="X145" s="25">
        <v>0</v>
      </c>
      <c r="Y145" s="25">
        <v>0</v>
      </c>
      <c r="Z145" s="25">
        <v>0</v>
      </c>
      <c r="AA145" s="25">
        <v>0</v>
      </c>
      <c r="AB145" s="25">
        <v>0</v>
      </c>
      <c r="AC145" s="25">
        <v>0</v>
      </c>
      <c r="AD145" s="25">
        <v>0</v>
      </c>
      <c r="AE145" s="25">
        <v>0</v>
      </c>
      <c r="AF145" s="25">
        <v>1</v>
      </c>
      <c r="AG145" s="25">
        <v>0</v>
      </c>
      <c r="AH145" s="25">
        <v>0</v>
      </c>
      <c r="AI145" s="25">
        <v>0</v>
      </c>
      <c r="AJ145" s="40"/>
      <c r="AK145" s="12"/>
      <c r="AR145" s="7"/>
      <c r="BA145" s="1" t="s">
        <v>1395</v>
      </c>
      <c r="BC145" s="1" t="s">
        <v>1395</v>
      </c>
      <c r="BE145" s="1" t="s">
        <v>1395</v>
      </c>
      <c r="BI145" s="1" t="s">
        <v>1395</v>
      </c>
      <c r="BK145" s="1" t="s">
        <v>1395</v>
      </c>
      <c r="BO145" s="1" t="s">
        <v>1395</v>
      </c>
      <c r="BQ145" s="1" t="s">
        <v>1395</v>
      </c>
      <c r="BS145" s="7"/>
      <c r="BT145" s="1" t="s">
        <v>125</v>
      </c>
      <c r="BU145" s="27">
        <v>3500</v>
      </c>
      <c r="BY145" s="7"/>
      <c r="CB145" s="1" t="s">
        <v>1445</v>
      </c>
      <c r="CC145" s="1">
        <v>82345406</v>
      </c>
      <c r="CD145" s="1" t="s">
        <v>1644</v>
      </c>
      <c r="CF145" s="1">
        <v>143</v>
      </c>
    </row>
    <row r="146" spans="1:84" ht="14.5" x14ac:dyDescent="0.35">
      <c r="A146" s="7" t="s">
        <v>603</v>
      </c>
      <c r="B146" s="7" t="s">
        <v>604</v>
      </c>
      <c r="C146" s="7" t="s">
        <v>605</v>
      </c>
      <c r="D146" s="7" t="s">
        <v>496</v>
      </c>
      <c r="E146" s="7" t="s">
        <v>497</v>
      </c>
      <c r="F146" s="7" t="s">
        <v>127</v>
      </c>
      <c r="G146" s="16"/>
      <c r="H146" s="1" t="s">
        <v>496</v>
      </c>
      <c r="I146" s="1" t="s">
        <v>1299</v>
      </c>
      <c r="J146" s="1" t="s">
        <v>1300</v>
      </c>
      <c r="K146" s="1" t="s">
        <v>1300</v>
      </c>
      <c r="L146" s="1" t="s">
        <v>1300</v>
      </c>
      <c r="M146" s="1" t="s">
        <v>131</v>
      </c>
      <c r="N146" s="25">
        <v>0</v>
      </c>
      <c r="O146" s="25">
        <v>0</v>
      </c>
      <c r="P146" s="25">
        <v>0</v>
      </c>
      <c r="Q146" s="25">
        <v>0</v>
      </c>
      <c r="R146" s="25">
        <v>0</v>
      </c>
      <c r="S146" s="25">
        <v>0</v>
      </c>
      <c r="T146" s="25">
        <v>0</v>
      </c>
      <c r="U146" s="25">
        <v>0</v>
      </c>
      <c r="V146" s="25">
        <v>0</v>
      </c>
      <c r="W146" s="25">
        <v>0</v>
      </c>
      <c r="X146" s="25">
        <v>0</v>
      </c>
      <c r="Y146" s="25">
        <v>0</v>
      </c>
      <c r="Z146" s="25">
        <v>0</v>
      </c>
      <c r="AA146" s="25">
        <v>0</v>
      </c>
      <c r="AB146" s="25">
        <v>0</v>
      </c>
      <c r="AC146" s="25">
        <v>0</v>
      </c>
      <c r="AD146" s="25">
        <v>0</v>
      </c>
      <c r="AE146" s="25">
        <v>0</v>
      </c>
      <c r="AF146" s="25">
        <v>0</v>
      </c>
      <c r="AG146" s="25">
        <v>0</v>
      </c>
      <c r="AH146" s="25">
        <v>0</v>
      </c>
      <c r="AI146" s="25">
        <v>1</v>
      </c>
      <c r="AJ146" s="40"/>
      <c r="AK146" s="12"/>
      <c r="AR146" s="7"/>
      <c r="BA146" s="1" t="s">
        <v>1395</v>
      </c>
      <c r="BC146" s="1" t="s">
        <v>1395</v>
      </c>
      <c r="BE146" s="1" t="s">
        <v>1395</v>
      </c>
      <c r="BI146" s="1" t="s">
        <v>1395</v>
      </c>
      <c r="BK146" s="1" t="s">
        <v>1395</v>
      </c>
      <c r="BO146" s="1" t="s">
        <v>1395</v>
      </c>
      <c r="BQ146" s="1" t="s">
        <v>1395</v>
      </c>
      <c r="BS146" s="7"/>
      <c r="BU146" s="7"/>
      <c r="BY146" s="7"/>
      <c r="BZ146" s="1" t="s">
        <v>125</v>
      </c>
      <c r="CA146" s="25">
        <v>2500</v>
      </c>
      <c r="CB146" s="1" t="s">
        <v>1445</v>
      </c>
      <c r="CC146" s="1">
        <v>82345441</v>
      </c>
      <c r="CD146" s="1" t="s">
        <v>1645</v>
      </c>
      <c r="CF146" s="1">
        <v>144</v>
      </c>
    </row>
    <row r="147" spans="1:84" ht="14.5" x14ac:dyDescent="0.35">
      <c r="A147" s="7" t="s">
        <v>606</v>
      </c>
      <c r="B147" s="7" t="s">
        <v>607</v>
      </c>
      <c r="C147" s="7" t="s">
        <v>608</v>
      </c>
      <c r="D147" s="7" t="s">
        <v>496</v>
      </c>
      <c r="E147" s="7" t="s">
        <v>497</v>
      </c>
      <c r="F147" s="7" t="s">
        <v>127</v>
      </c>
      <c r="G147" s="16"/>
      <c r="H147" s="1" t="s">
        <v>496</v>
      </c>
      <c r="I147" s="1" t="s">
        <v>1299</v>
      </c>
      <c r="J147" s="1" t="s">
        <v>1300</v>
      </c>
      <c r="K147" s="1" t="s">
        <v>1300</v>
      </c>
      <c r="L147" s="1" t="s">
        <v>1300</v>
      </c>
      <c r="M147" s="1" t="s">
        <v>165</v>
      </c>
      <c r="N147" s="25">
        <v>0</v>
      </c>
      <c r="O147" s="25">
        <v>0</v>
      </c>
      <c r="P147" s="25">
        <v>1</v>
      </c>
      <c r="Q147" s="25">
        <v>0</v>
      </c>
      <c r="R147" s="25">
        <v>0</v>
      </c>
      <c r="S147" s="25">
        <v>0</v>
      </c>
      <c r="T147" s="25">
        <v>0</v>
      </c>
      <c r="U147" s="25">
        <v>0</v>
      </c>
      <c r="V147" s="25">
        <v>0</v>
      </c>
      <c r="W147" s="25">
        <v>0</v>
      </c>
      <c r="X147" s="25">
        <v>0</v>
      </c>
      <c r="Y147" s="25">
        <v>0</v>
      </c>
      <c r="Z147" s="25">
        <v>0</v>
      </c>
      <c r="AA147" s="25">
        <v>0</v>
      </c>
      <c r="AB147" s="25">
        <v>0</v>
      </c>
      <c r="AC147" s="25">
        <v>0</v>
      </c>
      <c r="AD147" s="25">
        <v>0</v>
      </c>
      <c r="AE147" s="25">
        <v>0</v>
      </c>
      <c r="AF147" s="25">
        <v>0</v>
      </c>
      <c r="AG147" s="25">
        <v>0</v>
      </c>
      <c r="AH147" s="25">
        <v>0</v>
      </c>
      <c r="AI147" s="25">
        <v>0</v>
      </c>
      <c r="AJ147" s="40"/>
      <c r="AK147" s="12"/>
      <c r="AN147" s="1" t="s">
        <v>125</v>
      </c>
      <c r="AO147" s="25">
        <v>3500</v>
      </c>
      <c r="AR147" s="7"/>
      <c r="BA147" s="1" t="s">
        <v>1395</v>
      </c>
      <c r="BC147" s="1" t="s">
        <v>1395</v>
      </c>
      <c r="BE147" s="1" t="s">
        <v>1395</v>
      </c>
      <c r="BI147" s="1" t="s">
        <v>1395</v>
      </c>
      <c r="BK147" s="1" t="s">
        <v>1395</v>
      </c>
      <c r="BO147" s="1" t="s">
        <v>1395</v>
      </c>
      <c r="BQ147" s="1" t="s">
        <v>1395</v>
      </c>
      <c r="BS147" s="7"/>
      <c r="BU147" s="7"/>
      <c r="BY147" s="7"/>
      <c r="CB147" s="1" t="s">
        <v>1445</v>
      </c>
      <c r="CC147" s="1">
        <v>82345586</v>
      </c>
      <c r="CD147" s="1" t="s">
        <v>1646</v>
      </c>
      <c r="CF147" s="1">
        <v>145</v>
      </c>
    </row>
    <row r="148" spans="1:84" ht="14.5" x14ac:dyDescent="0.35">
      <c r="A148" s="7" t="s">
        <v>609</v>
      </c>
      <c r="B148" s="7" t="s">
        <v>610</v>
      </c>
      <c r="C148" s="7" t="s">
        <v>611</v>
      </c>
      <c r="D148" s="7" t="s">
        <v>496</v>
      </c>
      <c r="E148" s="7" t="s">
        <v>497</v>
      </c>
      <c r="F148" s="7" t="s">
        <v>127</v>
      </c>
      <c r="G148" s="16"/>
      <c r="H148" s="1" t="s">
        <v>496</v>
      </c>
      <c r="I148" s="1" t="s">
        <v>1299</v>
      </c>
      <c r="J148" s="1" t="s">
        <v>1300</v>
      </c>
      <c r="K148" s="1" t="s">
        <v>1300</v>
      </c>
      <c r="L148" s="1" t="s">
        <v>1300</v>
      </c>
      <c r="M148" s="1" t="s">
        <v>163</v>
      </c>
      <c r="N148" s="25">
        <v>0</v>
      </c>
      <c r="O148" s="25">
        <v>0</v>
      </c>
      <c r="P148" s="25">
        <v>0</v>
      </c>
      <c r="Q148" s="25">
        <v>0</v>
      </c>
      <c r="R148" s="25">
        <v>0</v>
      </c>
      <c r="S148" s="25">
        <v>0</v>
      </c>
      <c r="T148" s="25">
        <v>0</v>
      </c>
      <c r="U148" s="25">
        <v>0</v>
      </c>
      <c r="V148" s="25">
        <v>0</v>
      </c>
      <c r="W148" s="25">
        <v>0</v>
      </c>
      <c r="X148" s="25">
        <v>0</v>
      </c>
      <c r="Y148" s="25">
        <v>0</v>
      </c>
      <c r="Z148" s="25">
        <v>0</v>
      </c>
      <c r="AA148" s="25">
        <v>0</v>
      </c>
      <c r="AB148" s="25">
        <v>0</v>
      </c>
      <c r="AC148" s="25">
        <v>0</v>
      </c>
      <c r="AD148" s="25">
        <v>0</v>
      </c>
      <c r="AE148" s="25">
        <v>1</v>
      </c>
      <c r="AF148" s="25">
        <v>0</v>
      </c>
      <c r="AG148" s="25">
        <v>0</v>
      </c>
      <c r="AH148" s="25">
        <v>0</v>
      </c>
      <c r="AI148" s="25">
        <v>0</v>
      </c>
      <c r="AJ148" s="40"/>
      <c r="AK148" s="12"/>
      <c r="AR148" s="7"/>
      <c r="BA148" s="1" t="s">
        <v>1395</v>
      </c>
      <c r="BC148" s="1" t="s">
        <v>1395</v>
      </c>
      <c r="BE148" s="1" t="s">
        <v>1395</v>
      </c>
      <c r="BI148" s="1" t="s">
        <v>1395</v>
      </c>
      <c r="BK148" s="1" t="s">
        <v>1395</v>
      </c>
      <c r="BO148" s="1" t="s">
        <v>1395</v>
      </c>
      <c r="BQ148" s="1" t="s">
        <v>1395</v>
      </c>
      <c r="BR148" s="1" t="s">
        <v>125</v>
      </c>
      <c r="BS148" s="27">
        <v>500</v>
      </c>
      <c r="BU148" s="7"/>
      <c r="BY148" s="7"/>
      <c r="CB148" s="1" t="s">
        <v>1445</v>
      </c>
      <c r="CC148" s="1">
        <v>82345596</v>
      </c>
      <c r="CD148" s="1" t="s">
        <v>1647</v>
      </c>
      <c r="CF148" s="1">
        <v>146</v>
      </c>
    </row>
    <row r="149" spans="1:84" ht="14.5" x14ac:dyDescent="0.35">
      <c r="A149" s="7" t="s">
        <v>612</v>
      </c>
      <c r="B149" s="7" t="s">
        <v>613</v>
      </c>
      <c r="C149" s="7" t="s">
        <v>614</v>
      </c>
      <c r="D149" s="7" t="s">
        <v>496</v>
      </c>
      <c r="E149" s="7" t="s">
        <v>497</v>
      </c>
      <c r="F149" s="7" t="s">
        <v>127</v>
      </c>
      <c r="G149" s="16"/>
      <c r="H149" s="1" t="s">
        <v>496</v>
      </c>
      <c r="I149" s="1" t="s">
        <v>1299</v>
      </c>
      <c r="J149" s="1" t="s">
        <v>1300</v>
      </c>
      <c r="K149" s="1" t="s">
        <v>1300</v>
      </c>
      <c r="L149" s="1" t="s">
        <v>1300</v>
      </c>
      <c r="M149" s="1" t="s">
        <v>163</v>
      </c>
      <c r="N149" s="25">
        <v>0</v>
      </c>
      <c r="O149" s="25">
        <v>0</v>
      </c>
      <c r="P149" s="25">
        <v>0</v>
      </c>
      <c r="Q149" s="25">
        <v>0</v>
      </c>
      <c r="R149" s="25">
        <v>0</v>
      </c>
      <c r="S149" s="25">
        <v>0</v>
      </c>
      <c r="T149" s="25">
        <v>0</v>
      </c>
      <c r="U149" s="25">
        <v>0</v>
      </c>
      <c r="V149" s="25">
        <v>0</v>
      </c>
      <c r="W149" s="25">
        <v>0</v>
      </c>
      <c r="X149" s="25">
        <v>0</v>
      </c>
      <c r="Y149" s="25">
        <v>0</v>
      </c>
      <c r="Z149" s="25">
        <v>0</v>
      </c>
      <c r="AA149" s="25">
        <v>0</v>
      </c>
      <c r="AB149" s="25">
        <v>0</v>
      </c>
      <c r="AC149" s="25">
        <v>0</v>
      </c>
      <c r="AD149" s="25">
        <v>0</v>
      </c>
      <c r="AE149" s="25">
        <v>1</v>
      </c>
      <c r="AF149" s="25">
        <v>0</v>
      </c>
      <c r="AG149" s="25">
        <v>0</v>
      </c>
      <c r="AH149" s="25">
        <v>0</v>
      </c>
      <c r="AI149" s="25">
        <v>0</v>
      </c>
      <c r="AJ149" s="40"/>
      <c r="AK149" s="12"/>
      <c r="AR149" s="7"/>
      <c r="BA149" s="1" t="s">
        <v>1395</v>
      </c>
      <c r="BC149" s="1" t="s">
        <v>1395</v>
      </c>
      <c r="BE149" s="1" t="s">
        <v>1395</v>
      </c>
      <c r="BI149" s="1" t="s">
        <v>1395</v>
      </c>
      <c r="BK149" s="1" t="s">
        <v>1395</v>
      </c>
      <c r="BO149" s="1" t="s">
        <v>1395</v>
      </c>
      <c r="BQ149" s="1" t="s">
        <v>1395</v>
      </c>
      <c r="BR149" s="1" t="s">
        <v>125</v>
      </c>
      <c r="BS149" s="27">
        <v>500</v>
      </c>
      <c r="BU149" s="7"/>
      <c r="BY149" s="7"/>
      <c r="CB149" s="1" t="s">
        <v>1445</v>
      </c>
      <c r="CC149" s="1">
        <v>82345606</v>
      </c>
      <c r="CD149" s="1" t="s">
        <v>1648</v>
      </c>
      <c r="CF149" s="1">
        <v>147</v>
      </c>
    </row>
    <row r="150" spans="1:84" ht="14.5" x14ac:dyDescent="0.35">
      <c r="A150" s="7" t="s">
        <v>616</v>
      </c>
      <c r="B150" s="7" t="s">
        <v>617</v>
      </c>
      <c r="C150" s="7" t="s">
        <v>618</v>
      </c>
      <c r="D150" s="7" t="s">
        <v>496</v>
      </c>
      <c r="E150" s="7" t="s">
        <v>497</v>
      </c>
      <c r="F150" s="7" t="s">
        <v>127</v>
      </c>
      <c r="G150" s="16"/>
      <c r="H150" s="1" t="s">
        <v>496</v>
      </c>
      <c r="I150" s="1" t="s">
        <v>1299</v>
      </c>
      <c r="J150" s="1" t="s">
        <v>1300</v>
      </c>
      <c r="K150" s="1" t="s">
        <v>1300</v>
      </c>
      <c r="L150" s="1" t="s">
        <v>1300</v>
      </c>
      <c r="M150" s="1" t="s">
        <v>162</v>
      </c>
      <c r="N150" s="25">
        <v>0</v>
      </c>
      <c r="O150" s="25">
        <v>0</v>
      </c>
      <c r="P150" s="25">
        <v>0</v>
      </c>
      <c r="Q150" s="25">
        <v>0</v>
      </c>
      <c r="R150" s="25">
        <v>0</v>
      </c>
      <c r="S150" s="25">
        <v>0</v>
      </c>
      <c r="T150" s="25">
        <v>0</v>
      </c>
      <c r="U150" s="25">
        <v>0</v>
      </c>
      <c r="V150" s="25">
        <v>0</v>
      </c>
      <c r="W150" s="25">
        <v>0</v>
      </c>
      <c r="X150" s="25">
        <v>0</v>
      </c>
      <c r="Y150" s="25">
        <v>0</v>
      </c>
      <c r="Z150" s="25">
        <v>0</v>
      </c>
      <c r="AA150" s="25">
        <v>0</v>
      </c>
      <c r="AB150" s="25">
        <v>0</v>
      </c>
      <c r="AC150" s="25">
        <v>0</v>
      </c>
      <c r="AD150" s="25">
        <v>0</v>
      </c>
      <c r="AE150" s="25">
        <v>0</v>
      </c>
      <c r="AF150" s="25">
        <v>1</v>
      </c>
      <c r="AG150" s="25">
        <v>0</v>
      </c>
      <c r="AH150" s="25">
        <v>0</v>
      </c>
      <c r="AI150" s="25">
        <v>0</v>
      </c>
      <c r="AJ150" s="40"/>
      <c r="AK150" s="12"/>
      <c r="AR150" s="7"/>
      <c r="BA150" s="1" t="s">
        <v>1395</v>
      </c>
      <c r="BC150" s="1" t="s">
        <v>1395</v>
      </c>
      <c r="BE150" s="1" t="s">
        <v>1395</v>
      </c>
      <c r="BI150" s="1" t="s">
        <v>1395</v>
      </c>
      <c r="BK150" s="1" t="s">
        <v>1395</v>
      </c>
      <c r="BO150" s="1" t="s">
        <v>1395</v>
      </c>
      <c r="BQ150" s="1" t="s">
        <v>1395</v>
      </c>
      <c r="BS150" s="7"/>
      <c r="BT150" s="1" t="s">
        <v>125</v>
      </c>
      <c r="BU150" s="27">
        <v>3500</v>
      </c>
      <c r="BY150" s="7"/>
      <c r="CB150" s="1" t="s">
        <v>1445</v>
      </c>
      <c r="CC150" s="1">
        <v>82400107</v>
      </c>
      <c r="CD150" s="1" t="s">
        <v>1649</v>
      </c>
      <c r="CF150" s="1">
        <v>155</v>
      </c>
    </row>
    <row r="151" spans="1:84" ht="14.5" x14ac:dyDescent="0.35">
      <c r="A151" s="7" t="s">
        <v>619</v>
      </c>
      <c r="B151" s="7" t="s">
        <v>620</v>
      </c>
      <c r="C151" s="7" t="s">
        <v>621</v>
      </c>
      <c r="D151" s="7" t="s">
        <v>496</v>
      </c>
      <c r="E151" s="7" t="s">
        <v>497</v>
      </c>
      <c r="F151" s="7" t="s">
        <v>127</v>
      </c>
      <c r="G151" s="16"/>
      <c r="H151" s="1" t="s">
        <v>496</v>
      </c>
      <c r="I151" s="1" t="s">
        <v>1299</v>
      </c>
      <c r="J151" s="1" t="s">
        <v>1300</v>
      </c>
      <c r="K151" s="1" t="s">
        <v>1300</v>
      </c>
      <c r="L151" s="1" t="s">
        <v>1300</v>
      </c>
      <c r="M151" s="1" t="s">
        <v>144</v>
      </c>
      <c r="N151" s="25">
        <v>0</v>
      </c>
      <c r="O151" s="25">
        <v>1</v>
      </c>
      <c r="P151" s="25">
        <v>0</v>
      </c>
      <c r="Q151" s="25">
        <v>0</v>
      </c>
      <c r="R151" s="25">
        <v>0</v>
      </c>
      <c r="S151" s="25">
        <v>0</v>
      </c>
      <c r="T151" s="25">
        <v>0</v>
      </c>
      <c r="U151" s="25">
        <v>0</v>
      </c>
      <c r="V151" s="25">
        <v>0</v>
      </c>
      <c r="W151" s="25">
        <v>0</v>
      </c>
      <c r="X151" s="25">
        <v>0</v>
      </c>
      <c r="Y151" s="25">
        <v>0</v>
      </c>
      <c r="Z151" s="25">
        <v>0</v>
      </c>
      <c r="AA151" s="25">
        <v>0</v>
      </c>
      <c r="AB151" s="25">
        <v>0</v>
      </c>
      <c r="AC151" s="25">
        <v>0</v>
      </c>
      <c r="AD151" s="25">
        <v>0</v>
      </c>
      <c r="AE151" s="25">
        <v>0</v>
      </c>
      <c r="AF151" s="25">
        <v>0</v>
      </c>
      <c r="AG151" s="25">
        <v>0</v>
      </c>
      <c r="AH151" s="25">
        <v>0</v>
      </c>
      <c r="AI151" s="25">
        <v>0</v>
      </c>
      <c r="AJ151" s="40"/>
      <c r="AK151" s="12"/>
      <c r="AL151" s="1" t="s">
        <v>125</v>
      </c>
      <c r="AM151" s="25">
        <v>2500</v>
      </c>
      <c r="AR151" s="7"/>
      <c r="BA151" s="1" t="s">
        <v>1395</v>
      </c>
      <c r="BC151" s="1" t="s">
        <v>1395</v>
      </c>
      <c r="BE151" s="1" t="s">
        <v>1395</v>
      </c>
      <c r="BI151" s="1" t="s">
        <v>1395</v>
      </c>
      <c r="BK151" s="1" t="s">
        <v>1395</v>
      </c>
      <c r="BO151" s="1" t="s">
        <v>1395</v>
      </c>
      <c r="BQ151" s="1" t="s">
        <v>1395</v>
      </c>
      <c r="BS151" s="7"/>
      <c r="BU151" s="7"/>
      <c r="BY151" s="7"/>
      <c r="CC151" s="1">
        <v>82400178</v>
      </c>
      <c r="CD151" s="1" t="s">
        <v>1650</v>
      </c>
      <c r="CF151" s="1">
        <v>156</v>
      </c>
    </row>
    <row r="152" spans="1:84" ht="14.5" x14ac:dyDescent="0.35">
      <c r="A152" s="7" t="s">
        <v>622</v>
      </c>
      <c r="B152" s="7" t="s">
        <v>623</v>
      </c>
      <c r="C152" s="7" t="s">
        <v>624</v>
      </c>
      <c r="D152" s="7" t="s">
        <v>496</v>
      </c>
      <c r="E152" s="7" t="s">
        <v>497</v>
      </c>
      <c r="F152" s="7" t="s">
        <v>127</v>
      </c>
      <c r="G152" s="16"/>
      <c r="H152" s="1" t="s">
        <v>496</v>
      </c>
      <c r="I152" s="1" t="s">
        <v>1299</v>
      </c>
      <c r="J152" s="1" t="s">
        <v>1300</v>
      </c>
      <c r="K152" s="1" t="s">
        <v>1300</v>
      </c>
      <c r="L152" s="1" t="s">
        <v>1300</v>
      </c>
      <c r="M152" s="1" t="s">
        <v>166</v>
      </c>
      <c r="N152" s="25">
        <v>0</v>
      </c>
      <c r="O152" s="25">
        <v>0</v>
      </c>
      <c r="P152" s="25">
        <v>0</v>
      </c>
      <c r="Q152" s="25">
        <v>1</v>
      </c>
      <c r="R152" s="25">
        <v>0</v>
      </c>
      <c r="S152" s="25">
        <v>0</v>
      </c>
      <c r="T152" s="25">
        <v>0</v>
      </c>
      <c r="U152" s="25">
        <v>0</v>
      </c>
      <c r="V152" s="25">
        <v>0</v>
      </c>
      <c r="W152" s="25">
        <v>0</v>
      </c>
      <c r="X152" s="25">
        <v>0</v>
      </c>
      <c r="Y152" s="25">
        <v>0</v>
      </c>
      <c r="Z152" s="25">
        <v>0</v>
      </c>
      <c r="AA152" s="25">
        <v>0</v>
      </c>
      <c r="AB152" s="25">
        <v>0</v>
      </c>
      <c r="AC152" s="25">
        <v>0</v>
      </c>
      <c r="AD152" s="25">
        <v>0</v>
      </c>
      <c r="AE152" s="25">
        <v>0</v>
      </c>
      <c r="AF152" s="25">
        <v>0</v>
      </c>
      <c r="AG152" s="25">
        <v>0</v>
      </c>
      <c r="AH152" s="25">
        <v>0</v>
      </c>
      <c r="AI152" s="25">
        <v>0</v>
      </c>
      <c r="AJ152" s="40"/>
      <c r="AK152" s="12"/>
      <c r="AP152" s="1" t="s">
        <v>125</v>
      </c>
      <c r="AQ152" s="25">
        <v>10000</v>
      </c>
      <c r="AR152" s="7"/>
      <c r="BA152" s="1" t="s">
        <v>1395</v>
      </c>
      <c r="BC152" s="1" t="s">
        <v>1395</v>
      </c>
      <c r="BE152" s="1" t="s">
        <v>1395</v>
      </c>
      <c r="BI152" s="1" t="s">
        <v>1395</v>
      </c>
      <c r="BK152" s="1" t="s">
        <v>1395</v>
      </c>
      <c r="BO152" s="1" t="s">
        <v>1395</v>
      </c>
      <c r="BQ152" s="1" t="s">
        <v>1395</v>
      </c>
      <c r="BS152" s="7"/>
      <c r="BY152" s="7"/>
      <c r="CB152" s="1" t="s">
        <v>1445</v>
      </c>
      <c r="CC152" s="1">
        <v>82400242</v>
      </c>
      <c r="CD152" s="1" t="s">
        <v>1651</v>
      </c>
      <c r="CF152" s="1">
        <v>157</v>
      </c>
    </row>
    <row r="153" spans="1:84" ht="14.5" x14ac:dyDescent="0.35">
      <c r="A153" s="7" t="s">
        <v>625</v>
      </c>
      <c r="B153" s="7" t="s">
        <v>626</v>
      </c>
      <c r="C153" s="7" t="s">
        <v>627</v>
      </c>
      <c r="D153" s="7" t="s">
        <v>496</v>
      </c>
      <c r="E153" s="7" t="s">
        <v>497</v>
      </c>
      <c r="F153" s="7" t="s">
        <v>127</v>
      </c>
      <c r="G153" s="16"/>
      <c r="H153" s="1" t="s">
        <v>496</v>
      </c>
      <c r="I153" s="1" t="s">
        <v>1299</v>
      </c>
      <c r="J153" s="1" t="s">
        <v>1300</v>
      </c>
      <c r="K153" s="1" t="s">
        <v>1300</v>
      </c>
      <c r="L153" s="1" t="s">
        <v>1300</v>
      </c>
      <c r="M153" s="1" t="s">
        <v>163</v>
      </c>
      <c r="N153" s="25">
        <v>0</v>
      </c>
      <c r="O153" s="25">
        <v>0</v>
      </c>
      <c r="P153" s="25">
        <v>0</v>
      </c>
      <c r="Q153" s="25">
        <v>0</v>
      </c>
      <c r="R153" s="25">
        <v>0</v>
      </c>
      <c r="S153" s="25">
        <v>0</v>
      </c>
      <c r="T153" s="25">
        <v>0</v>
      </c>
      <c r="U153" s="25">
        <v>0</v>
      </c>
      <c r="V153" s="25">
        <v>0</v>
      </c>
      <c r="W153" s="25">
        <v>0</v>
      </c>
      <c r="X153" s="25">
        <v>0</v>
      </c>
      <c r="Y153" s="25">
        <v>0</v>
      </c>
      <c r="Z153" s="25">
        <v>0</v>
      </c>
      <c r="AA153" s="25">
        <v>0</v>
      </c>
      <c r="AB153" s="25">
        <v>0</v>
      </c>
      <c r="AC153" s="25">
        <v>0</v>
      </c>
      <c r="AD153" s="25">
        <v>0</v>
      </c>
      <c r="AE153" s="25">
        <v>1</v>
      </c>
      <c r="AF153" s="25">
        <v>0</v>
      </c>
      <c r="AG153" s="25">
        <v>0</v>
      </c>
      <c r="AH153" s="25">
        <v>0</v>
      </c>
      <c r="AI153" s="25">
        <v>0</v>
      </c>
      <c r="AJ153" s="40"/>
      <c r="AK153" s="12"/>
      <c r="AR153" s="7"/>
      <c r="AZ153" s="7"/>
      <c r="BA153" s="1" t="s">
        <v>1395</v>
      </c>
      <c r="BB153" s="7"/>
      <c r="BC153" s="7" t="s">
        <v>1395</v>
      </c>
      <c r="BD153" s="7"/>
      <c r="BE153" s="1" t="s">
        <v>1395</v>
      </c>
      <c r="BF153" s="7"/>
      <c r="BH153" s="7"/>
      <c r="BI153" s="1" t="s">
        <v>1395</v>
      </c>
      <c r="BJ153" s="7"/>
      <c r="BK153" s="1" t="s">
        <v>1395</v>
      </c>
      <c r="BL153" s="7"/>
      <c r="BN153" s="7"/>
      <c r="BO153" s="1" t="s">
        <v>1395</v>
      </c>
      <c r="BP153" s="7"/>
      <c r="BQ153" s="1" t="s">
        <v>1395</v>
      </c>
      <c r="BR153" s="1" t="s">
        <v>125</v>
      </c>
      <c r="BS153" s="27">
        <v>500</v>
      </c>
      <c r="BT153" s="7"/>
      <c r="BV153" s="7"/>
      <c r="BX153" s="7"/>
      <c r="BY153" s="7"/>
      <c r="BZ153" s="7"/>
      <c r="CB153" s="1" t="s">
        <v>1445</v>
      </c>
      <c r="CC153" s="1">
        <v>82400278</v>
      </c>
      <c r="CD153" s="1" t="s">
        <v>1652</v>
      </c>
      <c r="CF153" s="1">
        <v>158</v>
      </c>
    </row>
    <row r="154" spans="1:84" ht="14.5" x14ac:dyDescent="0.35">
      <c r="A154" s="7" t="s">
        <v>628</v>
      </c>
      <c r="B154" s="7" t="s">
        <v>629</v>
      </c>
      <c r="C154" s="7" t="s">
        <v>630</v>
      </c>
      <c r="D154" s="7" t="s">
        <v>496</v>
      </c>
      <c r="E154" s="7" t="s">
        <v>497</v>
      </c>
      <c r="F154" s="7" t="s">
        <v>127</v>
      </c>
      <c r="G154" s="16"/>
      <c r="H154" s="1" t="s">
        <v>496</v>
      </c>
      <c r="I154" s="1" t="s">
        <v>1299</v>
      </c>
      <c r="J154" s="1" t="s">
        <v>1300</v>
      </c>
      <c r="K154" s="1" t="s">
        <v>1300</v>
      </c>
      <c r="L154" s="1" t="s">
        <v>1300</v>
      </c>
      <c r="M154" s="1" t="s">
        <v>131</v>
      </c>
      <c r="N154" s="25">
        <v>0</v>
      </c>
      <c r="O154" s="25">
        <v>0</v>
      </c>
      <c r="P154" s="25">
        <v>0</v>
      </c>
      <c r="Q154" s="25">
        <v>0</v>
      </c>
      <c r="R154" s="25">
        <v>0</v>
      </c>
      <c r="S154" s="25">
        <v>0</v>
      </c>
      <c r="T154" s="25">
        <v>0</v>
      </c>
      <c r="U154" s="25">
        <v>0</v>
      </c>
      <c r="V154" s="25">
        <v>0</v>
      </c>
      <c r="W154" s="25">
        <v>0</v>
      </c>
      <c r="X154" s="25">
        <v>0</v>
      </c>
      <c r="Y154" s="25">
        <v>0</v>
      </c>
      <c r="Z154" s="25">
        <v>0</v>
      </c>
      <c r="AA154" s="25">
        <v>0</v>
      </c>
      <c r="AB154" s="25">
        <v>0</v>
      </c>
      <c r="AC154" s="25">
        <v>0</v>
      </c>
      <c r="AD154" s="25">
        <v>0</v>
      </c>
      <c r="AE154" s="25">
        <v>0</v>
      </c>
      <c r="AF154" s="25">
        <v>0</v>
      </c>
      <c r="AG154" s="25">
        <v>0</v>
      </c>
      <c r="AH154" s="25">
        <v>0</v>
      </c>
      <c r="AI154" s="25">
        <v>1</v>
      </c>
      <c r="AJ154" s="40"/>
      <c r="AK154" s="12"/>
      <c r="AR154" s="7"/>
      <c r="BA154" s="1" t="s">
        <v>1395</v>
      </c>
      <c r="BC154" s="1" t="s">
        <v>1395</v>
      </c>
      <c r="BE154" s="1" t="s">
        <v>1395</v>
      </c>
      <c r="BI154" s="1" t="s">
        <v>1395</v>
      </c>
      <c r="BK154" s="1" t="s">
        <v>1395</v>
      </c>
      <c r="BO154" s="1" t="s">
        <v>1395</v>
      </c>
      <c r="BQ154" s="1" t="s">
        <v>1395</v>
      </c>
      <c r="BS154" s="7"/>
      <c r="BY154" s="7"/>
      <c r="BZ154" s="1" t="s">
        <v>125</v>
      </c>
      <c r="CA154" s="25">
        <v>2000</v>
      </c>
      <c r="CB154" s="1" t="s">
        <v>1445</v>
      </c>
      <c r="CC154" s="1">
        <v>82400301</v>
      </c>
      <c r="CD154" s="1" t="s">
        <v>1653</v>
      </c>
      <c r="CF154" s="1">
        <v>159</v>
      </c>
    </row>
    <row r="155" spans="1:84" ht="14.5" x14ac:dyDescent="0.35">
      <c r="A155" s="7" t="s">
        <v>631</v>
      </c>
      <c r="B155" s="7" t="s">
        <v>632</v>
      </c>
      <c r="C155" s="7" t="s">
        <v>633</v>
      </c>
      <c r="D155" s="7" t="s">
        <v>496</v>
      </c>
      <c r="E155" s="7" t="s">
        <v>497</v>
      </c>
      <c r="F155" s="7" t="s">
        <v>127</v>
      </c>
      <c r="G155" s="16"/>
      <c r="H155" s="1" t="s">
        <v>496</v>
      </c>
      <c r="I155" s="1" t="s">
        <v>1299</v>
      </c>
      <c r="J155" s="1" t="s">
        <v>1300</v>
      </c>
      <c r="K155" s="1" t="s">
        <v>1300</v>
      </c>
      <c r="L155" s="1" t="s">
        <v>1300</v>
      </c>
      <c r="M155" s="1" t="s">
        <v>162</v>
      </c>
      <c r="N155" s="25">
        <v>0</v>
      </c>
      <c r="O155" s="25">
        <v>0</v>
      </c>
      <c r="P155" s="25">
        <v>0</v>
      </c>
      <c r="Q155" s="25">
        <v>0</v>
      </c>
      <c r="R155" s="25">
        <v>0</v>
      </c>
      <c r="S155" s="25">
        <v>0</v>
      </c>
      <c r="T155" s="25">
        <v>0</v>
      </c>
      <c r="U155" s="25">
        <v>0</v>
      </c>
      <c r="V155" s="25">
        <v>0</v>
      </c>
      <c r="W155" s="25">
        <v>0</v>
      </c>
      <c r="X155" s="25">
        <v>0</v>
      </c>
      <c r="Y155" s="25">
        <v>0</v>
      </c>
      <c r="Z155" s="25">
        <v>0</v>
      </c>
      <c r="AA155" s="25">
        <v>0</v>
      </c>
      <c r="AB155" s="25">
        <v>0</v>
      </c>
      <c r="AC155" s="25">
        <v>0</v>
      </c>
      <c r="AD155" s="25">
        <v>0</v>
      </c>
      <c r="AE155" s="25">
        <v>0</v>
      </c>
      <c r="AF155" s="25">
        <v>1</v>
      </c>
      <c r="AG155" s="25">
        <v>0</v>
      </c>
      <c r="AH155" s="25">
        <v>0</v>
      </c>
      <c r="AI155" s="25">
        <v>0</v>
      </c>
      <c r="AJ155" s="40"/>
      <c r="AK155" s="12"/>
      <c r="AR155" s="7"/>
      <c r="BA155" s="1" t="s">
        <v>1395</v>
      </c>
      <c r="BC155" s="1" t="s">
        <v>1395</v>
      </c>
      <c r="BE155" s="1" t="s">
        <v>1395</v>
      </c>
      <c r="BI155" s="1" t="s">
        <v>1395</v>
      </c>
      <c r="BK155" s="1" t="s">
        <v>1395</v>
      </c>
      <c r="BO155" s="1" t="s">
        <v>1395</v>
      </c>
      <c r="BQ155" s="1" t="s">
        <v>1395</v>
      </c>
      <c r="BS155" s="7"/>
      <c r="BT155" s="1" t="s">
        <v>125</v>
      </c>
      <c r="BU155" s="25">
        <v>2500</v>
      </c>
      <c r="BY155" s="7"/>
      <c r="CB155" s="1" t="s">
        <v>1445</v>
      </c>
      <c r="CC155" s="1">
        <v>82400332</v>
      </c>
      <c r="CD155" s="1" t="s">
        <v>1654</v>
      </c>
      <c r="CF155" s="1">
        <v>160</v>
      </c>
    </row>
    <row r="156" spans="1:84" ht="14.5" x14ac:dyDescent="0.35">
      <c r="A156" s="7" t="s">
        <v>634</v>
      </c>
      <c r="B156" s="7" t="s">
        <v>635</v>
      </c>
      <c r="C156" s="7" t="s">
        <v>636</v>
      </c>
      <c r="D156" s="7" t="s">
        <v>496</v>
      </c>
      <c r="E156" s="7" t="s">
        <v>497</v>
      </c>
      <c r="F156" s="7" t="s">
        <v>127</v>
      </c>
      <c r="G156" s="16"/>
      <c r="H156" s="1" t="s">
        <v>496</v>
      </c>
      <c r="I156" s="1" t="s">
        <v>1299</v>
      </c>
      <c r="J156" s="1" t="s">
        <v>1300</v>
      </c>
      <c r="K156" s="1" t="s">
        <v>1300</v>
      </c>
      <c r="L156" s="1" t="s">
        <v>1300</v>
      </c>
      <c r="M156" s="1" t="s">
        <v>1326</v>
      </c>
      <c r="N156" s="25">
        <v>0</v>
      </c>
      <c r="O156" s="25">
        <v>0</v>
      </c>
      <c r="P156" s="25">
        <v>0</v>
      </c>
      <c r="Q156" s="25">
        <v>0</v>
      </c>
      <c r="R156" s="25">
        <v>0</v>
      </c>
      <c r="S156" s="25">
        <v>1</v>
      </c>
      <c r="T156" s="25">
        <v>0</v>
      </c>
      <c r="U156" s="25">
        <v>0</v>
      </c>
      <c r="V156" s="25">
        <v>0</v>
      </c>
      <c r="W156" s="25">
        <v>0</v>
      </c>
      <c r="X156" s="25">
        <v>0</v>
      </c>
      <c r="Y156" s="25">
        <v>0</v>
      </c>
      <c r="Z156" s="25">
        <v>0</v>
      </c>
      <c r="AA156" s="25">
        <v>0</v>
      </c>
      <c r="AB156" s="25">
        <v>0</v>
      </c>
      <c r="AC156" s="25">
        <v>0</v>
      </c>
      <c r="AD156" s="25">
        <v>0</v>
      </c>
      <c r="AE156" s="25">
        <v>0</v>
      </c>
      <c r="AF156" s="25">
        <v>0</v>
      </c>
      <c r="AG156" s="25">
        <v>0</v>
      </c>
      <c r="AH156" s="25">
        <v>0</v>
      </c>
      <c r="AI156" s="25">
        <v>0</v>
      </c>
      <c r="AJ156" s="40"/>
      <c r="AK156" s="12"/>
      <c r="AR156" s="7"/>
      <c r="AT156" s="1" t="s">
        <v>125</v>
      </c>
      <c r="AU156" s="25">
        <v>10000</v>
      </c>
      <c r="BA156" s="1" t="s">
        <v>1395</v>
      </c>
      <c r="BC156" s="1" t="s">
        <v>1395</v>
      </c>
      <c r="BE156" s="1" t="s">
        <v>1395</v>
      </c>
      <c r="BI156" s="1" t="s">
        <v>1395</v>
      </c>
      <c r="BK156" s="1" t="s">
        <v>1395</v>
      </c>
      <c r="BO156" s="1" t="s">
        <v>1395</v>
      </c>
      <c r="BQ156" s="1" t="s">
        <v>1395</v>
      </c>
      <c r="BS156" s="7"/>
      <c r="BY156" s="7"/>
      <c r="CB156" s="1" t="s">
        <v>1445</v>
      </c>
      <c r="CC156" s="1">
        <v>82400348</v>
      </c>
      <c r="CD156" s="1" t="s">
        <v>1655</v>
      </c>
      <c r="CF156" s="1">
        <v>161</v>
      </c>
    </row>
    <row r="157" spans="1:84" ht="14.5" x14ac:dyDescent="0.35">
      <c r="A157" s="7" t="s">
        <v>637</v>
      </c>
      <c r="B157" s="7" t="s">
        <v>638</v>
      </c>
      <c r="C157" s="7" t="s">
        <v>639</v>
      </c>
      <c r="D157" s="7" t="s">
        <v>496</v>
      </c>
      <c r="E157" s="7" t="s">
        <v>497</v>
      </c>
      <c r="F157" s="7" t="s">
        <v>127</v>
      </c>
      <c r="G157" s="16"/>
      <c r="H157" s="1" t="s">
        <v>496</v>
      </c>
      <c r="I157" s="1" t="s">
        <v>1299</v>
      </c>
      <c r="J157" s="1" t="s">
        <v>1300</v>
      </c>
      <c r="K157" s="1" t="s">
        <v>1300</v>
      </c>
      <c r="L157" s="1" t="s">
        <v>1300</v>
      </c>
      <c r="M157" s="1" t="s">
        <v>144</v>
      </c>
      <c r="N157" s="25">
        <v>0</v>
      </c>
      <c r="O157" s="25">
        <v>1</v>
      </c>
      <c r="P157" s="25">
        <v>0</v>
      </c>
      <c r="Q157" s="25">
        <v>0</v>
      </c>
      <c r="R157" s="25">
        <v>0</v>
      </c>
      <c r="S157" s="25">
        <v>0</v>
      </c>
      <c r="T157" s="25">
        <v>0</v>
      </c>
      <c r="U157" s="25">
        <v>0</v>
      </c>
      <c r="V157" s="25">
        <v>0</v>
      </c>
      <c r="W157" s="25">
        <v>0</v>
      </c>
      <c r="X157" s="25">
        <v>0</v>
      </c>
      <c r="Y157" s="25">
        <v>0</v>
      </c>
      <c r="Z157" s="25">
        <v>0</v>
      </c>
      <c r="AA157" s="25">
        <v>0</v>
      </c>
      <c r="AB157" s="25">
        <v>0</v>
      </c>
      <c r="AC157" s="25">
        <v>0</v>
      </c>
      <c r="AD157" s="25">
        <v>0</v>
      </c>
      <c r="AE157" s="25">
        <v>0</v>
      </c>
      <c r="AF157" s="25">
        <v>0</v>
      </c>
      <c r="AG157" s="25">
        <v>0</v>
      </c>
      <c r="AH157" s="25">
        <v>0</v>
      </c>
      <c r="AI157" s="25">
        <v>0</v>
      </c>
      <c r="AJ157" s="40"/>
      <c r="AK157" s="12"/>
      <c r="AL157" s="1" t="s">
        <v>125</v>
      </c>
      <c r="AM157" s="27">
        <v>4000</v>
      </c>
      <c r="AR157" s="7"/>
      <c r="BA157" s="1" t="s">
        <v>1395</v>
      </c>
      <c r="BC157" s="1" t="s">
        <v>1395</v>
      </c>
      <c r="BE157" s="1" t="s">
        <v>1395</v>
      </c>
      <c r="BI157" s="1" t="s">
        <v>1395</v>
      </c>
      <c r="BK157" s="1" t="s">
        <v>1395</v>
      </c>
      <c r="BO157" s="1" t="s">
        <v>1395</v>
      </c>
      <c r="BQ157" s="1" t="s">
        <v>1395</v>
      </c>
      <c r="BY157" s="7"/>
      <c r="CB157" s="1" t="s">
        <v>1450</v>
      </c>
      <c r="CC157" s="1">
        <v>82400455</v>
      </c>
      <c r="CD157" s="1" t="s">
        <v>1656</v>
      </c>
      <c r="CF157" s="1">
        <v>162</v>
      </c>
    </row>
    <row r="158" spans="1:84" ht="14.5" x14ac:dyDescent="0.35">
      <c r="A158" s="7" t="s">
        <v>640</v>
      </c>
      <c r="B158" s="7" t="s">
        <v>641</v>
      </c>
      <c r="C158" s="7" t="s">
        <v>642</v>
      </c>
      <c r="D158" s="7" t="s">
        <v>496</v>
      </c>
      <c r="E158" s="7" t="s">
        <v>497</v>
      </c>
      <c r="F158" s="7" t="s">
        <v>127</v>
      </c>
      <c r="G158" s="16"/>
      <c r="H158" s="1" t="s">
        <v>496</v>
      </c>
      <c r="I158" s="1" t="s">
        <v>1299</v>
      </c>
      <c r="J158" s="1" t="s">
        <v>1300</v>
      </c>
      <c r="K158" s="1" t="s">
        <v>1300</v>
      </c>
      <c r="L158" s="1" t="s">
        <v>1300</v>
      </c>
      <c r="M158" s="1" t="s">
        <v>1328</v>
      </c>
      <c r="N158" s="25">
        <v>1</v>
      </c>
      <c r="O158" s="25">
        <v>0</v>
      </c>
      <c r="P158" s="25">
        <v>0</v>
      </c>
      <c r="Q158" s="25">
        <v>0</v>
      </c>
      <c r="R158" s="25">
        <v>0</v>
      </c>
      <c r="S158" s="25">
        <v>0</v>
      </c>
      <c r="T158" s="25">
        <v>0</v>
      </c>
      <c r="U158" s="25">
        <v>0</v>
      </c>
      <c r="V158" s="25">
        <v>0</v>
      </c>
      <c r="W158" s="25">
        <v>0</v>
      </c>
      <c r="X158" s="25">
        <v>0</v>
      </c>
      <c r="Y158" s="25">
        <v>0</v>
      </c>
      <c r="Z158" s="25">
        <v>0</v>
      </c>
      <c r="AA158" s="25">
        <v>0</v>
      </c>
      <c r="AB158" s="25">
        <v>0</v>
      </c>
      <c r="AC158" s="25">
        <v>0</v>
      </c>
      <c r="AD158" s="25">
        <v>0</v>
      </c>
      <c r="AE158" s="25">
        <v>0</v>
      </c>
      <c r="AF158" s="25">
        <v>0</v>
      </c>
      <c r="AG158" s="25">
        <v>0</v>
      </c>
      <c r="AH158" s="25">
        <v>0</v>
      </c>
      <c r="AI158" s="25">
        <v>0</v>
      </c>
      <c r="AJ158" s="40" t="s">
        <v>125</v>
      </c>
      <c r="AK158" s="42">
        <v>500</v>
      </c>
      <c r="AR158" s="7"/>
      <c r="BA158" s="1" t="s">
        <v>1395</v>
      </c>
      <c r="BC158" s="1" t="s">
        <v>1395</v>
      </c>
      <c r="BE158" s="1" t="s">
        <v>1395</v>
      </c>
      <c r="BI158" s="1" t="s">
        <v>1395</v>
      </c>
      <c r="BK158" s="1" t="s">
        <v>1395</v>
      </c>
      <c r="BO158" s="1" t="s">
        <v>1395</v>
      </c>
      <c r="BQ158" s="1" t="s">
        <v>1395</v>
      </c>
      <c r="BY158" s="7"/>
      <c r="CB158" s="1" t="s">
        <v>1445</v>
      </c>
      <c r="CC158" s="1">
        <v>82400476</v>
      </c>
      <c r="CD158" s="1" t="s">
        <v>1657</v>
      </c>
      <c r="CF158" s="1">
        <v>163</v>
      </c>
    </row>
    <row r="159" spans="1:84" ht="14.5" x14ac:dyDescent="0.35">
      <c r="A159" s="7" t="s">
        <v>643</v>
      </c>
      <c r="B159" s="7" t="s">
        <v>644</v>
      </c>
      <c r="C159" s="7" t="s">
        <v>645</v>
      </c>
      <c r="D159" s="7" t="s">
        <v>496</v>
      </c>
      <c r="E159" s="7" t="s">
        <v>497</v>
      </c>
      <c r="F159" s="7" t="s">
        <v>127</v>
      </c>
      <c r="G159" s="16"/>
      <c r="H159" s="1" t="s">
        <v>496</v>
      </c>
      <c r="I159" s="1" t="s">
        <v>1299</v>
      </c>
      <c r="J159" s="1" t="s">
        <v>1300</v>
      </c>
      <c r="K159" s="1" t="s">
        <v>1300</v>
      </c>
      <c r="L159" s="1" t="s">
        <v>1300</v>
      </c>
      <c r="M159" s="1" t="s">
        <v>140</v>
      </c>
      <c r="N159" s="25">
        <v>0</v>
      </c>
      <c r="O159" s="25">
        <v>0</v>
      </c>
      <c r="P159" s="25">
        <v>0</v>
      </c>
      <c r="Q159" s="25">
        <v>0</v>
      </c>
      <c r="R159" s="25">
        <v>0</v>
      </c>
      <c r="S159" s="25">
        <v>0</v>
      </c>
      <c r="T159" s="25">
        <v>1</v>
      </c>
      <c r="U159" s="25">
        <v>0</v>
      </c>
      <c r="V159" s="25">
        <v>0</v>
      </c>
      <c r="W159" s="25">
        <v>0</v>
      </c>
      <c r="X159" s="25">
        <v>0</v>
      </c>
      <c r="Y159" s="25">
        <v>0</v>
      </c>
      <c r="Z159" s="25">
        <v>0</v>
      </c>
      <c r="AA159" s="25">
        <v>0</v>
      </c>
      <c r="AB159" s="25">
        <v>0</v>
      </c>
      <c r="AC159" s="25">
        <v>0</v>
      </c>
      <c r="AD159" s="25">
        <v>0</v>
      </c>
      <c r="AE159" s="25">
        <v>0</v>
      </c>
      <c r="AF159" s="25">
        <v>0</v>
      </c>
      <c r="AG159" s="25">
        <v>0</v>
      </c>
      <c r="AH159" s="25">
        <v>0</v>
      </c>
      <c r="AI159" s="25">
        <v>0</v>
      </c>
      <c r="AJ159" s="40"/>
      <c r="AK159" s="12"/>
      <c r="AR159" s="7"/>
      <c r="AV159" s="1" t="s">
        <v>125</v>
      </c>
      <c r="AW159" s="27">
        <v>7500</v>
      </c>
      <c r="BA159" s="1" t="s">
        <v>1395</v>
      </c>
      <c r="BC159" s="1" t="s">
        <v>1395</v>
      </c>
      <c r="BE159" s="1" t="s">
        <v>1395</v>
      </c>
      <c r="BI159" s="1" t="s">
        <v>1395</v>
      </c>
      <c r="BK159" s="1" t="s">
        <v>1395</v>
      </c>
      <c r="BO159" s="1" t="s">
        <v>1395</v>
      </c>
      <c r="BQ159" s="1" t="s">
        <v>1395</v>
      </c>
      <c r="BY159" s="7"/>
      <c r="CB159" s="1" t="s">
        <v>1445</v>
      </c>
      <c r="CC159" s="1">
        <v>82400511</v>
      </c>
      <c r="CD159" s="1" t="s">
        <v>1658</v>
      </c>
      <c r="CF159" s="1">
        <v>164</v>
      </c>
    </row>
    <row r="160" spans="1:84" ht="14.5" x14ac:dyDescent="0.35">
      <c r="A160" s="7" t="s">
        <v>646</v>
      </c>
      <c r="B160" s="7" t="s">
        <v>647</v>
      </c>
      <c r="C160" s="7" t="s">
        <v>648</v>
      </c>
      <c r="D160" s="7" t="s">
        <v>496</v>
      </c>
      <c r="E160" s="7" t="s">
        <v>497</v>
      </c>
      <c r="F160" s="7" t="s">
        <v>127</v>
      </c>
      <c r="G160" s="16"/>
      <c r="H160" s="1" t="s">
        <v>496</v>
      </c>
      <c r="I160" s="1" t="s">
        <v>1299</v>
      </c>
      <c r="J160" s="1" t="s">
        <v>1300</v>
      </c>
      <c r="K160" s="1" t="s">
        <v>1300</v>
      </c>
      <c r="L160" s="1" t="s">
        <v>1300</v>
      </c>
      <c r="M160" s="1" t="s">
        <v>162</v>
      </c>
      <c r="N160" s="25">
        <v>0</v>
      </c>
      <c r="O160" s="25">
        <v>0</v>
      </c>
      <c r="P160" s="25">
        <v>0</v>
      </c>
      <c r="Q160" s="25">
        <v>0</v>
      </c>
      <c r="R160" s="25">
        <v>0</v>
      </c>
      <c r="S160" s="25">
        <v>0</v>
      </c>
      <c r="T160" s="25">
        <v>0</v>
      </c>
      <c r="U160" s="25">
        <v>0</v>
      </c>
      <c r="V160" s="25">
        <v>0</v>
      </c>
      <c r="W160" s="25">
        <v>0</v>
      </c>
      <c r="X160" s="25">
        <v>0</v>
      </c>
      <c r="Y160" s="25">
        <v>0</v>
      </c>
      <c r="Z160" s="25">
        <v>0</v>
      </c>
      <c r="AA160" s="25">
        <v>0</v>
      </c>
      <c r="AB160" s="25">
        <v>0</v>
      </c>
      <c r="AC160" s="25">
        <v>0</v>
      </c>
      <c r="AD160" s="25">
        <v>0</v>
      </c>
      <c r="AE160" s="25">
        <v>0</v>
      </c>
      <c r="AF160" s="25">
        <v>1</v>
      </c>
      <c r="AG160" s="25">
        <v>0</v>
      </c>
      <c r="AH160" s="25">
        <v>0</v>
      </c>
      <c r="AI160" s="25">
        <v>0</v>
      </c>
      <c r="AJ160" s="40"/>
      <c r="AK160" s="12"/>
      <c r="AR160" s="7"/>
      <c r="BA160" s="1" t="s">
        <v>1395</v>
      </c>
      <c r="BC160" s="1" t="s">
        <v>1395</v>
      </c>
      <c r="BE160" s="1" t="s">
        <v>1395</v>
      </c>
      <c r="BI160" s="1" t="s">
        <v>1395</v>
      </c>
      <c r="BK160" s="1" t="s">
        <v>1395</v>
      </c>
      <c r="BO160" s="1" t="s">
        <v>1395</v>
      </c>
      <c r="BQ160" s="1" t="s">
        <v>1395</v>
      </c>
      <c r="BT160" s="1" t="s">
        <v>125</v>
      </c>
      <c r="BU160" s="25">
        <v>3000</v>
      </c>
      <c r="BY160" s="7"/>
      <c r="CB160" s="1" t="s">
        <v>1445</v>
      </c>
      <c r="CC160" s="1">
        <v>82400547</v>
      </c>
      <c r="CD160" s="1" t="s">
        <v>1659</v>
      </c>
      <c r="CF160" s="1">
        <v>165</v>
      </c>
    </row>
    <row r="161" spans="1:84" ht="14.5" x14ac:dyDescent="0.35">
      <c r="A161" s="7" t="s">
        <v>649</v>
      </c>
      <c r="B161" s="7" t="s">
        <v>650</v>
      </c>
      <c r="C161" s="7" t="s">
        <v>651</v>
      </c>
      <c r="D161" s="7" t="s">
        <v>496</v>
      </c>
      <c r="E161" s="7" t="s">
        <v>497</v>
      </c>
      <c r="F161" s="7" t="s">
        <v>127</v>
      </c>
      <c r="G161" s="16"/>
      <c r="H161" s="1" t="s">
        <v>496</v>
      </c>
      <c r="I161" s="1" t="s">
        <v>1299</v>
      </c>
      <c r="J161" s="1" t="s">
        <v>1300</v>
      </c>
      <c r="K161" s="1" t="s">
        <v>1300</v>
      </c>
      <c r="L161" s="1" t="s">
        <v>1300</v>
      </c>
      <c r="M161" s="1" t="s">
        <v>1328</v>
      </c>
      <c r="N161" s="25">
        <v>1</v>
      </c>
      <c r="O161" s="25">
        <v>0</v>
      </c>
      <c r="P161" s="25">
        <v>0</v>
      </c>
      <c r="Q161" s="25">
        <v>0</v>
      </c>
      <c r="R161" s="25">
        <v>0</v>
      </c>
      <c r="S161" s="25">
        <v>0</v>
      </c>
      <c r="T161" s="25">
        <v>0</v>
      </c>
      <c r="U161" s="25">
        <v>0</v>
      </c>
      <c r="V161" s="25">
        <v>0</v>
      </c>
      <c r="W161" s="25">
        <v>0</v>
      </c>
      <c r="X161" s="25">
        <v>0</v>
      </c>
      <c r="Y161" s="25">
        <v>0</v>
      </c>
      <c r="Z161" s="25">
        <v>0</v>
      </c>
      <c r="AA161" s="25">
        <v>0</v>
      </c>
      <c r="AB161" s="25">
        <v>0</v>
      </c>
      <c r="AC161" s="25">
        <v>0</v>
      </c>
      <c r="AD161" s="25">
        <v>0</v>
      </c>
      <c r="AE161" s="25">
        <v>0</v>
      </c>
      <c r="AF161" s="25">
        <v>0</v>
      </c>
      <c r="AG161" s="25">
        <v>0</v>
      </c>
      <c r="AH161" s="25">
        <v>0</v>
      </c>
      <c r="AI161" s="25">
        <v>0</v>
      </c>
      <c r="AJ161" s="40" t="s">
        <v>125</v>
      </c>
      <c r="AK161" s="42">
        <v>500</v>
      </c>
      <c r="AR161" s="7"/>
      <c r="BA161" s="1" t="s">
        <v>1395</v>
      </c>
      <c r="BC161" s="1" t="s">
        <v>1395</v>
      </c>
      <c r="BE161" s="1" t="s">
        <v>1395</v>
      </c>
      <c r="BI161" s="1" t="s">
        <v>1395</v>
      </c>
      <c r="BK161" s="1" t="s">
        <v>1395</v>
      </c>
      <c r="BO161" s="1" t="s">
        <v>1395</v>
      </c>
      <c r="BQ161" s="1" t="s">
        <v>1395</v>
      </c>
      <c r="BY161" s="7"/>
      <c r="CB161" s="1" t="s">
        <v>1445</v>
      </c>
      <c r="CC161" s="1">
        <v>82400581</v>
      </c>
      <c r="CD161" s="1" t="s">
        <v>1660</v>
      </c>
      <c r="CF161" s="1">
        <v>166</v>
      </c>
    </row>
    <row r="162" spans="1:84" ht="14.5" x14ac:dyDescent="0.35">
      <c r="A162" s="7" t="s">
        <v>652</v>
      </c>
      <c r="B162" s="7" t="s">
        <v>653</v>
      </c>
      <c r="C162" s="7" t="s">
        <v>654</v>
      </c>
      <c r="D162" s="7" t="s">
        <v>496</v>
      </c>
      <c r="E162" s="7" t="s">
        <v>497</v>
      </c>
      <c r="F162" s="7" t="s">
        <v>127</v>
      </c>
      <c r="G162" s="16"/>
      <c r="H162" s="1" t="s">
        <v>496</v>
      </c>
      <c r="I162" s="1" t="s">
        <v>1299</v>
      </c>
      <c r="J162" s="1" t="s">
        <v>1300</v>
      </c>
      <c r="K162" s="1" t="s">
        <v>1300</v>
      </c>
      <c r="L162" s="1" t="s">
        <v>1300</v>
      </c>
      <c r="M162" s="1" t="s">
        <v>131</v>
      </c>
      <c r="N162" s="25">
        <v>0</v>
      </c>
      <c r="O162" s="25">
        <v>0</v>
      </c>
      <c r="P162" s="25">
        <v>0</v>
      </c>
      <c r="Q162" s="25">
        <v>0</v>
      </c>
      <c r="R162" s="25">
        <v>0</v>
      </c>
      <c r="S162" s="25">
        <v>0</v>
      </c>
      <c r="T162" s="25">
        <v>0</v>
      </c>
      <c r="U162" s="25">
        <v>0</v>
      </c>
      <c r="V162" s="25">
        <v>0</v>
      </c>
      <c r="W162" s="25">
        <v>0</v>
      </c>
      <c r="X162" s="25">
        <v>0</v>
      </c>
      <c r="Y162" s="25">
        <v>0</v>
      </c>
      <c r="Z162" s="25">
        <v>0</v>
      </c>
      <c r="AA162" s="25">
        <v>0</v>
      </c>
      <c r="AB162" s="25">
        <v>0</v>
      </c>
      <c r="AC162" s="25">
        <v>0</v>
      </c>
      <c r="AD162" s="25">
        <v>0</v>
      </c>
      <c r="AE162" s="25">
        <v>0</v>
      </c>
      <c r="AF162" s="25">
        <v>0</v>
      </c>
      <c r="AG162" s="25">
        <v>0</v>
      </c>
      <c r="AH162" s="25">
        <v>0</v>
      </c>
      <c r="AI162" s="25">
        <v>1</v>
      </c>
      <c r="AJ162" s="40"/>
      <c r="AK162" s="12"/>
      <c r="AR162" s="7"/>
      <c r="AZ162" s="7"/>
      <c r="BA162" s="1" t="s">
        <v>1395</v>
      </c>
      <c r="BB162" s="7"/>
      <c r="BC162" s="7" t="s">
        <v>1395</v>
      </c>
      <c r="BD162" s="7"/>
      <c r="BE162" s="1" t="s">
        <v>1395</v>
      </c>
      <c r="BF162" s="7"/>
      <c r="BH162" s="7"/>
      <c r="BI162" s="1" t="s">
        <v>1395</v>
      </c>
      <c r="BJ162" s="7"/>
      <c r="BK162" s="1" t="s">
        <v>1395</v>
      </c>
      <c r="BL162" s="7"/>
      <c r="BN162" s="7"/>
      <c r="BO162" s="1" t="s">
        <v>1395</v>
      </c>
      <c r="BP162" s="7"/>
      <c r="BQ162" s="1" t="s">
        <v>1395</v>
      </c>
      <c r="BR162" s="7"/>
      <c r="BT162" s="7"/>
      <c r="BV162" s="7"/>
      <c r="BX162" s="7"/>
      <c r="BY162" s="7"/>
      <c r="BZ162" s="7"/>
      <c r="CA162" s="27"/>
      <c r="CB162" s="1" t="s">
        <v>1451</v>
      </c>
      <c r="CC162" s="1">
        <v>82400613</v>
      </c>
      <c r="CD162" s="1" t="s">
        <v>1661</v>
      </c>
      <c r="CF162" s="1">
        <v>167</v>
      </c>
    </row>
    <row r="163" spans="1:84" ht="14.5" x14ac:dyDescent="0.35">
      <c r="A163" s="7" t="s">
        <v>655</v>
      </c>
      <c r="B163" s="7" t="s">
        <v>656</v>
      </c>
      <c r="C163" s="7" t="s">
        <v>657</v>
      </c>
      <c r="D163" s="7" t="s">
        <v>496</v>
      </c>
      <c r="E163" s="7" t="s">
        <v>497</v>
      </c>
      <c r="F163" s="7" t="s">
        <v>127</v>
      </c>
      <c r="G163" s="16"/>
      <c r="H163" s="1" t="s">
        <v>496</v>
      </c>
      <c r="I163" s="1" t="s">
        <v>1299</v>
      </c>
      <c r="J163" s="1" t="s">
        <v>1300</v>
      </c>
      <c r="K163" s="1" t="s">
        <v>1300</v>
      </c>
      <c r="L163" s="1" t="s">
        <v>1300</v>
      </c>
      <c r="M163" s="1" t="s">
        <v>161</v>
      </c>
      <c r="N163" s="25">
        <v>0</v>
      </c>
      <c r="O163" s="25">
        <v>0</v>
      </c>
      <c r="P163" s="25">
        <v>0</v>
      </c>
      <c r="Q163" s="25">
        <v>0</v>
      </c>
      <c r="R163" s="25">
        <v>0</v>
      </c>
      <c r="S163" s="25">
        <v>0</v>
      </c>
      <c r="T163" s="25">
        <v>0</v>
      </c>
      <c r="U163" s="25">
        <v>0</v>
      </c>
      <c r="V163" s="25">
        <v>0</v>
      </c>
      <c r="W163" s="25">
        <v>0</v>
      </c>
      <c r="X163" s="25">
        <v>0</v>
      </c>
      <c r="Y163" s="25">
        <v>0</v>
      </c>
      <c r="Z163" s="25">
        <v>0</v>
      </c>
      <c r="AA163" s="25">
        <v>0</v>
      </c>
      <c r="AB163" s="25">
        <v>0</v>
      </c>
      <c r="AC163" s="25">
        <v>0</v>
      </c>
      <c r="AD163" s="25">
        <v>0</v>
      </c>
      <c r="AE163" s="25">
        <v>0</v>
      </c>
      <c r="AF163" s="25">
        <v>0</v>
      </c>
      <c r="AG163" s="25">
        <v>1</v>
      </c>
      <c r="AH163" s="25">
        <v>0</v>
      </c>
      <c r="AI163" s="25">
        <v>0</v>
      </c>
      <c r="AJ163" s="40"/>
      <c r="AK163" s="12"/>
      <c r="AR163" s="7"/>
      <c r="AZ163" s="7"/>
      <c r="BA163" s="1" t="s">
        <v>1395</v>
      </c>
      <c r="BB163" s="7"/>
      <c r="BC163" s="7" t="s">
        <v>1395</v>
      </c>
      <c r="BD163" s="7"/>
      <c r="BE163" s="1" t="s">
        <v>1395</v>
      </c>
      <c r="BF163" s="7"/>
      <c r="BH163" s="7"/>
      <c r="BI163" s="1" t="s">
        <v>1395</v>
      </c>
      <c r="BJ163" s="7"/>
      <c r="BK163" s="1" t="s">
        <v>1395</v>
      </c>
      <c r="BL163" s="7"/>
      <c r="BN163" s="7"/>
      <c r="BO163" s="1" t="s">
        <v>1395</v>
      </c>
      <c r="BP163" s="7"/>
      <c r="BQ163" s="1" t="s">
        <v>1395</v>
      </c>
      <c r="BR163" s="7"/>
      <c r="BT163" s="7"/>
      <c r="BW163" s="27"/>
      <c r="BX163" s="7"/>
      <c r="BY163" s="7"/>
      <c r="BZ163" s="7"/>
      <c r="CB163" s="1" t="s">
        <v>1452</v>
      </c>
      <c r="CC163" s="1">
        <v>82400645</v>
      </c>
      <c r="CD163" s="1" t="s">
        <v>1662</v>
      </c>
      <c r="CF163" s="1">
        <v>168</v>
      </c>
    </row>
    <row r="164" spans="1:84" ht="14.5" x14ac:dyDescent="0.35">
      <c r="A164" s="7" t="s">
        <v>658</v>
      </c>
      <c r="B164" s="7" t="s">
        <v>659</v>
      </c>
      <c r="C164" s="7" t="s">
        <v>660</v>
      </c>
      <c r="D164" s="7" t="s">
        <v>496</v>
      </c>
      <c r="E164" s="7" t="s">
        <v>497</v>
      </c>
      <c r="F164" s="7" t="s">
        <v>127</v>
      </c>
      <c r="G164" s="16"/>
      <c r="H164" s="1" t="s">
        <v>496</v>
      </c>
      <c r="I164" s="1" t="s">
        <v>1299</v>
      </c>
      <c r="J164" s="1" t="s">
        <v>1300</v>
      </c>
      <c r="K164" s="1" t="s">
        <v>1300</v>
      </c>
      <c r="L164" s="1" t="s">
        <v>1300</v>
      </c>
      <c r="M164" s="1" t="s">
        <v>162</v>
      </c>
      <c r="N164" s="25">
        <v>0</v>
      </c>
      <c r="O164" s="25">
        <v>0</v>
      </c>
      <c r="P164" s="25">
        <v>0</v>
      </c>
      <c r="Q164" s="25">
        <v>0</v>
      </c>
      <c r="R164" s="25">
        <v>0</v>
      </c>
      <c r="S164" s="25">
        <v>0</v>
      </c>
      <c r="T164" s="25">
        <v>0</v>
      </c>
      <c r="U164" s="25">
        <v>0</v>
      </c>
      <c r="V164" s="25">
        <v>0</v>
      </c>
      <c r="W164" s="25">
        <v>0</v>
      </c>
      <c r="X164" s="25">
        <v>0</v>
      </c>
      <c r="Y164" s="25">
        <v>0</v>
      </c>
      <c r="Z164" s="25">
        <v>0</v>
      </c>
      <c r="AA164" s="25">
        <v>0</v>
      </c>
      <c r="AB164" s="25">
        <v>0</v>
      </c>
      <c r="AC164" s="25">
        <v>0</v>
      </c>
      <c r="AD164" s="25">
        <v>0</v>
      </c>
      <c r="AE164" s="25">
        <v>0</v>
      </c>
      <c r="AF164" s="25">
        <v>1</v>
      </c>
      <c r="AG164" s="25">
        <v>0</v>
      </c>
      <c r="AH164" s="25">
        <v>0</v>
      </c>
      <c r="AI164" s="25">
        <v>0</v>
      </c>
      <c r="AJ164" s="40"/>
      <c r="AK164" s="12"/>
      <c r="AR164" s="7"/>
      <c r="AZ164" s="7"/>
      <c r="BA164" s="1" t="s">
        <v>1395</v>
      </c>
      <c r="BB164" s="7"/>
      <c r="BC164" s="7" t="s">
        <v>1395</v>
      </c>
      <c r="BD164" s="7"/>
      <c r="BE164" s="1" t="s">
        <v>1395</v>
      </c>
      <c r="BF164" s="7"/>
      <c r="BH164" s="7"/>
      <c r="BI164" s="1" t="s">
        <v>1395</v>
      </c>
      <c r="BJ164" s="7"/>
      <c r="BK164" s="1" t="s">
        <v>1395</v>
      </c>
      <c r="BL164" s="7"/>
      <c r="BN164" s="7"/>
      <c r="BO164" s="1" t="s">
        <v>1395</v>
      </c>
      <c r="BP164" s="7"/>
      <c r="BQ164" s="1" t="s">
        <v>1395</v>
      </c>
      <c r="BR164" s="7"/>
      <c r="BT164" s="1" t="s">
        <v>125</v>
      </c>
      <c r="BU164" s="25">
        <v>3000</v>
      </c>
      <c r="BV164" s="7"/>
      <c r="BX164" s="7"/>
      <c r="BY164" s="7"/>
      <c r="BZ164" s="7"/>
      <c r="CB164" s="1" t="s">
        <v>1445</v>
      </c>
      <c r="CC164" s="1">
        <v>82400694</v>
      </c>
      <c r="CD164" s="1" t="s">
        <v>1663</v>
      </c>
      <c r="CF164" s="1">
        <v>169</v>
      </c>
    </row>
    <row r="165" spans="1:84" ht="14.5" x14ac:dyDescent="0.35">
      <c r="A165" s="7" t="s">
        <v>661</v>
      </c>
      <c r="B165" s="7" t="s">
        <v>662</v>
      </c>
      <c r="C165" s="7" t="s">
        <v>663</v>
      </c>
      <c r="D165" s="7" t="s">
        <v>496</v>
      </c>
      <c r="E165" s="7" t="s">
        <v>497</v>
      </c>
      <c r="F165" s="7" t="s">
        <v>127</v>
      </c>
      <c r="G165" s="16"/>
      <c r="H165" s="1" t="s">
        <v>496</v>
      </c>
      <c r="I165" s="1" t="s">
        <v>1299</v>
      </c>
      <c r="J165" s="1" t="s">
        <v>1300</v>
      </c>
      <c r="K165" s="1" t="s">
        <v>1300</v>
      </c>
      <c r="L165" s="1" t="s">
        <v>1300</v>
      </c>
      <c r="M165" s="1" t="s">
        <v>1328</v>
      </c>
      <c r="N165" s="25">
        <v>1</v>
      </c>
      <c r="O165" s="25">
        <v>0</v>
      </c>
      <c r="P165" s="25">
        <v>0</v>
      </c>
      <c r="Q165" s="25">
        <v>0</v>
      </c>
      <c r="R165" s="25">
        <v>0</v>
      </c>
      <c r="S165" s="25">
        <v>0</v>
      </c>
      <c r="T165" s="25">
        <v>0</v>
      </c>
      <c r="U165" s="25">
        <v>0</v>
      </c>
      <c r="V165" s="25">
        <v>0</v>
      </c>
      <c r="W165" s="25">
        <v>0</v>
      </c>
      <c r="X165" s="25">
        <v>0</v>
      </c>
      <c r="Y165" s="25">
        <v>0</v>
      </c>
      <c r="Z165" s="25">
        <v>0</v>
      </c>
      <c r="AA165" s="25">
        <v>0</v>
      </c>
      <c r="AB165" s="25">
        <v>0</v>
      </c>
      <c r="AC165" s="25">
        <v>0</v>
      </c>
      <c r="AD165" s="25">
        <v>0</v>
      </c>
      <c r="AE165" s="25">
        <v>0</v>
      </c>
      <c r="AF165" s="25">
        <v>0</v>
      </c>
      <c r="AG165" s="25">
        <v>0</v>
      </c>
      <c r="AH165" s="25">
        <v>0</v>
      </c>
      <c r="AI165" s="25">
        <v>0</v>
      </c>
      <c r="AJ165" s="40" t="s">
        <v>125</v>
      </c>
      <c r="AK165" s="42">
        <v>500</v>
      </c>
      <c r="AR165" s="7"/>
      <c r="AZ165" s="7"/>
      <c r="BA165" s="1" t="s">
        <v>1395</v>
      </c>
      <c r="BB165" s="7"/>
      <c r="BC165" s="7" t="s">
        <v>1395</v>
      </c>
      <c r="BD165" s="7"/>
      <c r="BE165" s="1" t="s">
        <v>1395</v>
      </c>
      <c r="BF165" s="7"/>
      <c r="BH165" s="7"/>
      <c r="BI165" s="1" t="s">
        <v>1395</v>
      </c>
      <c r="BJ165" s="7"/>
      <c r="BK165" s="1" t="s">
        <v>1395</v>
      </c>
      <c r="BL165" s="7"/>
      <c r="BN165" s="7"/>
      <c r="BO165" s="1" t="s">
        <v>1395</v>
      </c>
      <c r="BP165" s="7"/>
      <c r="BQ165" s="1" t="s">
        <v>1395</v>
      </c>
      <c r="BR165" s="7"/>
      <c r="BT165" s="7"/>
      <c r="BV165" s="7"/>
      <c r="BX165" s="7"/>
      <c r="BY165" s="7"/>
      <c r="BZ165" s="7"/>
      <c r="CB165" s="1" t="s">
        <v>1445</v>
      </c>
      <c r="CC165" s="1">
        <v>82400722</v>
      </c>
      <c r="CD165" s="1" t="s">
        <v>1664</v>
      </c>
      <c r="CF165" s="1">
        <v>170</v>
      </c>
    </row>
    <row r="166" spans="1:84" ht="14.5" x14ac:dyDescent="0.35">
      <c r="A166" s="7" t="s">
        <v>664</v>
      </c>
      <c r="B166" s="7" t="s">
        <v>665</v>
      </c>
      <c r="C166" s="7" t="s">
        <v>666</v>
      </c>
      <c r="D166" s="7" t="s">
        <v>496</v>
      </c>
      <c r="E166" s="7" t="s">
        <v>497</v>
      </c>
      <c r="F166" s="7" t="s">
        <v>127</v>
      </c>
      <c r="G166" s="16"/>
      <c r="H166" s="1" t="s">
        <v>496</v>
      </c>
      <c r="I166" s="1" t="s">
        <v>1299</v>
      </c>
      <c r="J166" s="1" t="s">
        <v>1300</v>
      </c>
      <c r="K166" s="1" t="s">
        <v>1300</v>
      </c>
      <c r="L166" s="1" t="s">
        <v>1300</v>
      </c>
      <c r="M166" s="1" t="s">
        <v>166</v>
      </c>
      <c r="N166" s="25">
        <v>0</v>
      </c>
      <c r="O166" s="25">
        <v>0</v>
      </c>
      <c r="P166" s="25">
        <v>0</v>
      </c>
      <c r="Q166" s="25">
        <v>1</v>
      </c>
      <c r="R166" s="25">
        <v>0</v>
      </c>
      <c r="S166" s="25">
        <v>0</v>
      </c>
      <c r="T166" s="25">
        <v>0</v>
      </c>
      <c r="U166" s="25">
        <v>0</v>
      </c>
      <c r="V166" s="25">
        <v>0</v>
      </c>
      <c r="W166" s="25">
        <v>0</v>
      </c>
      <c r="X166" s="25">
        <v>0</v>
      </c>
      <c r="Y166" s="25">
        <v>0</v>
      </c>
      <c r="Z166" s="25">
        <v>0</v>
      </c>
      <c r="AA166" s="25">
        <v>0</v>
      </c>
      <c r="AB166" s="25">
        <v>0</v>
      </c>
      <c r="AC166" s="25">
        <v>0</v>
      </c>
      <c r="AD166" s="25">
        <v>0</v>
      </c>
      <c r="AE166" s="25">
        <v>0</v>
      </c>
      <c r="AF166" s="25">
        <v>0</v>
      </c>
      <c r="AG166" s="25">
        <v>0</v>
      </c>
      <c r="AH166" s="25">
        <v>0</v>
      </c>
      <c r="AI166" s="25">
        <v>0</v>
      </c>
      <c r="AJ166" s="40"/>
      <c r="AK166" s="12"/>
      <c r="AP166" s="1" t="s">
        <v>125</v>
      </c>
      <c r="AQ166" s="27">
        <v>12000</v>
      </c>
      <c r="AR166" s="7"/>
      <c r="AZ166" s="7"/>
      <c r="BA166" s="1" t="s">
        <v>1395</v>
      </c>
      <c r="BB166" s="7"/>
      <c r="BC166" s="7" t="s">
        <v>1395</v>
      </c>
      <c r="BD166" s="7"/>
      <c r="BE166" s="1" t="s">
        <v>1395</v>
      </c>
      <c r="BF166" s="7"/>
      <c r="BH166" s="7"/>
      <c r="BI166" s="1" t="s">
        <v>1395</v>
      </c>
      <c r="BJ166" s="7"/>
      <c r="BK166" s="1" t="s">
        <v>1395</v>
      </c>
      <c r="BL166" s="7"/>
      <c r="BN166" s="7"/>
      <c r="BO166" s="1" t="s">
        <v>1395</v>
      </c>
      <c r="BP166" s="7"/>
      <c r="BQ166" s="1" t="s">
        <v>1395</v>
      </c>
      <c r="BR166" s="7"/>
      <c r="BT166" s="7"/>
      <c r="BV166" s="7"/>
      <c r="BX166" s="7"/>
      <c r="BY166" s="7"/>
      <c r="BZ166" s="7"/>
      <c r="CB166" s="1" t="s">
        <v>1453</v>
      </c>
      <c r="CC166" s="1">
        <v>82400755</v>
      </c>
      <c r="CD166" s="1" t="s">
        <v>1665</v>
      </c>
      <c r="CF166" s="1">
        <v>171</v>
      </c>
    </row>
    <row r="167" spans="1:84" ht="14.5" x14ac:dyDescent="0.35">
      <c r="A167" s="7" t="s">
        <v>667</v>
      </c>
      <c r="B167" s="7" t="s">
        <v>668</v>
      </c>
      <c r="C167" s="7" t="s">
        <v>669</v>
      </c>
      <c r="D167" s="7" t="s">
        <v>496</v>
      </c>
      <c r="E167" s="7" t="s">
        <v>497</v>
      </c>
      <c r="F167" s="7" t="s">
        <v>127</v>
      </c>
      <c r="G167" s="16"/>
      <c r="H167" s="1" t="s">
        <v>496</v>
      </c>
      <c r="I167" s="1" t="s">
        <v>1299</v>
      </c>
      <c r="J167" s="1" t="s">
        <v>1300</v>
      </c>
      <c r="K167" s="1" t="s">
        <v>1300</v>
      </c>
      <c r="L167" s="1" t="s">
        <v>1300</v>
      </c>
      <c r="M167" s="1" t="s">
        <v>1326</v>
      </c>
      <c r="N167" s="25">
        <v>0</v>
      </c>
      <c r="O167" s="25">
        <v>0</v>
      </c>
      <c r="P167" s="25">
        <v>0</v>
      </c>
      <c r="Q167" s="25">
        <v>0</v>
      </c>
      <c r="R167" s="25">
        <v>0</v>
      </c>
      <c r="S167" s="25">
        <v>1</v>
      </c>
      <c r="T167" s="25">
        <v>0</v>
      </c>
      <c r="U167" s="25">
        <v>0</v>
      </c>
      <c r="V167" s="25">
        <v>0</v>
      </c>
      <c r="W167" s="25">
        <v>0</v>
      </c>
      <c r="X167" s="25">
        <v>0</v>
      </c>
      <c r="Y167" s="25">
        <v>0</v>
      </c>
      <c r="Z167" s="25">
        <v>0</v>
      </c>
      <c r="AA167" s="25">
        <v>0</v>
      </c>
      <c r="AB167" s="25">
        <v>0</v>
      </c>
      <c r="AC167" s="25">
        <v>0</v>
      </c>
      <c r="AD167" s="25">
        <v>0</v>
      </c>
      <c r="AE167" s="25">
        <v>0</v>
      </c>
      <c r="AF167" s="25">
        <v>0</v>
      </c>
      <c r="AG167" s="25">
        <v>0</v>
      </c>
      <c r="AH167" s="25">
        <v>0</v>
      </c>
      <c r="AI167" s="25">
        <v>0</v>
      </c>
      <c r="AJ167" s="40"/>
      <c r="AK167" s="12"/>
      <c r="AR167" s="7"/>
      <c r="AT167" s="1" t="s">
        <v>125</v>
      </c>
      <c r="AU167" s="25">
        <v>13000</v>
      </c>
      <c r="AZ167" s="7"/>
      <c r="BA167" s="1" t="s">
        <v>1395</v>
      </c>
      <c r="BB167" s="7"/>
      <c r="BC167" s="7" t="s">
        <v>1395</v>
      </c>
      <c r="BD167" s="7"/>
      <c r="BE167" s="1" t="s">
        <v>1395</v>
      </c>
      <c r="BF167" s="7"/>
      <c r="BH167" s="7"/>
      <c r="BI167" s="1" t="s">
        <v>1395</v>
      </c>
      <c r="BJ167" s="7"/>
      <c r="BK167" s="1" t="s">
        <v>1395</v>
      </c>
      <c r="BL167" s="7"/>
      <c r="BN167" s="7"/>
      <c r="BO167" s="1" t="s">
        <v>1395</v>
      </c>
      <c r="BP167" s="7"/>
      <c r="BQ167" s="1" t="s">
        <v>1395</v>
      </c>
      <c r="BR167" s="7"/>
      <c r="BT167" s="7"/>
      <c r="BV167" s="7"/>
      <c r="BX167" s="7"/>
      <c r="BY167" s="7"/>
      <c r="BZ167" s="7"/>
      <c r="CB167" s="1" t="s">
        <v>1445</v>
      </c>
      <c r="CC167" s="1">
        <v>82400787</v>
      </c>
      <c r="CD167" s="1" t="s">
        <v>1666</v>
      </c>
      <c r="CF167" s="1">
        <v>172</v>
      </c>
    </row>
    <row r="168" spans="1:84" ht="14.5" x14ac:dyDescent="0.35">
      <c r="A168" s="7" t="s">
        <v>670</v>
      </c>
      <c r="B168" s="7" t="s">
        <v>671</v>
      </c>
      <c r="C168" s="7" t="s">
        <v>672</v>
      </c>
      <c r="D168" s="7" t="s">
        <v>496</v>
      </c>
      <c r="E168" s="7" t="s">
        <v>497</v>
      </c>
      <c r="F168" s="7" t="s">
        <v>127</v>
      </c>
      <c r="G168" s="16"/>
      <c r="H168" s="1" t="s">
        <v>496</v>
      </c>
      <c r="I168" s="1" t="s">
        <v>1299</v>
      </c>
      <c r="J168" s="1" t="s">
        <v>1300</v>
      </c>
      <c r="K168" s="1" t="s">
        <v>1300</v>
      </c>
      <c r="L168" s="1" t="s">
        <v>1300</v>
      </c>
      <c r="M168" s="1" t="s">
        <v>165</v>
      </c>
      <c r="N168" s="25">
        <v>0</v>
      </c>
      <c r="O168" s="25">
        <v>0</v>
      </c>
      <c r="P168" s="25">
        <v>1</v>
      </c>
      <c r="Q168" s="25">
        <v>0</v>
      </c>
      <c r="R168" s="25">
        <v>0</v>
      </c>
      <c r="S168" s="25">
        <v>0</v>
      </c>
      <c r="T168" s="25">
        <v>0</v>
      </c>
      <c r="U168" s="25">
        <v>0</v>
      </c>
      <c r="V168" s="25">
        <v>0</v>
      </c>
      <c r="W168" s="25">
        <v>0</v>
      </c>
      <c r="X168" s="25">
        <v>0</v>
      </c>
      <c r="Y168" s="25">
        <v>0</v>
      </c>
      <c r="Z168" s="25">
        <v>0</v>
      </c>
      <c r="AA168" s="25">
        <v>0</v>
      </c>
      <c r="AB168" s="25">
        <v>0</v>
      </c>
      <c r="AC168" s="25">
        <v>0</v>
      </c>
      <c r="AD168" s="25">
        <v>0</v>
      </c>
      <c r="AE168" s="25">
        <v>0</v>
      </c>
      <c r="AF168" s="25">
        <v>0</v>
      </c>
      <c r="AG168" s="25">
        <v>0</v>
      </c>
      <c r="AH168" s="25">
        <v>0</v>
      </c>
      <c r="AI168" s="25">
        <v>0</v>
      </c>
      <c r="AJ168" s="40"/>
      <c r="AK168" s="12"/>
      <c r="AN168" s="1" t="s">
        <v>125</v>
      </c>
      <c r="AO168" s="25">
        <v>5000</v>
      </c>
      <c r="AR168" s="7"/>
      <c r="AZ168" s="7"/>
      <c r="BA168" s="1" t="s">
        <v>1395</v>
      </c>
      <c r="BB168" s="7"/>
      <c r="BC168" s="7" t="s">
        <v>1395</v>
      </c>
      <c r="BD168" s="7"/>
      <c r="BE168" s="1" t="s">
        <v>1395</v>
      </c>
      <c r="BF168" s="7"/>
      <c r="BH168" s="7"/>
      <c r="BI168" s="1" t="s">
        <v>1395</v>
      </c>
      <c r="BJ168" s="7"/>
      <c r="BK168" s="1" t="s">
        <v>1395</v>
      </c>
      <c r="BL168" s="7"/>
      <c r="BN168" s="7"/>
      <c r="BO168" s="1" t="s">
        <v>1395</v>
      </c>
      <c r="BP168" s="7"/>
      <c r="BQ168" s="1" t="s">
        <v>1395</v>
      </c>
      <c r="BR168" s="7"/>
      <c r="BT168" s="7"/>
      <c r="BV168" s="7"/>
      <c r="BX168" s="7"/>
      <c r="BY168" s="7"/>
      <c r="BZ168" s="7"/>
      <c r="CB168" s="1" t="s">
        <v>1445</v>
      </c>
      <c r="CC168" s="1">
        <v>82400807</v>
      </c>
      <c r="CD168" s="1" t="s">
        <v>1667</v>
      </c>
      <c r="CF168" s="1">
        <v>173</v>
      </c>
    </row>
    <row r="169" spans="1:84" ht="14.5" x14ac:dyDescent="0.35">
      <c r="A169" s="7" t="s">
        <v>673</v>
      </c>
      <c r="B169" s="7" t="s">
        <v>674</v>
      </c>
      <c r="C169" s="7" t="s">
        <v>675</v>
      </c>
      <c r="D169" s="7" t="s">
        <v>496</v>
      </c>
      <c r="E169" s="7" t="s">
        <v>497</v>
      </c>
      <c r="F169" s="7" t="s">
        <v>127</v>
      </c>
      <c r="G169" s="16"/>
      <c r="H169" s="1" t="s">
        <v>496</v>
      </c>
      <c r="I169" s="1" t="s">
        <v>1299</v>
      </c>
      <c r="J169" s="1" t="s">
        <v>1300</v>
      </c>
      <c r="K169" s="1" t="s">
        <v>1300</v>
      </c>
      <c r="L169" s="1" t="s">
        <v>1300</v>
      </c>
      <c r="M169" s="1" t="s">
        <v>144</v>
      </c>
      <c r="N169" s="25">
        <v>0</v>
      </c>
      <c r="O169" s="25">
        <v>1</v>
      </c>
      <c r="P169" s="25">
        <v>0</v>
      </c>
      <c r="Q169" s="25">
        <v>0</v>
      </c>
      <c r="R169" s="25">
        <v>0</v>
      </c>
      <c r="S169" s="25">
        <v>0</v>
      </c>
      <c r="T169" s="25">
        <v>0</v>
      </c>
      <c r="U169" s="25">
        <v>0</v>
      </c>
      <c r="V169" s="25">
        <v>0</v>
      </c>
      <c r="W169" s="25">
        <v>0</v>
      </c>
      <c r="X169" s="25">
        <v>0</v>
      </c>
      <c r="Y169" s="25">
        <v>0</v>
      </c>
      <c r="Z169" s="25">
        <v>0</v>
      </c>
      <c r="AA169" s="25">
        <v>0</v>
      </c>
      <c r="AB169" s="25">
        <v>0</v>
      </c>
      <c r="AC169" s="25">
        <v>0</v>
      </c>
      <c r="AD169" s="25">
        <v>0</v>
      </c>
      <c r="AE169" s="25">
        <v>0</v>
      </c>
      <c r="AF169" s="25">
        <v>0</v>
      </c>
      <c r="AG169" s="25">
        <v>0</v>
      </c>
      <c r="AH169" s="25">
        <v>0</v>
      </c>
      <c r="AI169" s="25">
        <v>0</v>
      </c>
      <c r="AJ169" s="40"/>
      <c r="AK169" s="12"/>
      <c r="AL169" s="1" t="s">
        <v>125</v>
      </c>
      <c r="AM169" s="25">
        <v>3000</v>
      </c>
      <c r="AR169" s="7"/>
      <c r="AZ169" s="7"/>
      <c r="BA169" s="1" t="s">
        <v>1395</v>
      </c>
      <c r="BB169" s="7"/>
      <c r="BC169" s="7" t="s">
        <v>1395</v>
      </c>
      <c r="BD169" s="7"/>
      <c r="BE169" s="1" t="s">
        <v>1395</v>
      </c>
      <c r="BF169" s="7"/>
      <c r="BH169" s="7"/>
      <c r="BI169" s="1" t="s">
        <v>1395</v>
      </c>
      <c r="BJ169" s="7"/>
      <c r="BK169" s="1" t="s">
        <v>1395</v>
      </c>
      <c r="BL169" s="7"/>
      <c r="BN169" s="7"/>
      <c r="BO169" s="1" t="s">
        <v>1395</v>
      </c>
      <c r="BP169" s="7"/>
      <c r="BQ169" s="1" t="s">
        <v>1395</v>
      </c>
      <c r="BR169" s="7"/>
      <c r="BT169" s="7"/>
      <c r="BV169" s="7"/>
      <c r="BX169" s="7"/>
      <c r="BY169" s="7"/>
      <c r="BZ169" s="7"/>
      <c r="CB169" s="1" t="s">
        <v>1445</v>
      </c>
      <c r="CC169" s="1">
        <v>82400843</v>
      </c>
      <c r="CD169" s="1" t="s">
        <v>1668</v>
      </c>
      <c r="CF169" s="1">
        <v>174</v>
      </c>
    </row>
    <row r="170" spans="1:84" ht="14.5" x14ac:dyDescent="0.35">
      <c r="A170" s="7" t="s">
        <v>676</v>
      </c>
      <c r="B170" s="7" t="s">
        <v>677</v>
      </c>
      <c r="C170" s="7" t="s">
        <v>678</v>
      </c>
      <c r="D170" s="7" t="s">
        <v>496</v>
      </c>
      <c r="E170" s="7" t="s">
        <v>497</v>
      </c>
      <c r="F170" s="7" t="s">
        <v>127</v>
      </c>
      <c r="G170" s="16"/>
      <c r="H170" s="1" t="s">
        <v>496</v>
      </c>
      <c r="I170" s="1" t="s">
        <v>1299</v>
      </c>
      <c r="J170" s="1" t="s">
        <v>1300</v>
      </c>
      <c r="K170" s="1" t="s">
        <v>1300</v>
      </c>
      <c r="L170" s="1" t="s">
        <v>1300</v>
      </c>
      <c r="M170" s="1" t="s">
        <v>161</v>
      </c>
      <c r="N170" s="25">
        <v>0</v>
      </c>
      <c r="O170" s="25">
        <v>0</v>
      </c>
      <c r="P170" s="25">
        <v>0</v>
      </c>
      <c r="Q170" s="25">
        <v>0</v>
      </c>
      <c r="R170" s="25">
        <v>0</v>
      </c>
      <c r="S170" s="25">
        <v>0</v>
      </c>
      <c r="T170" s="25">
        <v>0</v>
      </c>
      <c r="U170" s="25">
        <v>0</v>
      </c>
      <c r="V170" s="25">
        <v>0</v>
      </c>
      <c r="W170" s="25">
        <v>0</v>
      </c>
      <c r="X170" s="25">
        <v>0</v>
      </c>
      <c r="Y170" s="25">
        <v>0</v>
      </c>
      <c r="Z170" s="25">
        <v>0</v>
      </c>
      <c r="AA170" s="25">
        <v>0</v>
      </c>
      <c r="AB170" s="25">
        <v>0</v>
      </c>
      <c r="AC170" s="25">
        <v>0</v>
      </c>
      <c r="AD170" s="25">
        <v>0</v>
      </c>
      <c r="AE170" s="25">
        <v>0</v>
      </c>
      <c r="AF170" s="25">
        <v>0</v>
      </c>
      <c r="AG170" s="25">
        <v>1</v>
      </c>
      <c r="AH170" s="25">
        <v>0</v>
      </c>
      <c r="AI170" s="25">
        <v>0</v>
      </c>
      <c r="AJ170" s="40"/>
      <c r="AK170" s="12"/>
      <c r="AR170" s="7"/>
      <c r="AZ170" s="7"/>
      <c r="BA170" s="1" t="s">
        <v>1395</v>
      </c>
      <c r="BB170" s="7"/>
      <c r="BC170" s="7" t="s">
        <v>1395</v>
      </c>
      <c r="BD170" s="7"/>
      <c r="BE170" s="1" t="s">
        <v>1395</v>
      </c>
      <c r="BF170" s="7"/>
      <c r="BH170" s="7"/>
      <c r="BI170" s="1" t="s">
        <v>1395</v>
      </c>
      <c r="BJ170" s="7"/>
      <c r="BK170" s="1" t="s">
        <v>1395</v>
      </c>
      <c r="BL170" s="7"/>
      <c r="BN170" s="7"/>
      <c r="BO170" s="1" t="s">
        <v>1395</v>
      </c>
      <c r="BP170" s="7"/>
      <c r="BQ170" s="1" t="s">
        <v>1395</v>
      </c>
      <c r="BR170" s="7"/>
      <c r="BT170" s="7"/>
      <c r="BV170" s="1" t="s">
        <v>125</v>
      </c>
      <c r="BW170" s="27">
        <v>6000</v>
      </c>
      <c r="BX170" s="7"/>
      <c r="BY170" s="7"/>
      <c r="BZ170" s="7"/>
      <c r="CB170" s="1" t="s">
        <v>1445</v>
      </c>
      <c r="CC170" s="1">
        <v>82400882</v>
      </c>
      <c r="CD170" s="1" t="s">
        <v>1669</v>
      </c>
      <c r="CF170" s="1">
        <v>175</v>
      </c>
    </row>
    <row r="171" spans="1:84" ht="14.5" x14ac:dyDescent="0.35">
      <c r="A171" s="7" t="s">
        <v>679</v>
      </c>
      <c r="B171" s="7" t="s">
        <v>680</v>
      </c>
      <c r="C171" s="7" t="s">
        <v>681</v>
      </c>
      <c r="D171" s="7" t="s">
        <v>496</v>
      </c>
      <c r="E171" s="7" t="s">
        <v>497</v>
      </c>
      <c r="F171" s="7" t="s">
        <v>127</v>
      </c>
      <c r="G171" s="16"/>
      <c r="H171" s="1" t="s">
        <v>496</v>
      </c>
      <c r="I171" s="1" t="s">
        <v>1299</v>
      </c>
      <c r="J171" s="1" t="s">
        <v>1300</v>
      </c>
      <c r="K171" s="1" t="s">
        <v>1300</v>
      </c>
      <c r="L171" s="1" t="s">
        <v>1300</v>
      </c>
      <c r="M171" s="1" t="s">
        <v>166</v>
      </c>
      <c r="N171" s="25">
        <v>0</v>
      </c>
      <c r="O171" s="25">
        <v>0</v>
      </c>
      <c r="P171" s="25">
        <v>0</v>
      </c>
      <c r="Q171" s="25">
        <v>1</v>
      </c>
      <c r="R171" s="25">
        <v>0</v>
      </c>
      <c r="S171" s="25">
        <v>0</v>
      </c>
      <c r="T171" s="25">
        <v>0</v>
      </c>
      <c r="U171" s="25">
        <v>0</v>
      </c>
      <c r="V171" s="25">
        <v>0</v>
      </c>
      <c r="W171" s="25">
        <v>0</v>
      </c>
      <c r="X171" s="25">
        <v>0</v>
      </c>
      <c r="Y171" s="25">
        <v>0</v>
      </c>
      <c r="Z171" s="25">
        <v>0</v>
      </c>
      <c r="AA171" s="25">
        <v>0</v>
      </c>
      <c r="AB171" s="25">
        <v>0</v>
      </c>
      <c r="AC171" s="25">
        <v>0</v>
      </c>
      <c r="AD171" s="25">
        <v>0</v>
      </c>
      <c r="AE171" s="25">
        <v>0</v>
      </c>
      <c r="AF171" s="25">
        <v>0</v>
      </c>
      <c r="AG171" s="25">
        <v>0</v>
      </c>
      <c r="AH171" s="25">
        <v>0</v>
      </c>
      <c r="AI171" s="25">
        <v>0</v>
      </c>
      <c r="AJ171" s="40"/>
      <c r="AK171" s="12"/>
      <c r="AP171" s="1" t="s">
        <v>125</v>
      </c>
      <c r="AQ171" s="27">
        <v>11500</v>
      </c>
      <c r="AR171" s="7"/>
      <c r="AZ171" s="7"/>
      <c r="BA171" s="1" t="s">
        <v>1395</v>
      </c>
      <c r="BB171" s="7"/>
      <c r="BC171" s="7" t="s">
        <v>1395</v>
      </c>
      <c r="BD171" s="7"/>
      <c r="BE171" s="1" t="s">
        <v>1395</v>
      </c>
      <c r="BF171" s="7"/>
      <c r="BH171" s="7"/>
      <c r="BI171" s="1" t="s">
        <v>1395</v>
      </c>
      <c r="BJ171" s="7"/>
      <c r="BK171" s="1" t="s">
        <v>1395</v>
      </c>
      <c r="BL171" s="7"/>
      <c r="BN171" s="7"/>
      <c r="BO171" s="1" t="s">
        <v>1395</v>
      </c>
      <c r="BP171" s="7"/>
      <c r="BQ171" s="1" t="s">
        <v>1395</v>
      </c>
      <c r="BR171" s="7"/>
      <c r="BT171" s="7"/>
      <c r="BV171" s="7"/>
      <c r="BX171" s="7"/>
      <c r="BY171" s="7"/>
      <c r="BZ171" s="7"/>
      <c r="CB171" s="1" t="s">
        <v>1445</v>
      </c>
      <c r="CC171" s="1">
        <v>82400904</v>
      </c>
      <c r="CD171" s="1" t="s">
        <v>1670</v>
      </c>
      <c r="CF171" s="1">
        <v>176</v>
      </c>
    </row>
    <row r="172" spans="1:84" ht="14.5" x14ac:dyDescent="0.35">
      <c r="A172" s="7" t="s">
        <v>682</v>
      </c>
      <c r="B172" s="7" t="s">
        <v>683</v>
      </c>
      <c r="C172" s="7" t="s">
        <v>684</v>
      </c>
      <c r="D172" s="7" t="s">
        <v>496</v>
      </c>
      <c r="E172" s="7" t="s">
        <v>497</v>
      </c>
      <c r="F172" s="7" t="s">
        <v>127</v>
      </c>
      <c r="G172" s="16"/>
      <c r="H172" s="1" t="s">
        <v>496</v>
      </c>
      <c r="I172" s="1" t="s">
        <v>1299</v>
      </c>
      <c r="J172" s="1" t="s">
        <v>1300</v>
      </c>
      <c r="K172" s="1" t="s">
        <v>1300</v>
      </c>
      <c r="L172" s="1" t="s">
        <v>1300</v>
      </c>
      <c r="M172" s="1" t="s">
        <v>144</v>
      </c>
      <c r="N172" s="25">
        <v>0</v>
      </c>
      <c r="O172" s="25">
        <v>1</v>
      </c>
      <c r="P172" s="25">
        <v>0</v>
      </c>
      <c r="Q172" s="25">
        <v>0</v>
      </c>
      <c r="R172" s="25">
        <v>0</v>
      </c>
      <c r="S172" s="25">
        <v>0</v>
      </c>
      <c r="T172" s="25">
        <v>0</v>
      </c>
      <c r="U172" s="25">
        <v>0</v>
      </c>
      <c r="V172" s="25">
        <v>0</v>
      </c>
      <c r="W172" s="25">
        <v>0</v>
      </c>
      <c r="X172" s="25">
        <v>0</v>
      </c>
      <c r="Y172" s="25">
        <v>0</v>
      </c>
      <c r="Z172" s="25">
        <v>0</v>
      </c>
      <c r="AA172" s="25">
        <v>0</v>
      </c>
      <c r="AB172" s="25">
        <v>0</v>
      </c>
      <c r="AC172" s="25">
        <v>0</v>
      </c>
      <c r="AD172" s="25">
        <v>0</v>
      </c>
      <c r="AE172" s="25">
        <v>0</v>
      </c>
      <c r="AF172" s="25">
        <v>0</v>
      </c>
      <c r="AG172" s="25">
        <v>0</v>
      </c>
      <c r="AH172" s="25">
        <v>0</v>
      </c>
      <c r="AI172" s="25">
        <v>0</v>
      </c>
      <c r="AJ172" s="40"/>
      <c r="AK172" s="12"/>
      <c r="AL172" s="1" t="s">
        <v>125</v>
      </c>
      <c r="AM172" s="25">
        <v>3000</v>
      </c>
      <c r="AR172" s="7"/>
      <c r="AZ172" s="7"/>
      <c r="BA172" s="1" t="s">
        <v>1395</v>
      </c>
      <c r="BB172" s="7"/>
      <c r="BC172" s="7" t="s">
        <v>1395</v>
      </c>
      <c r="BD172" s="7"/>
      <c r="BE172" s="1" t="s">
        <v>1395</v>
      </c>
      <c r="BF172" s="7"/>
      <c r="BH172" s="7"/>
      <c r="BI172" s="1" t="s">
        <v>1395</v>
      </c>
      <c r="BJ172" s="7"/>
      <c r="BK172" s="1" t="s">
        <v>1395</v>
      </c>
      <c r="BL172" s="7"/>
      <c r="BN172" s="7"/>
      <c r="BO172" s="1" t="s">
        <v>1395</v>
      </c>
      <c r="BP172" s="7"/>
      <c r="BQ172" s="1" t="s">
        <v>1395</v>
      </c>
      <c r="BR172" s="7"/>
      <c r="BT172" s="7"/>
      <c r="BV172" s="7"/>
      <c r="BX172" s="7"/>
      <c r="BY172" s="7"/>
      <c r="BZ172" s="7"/>
      <c r="CB172" s="1" t="s">
        <v>1445</v>
      </c>
      <c r="CC172" s="1">
        <v>82400934</v>
      </c>
      <c r="CD172" s="1" t="s">
        <v>1671</v>
      </c>
      <c r="CF172" s="1">
        <v>177</v>
      </c>
    </row>
    <row r="173" spans="1:84" ht="14.5" x14ac:dyDescent="0.35">
      <c r="A173" s="7" t="s">
        <v>685</v>
      </c>
      <c r="B173" s="7" t="s">
        <v>686</v>
      </c>
      <c r="C173" s="7" t="s">
        <v>687</v>
      </c>
      <c r="D173" s="7" t="s">
        <v>496</v>
      </c>
      <c r="E173" s="7" t="s">
        <v>497</v>
      </c>
      <c r="F173" s="7" t="s">
        <v>127</v>
      </c>
      <c r="G173" s="16"/>
      <c r="H173" s="1" t="s">
        <v>496</v>
      </c>
      <c r="I173" s="1" t="s">
        <v>1299</v>
      </c>
      <c r="J173" s="1" t="s">
        <v>1300</v>
      </c>
      <c r="K173" s="1" t="s">
        <v>1300</v>
      </c>
      <c r="L173" s="1" t="s">
        <v>1300</v>
      </c>
      <c r="M173" s="1" t="s">
        <v>165</v>
      </c>
      <c r="N173" s="25">
        <v>0</v>
      </c>
      <c r="O173" s="25">
        <v>0</v>
      </c>
      <c r="P173" s="25">
        <v>1</v>
      </c>
      <c r="Q173" s="25">
        <v>0</v>
      </c>
      <c r="R173" s="25">
        <v>0</v>
      </c>
      <c r="S173" s="25">
        <v>0</v>
      </c>
      <c r="T173" s="25">
        <v>0</v>
      </c>
      <c r="U173" s="25">
        <v>0</v>
      </c>
      <c r="V173" s="25">
        <v>0</v>
      </c>
      <c r="W173" s="25">
        <v>0</v>
      </c>
      <c r="X173" s="25">
        <v>0</v>
      </c>
      <c r="Y173" s="25">
        <v>0</v>
      </c>
      <c r="Z173" s="25">
        <v>0</v>
      </c>
      <c r="AA173" s="25">
        <v>0</v>
      </c>
      <c r="AB173" s="25">
        <v>0</v>
      </c>
      <c r="AC173" s="25">
        <v>0</v>
      </c>
      <c r="AD173" s="25">
        <v>0</v>
      </c>
      <c r="AE173" s="25">
        <v>0</v>
      </c>
      <c r="AF173" s="25">
        <v>0</v>
      </c>
      <c r="AG173" s="25">
        <v>0</v>
      </c>
      <c r="AH173" s="25">
        <v>0</v>
      </c>
      <c r="AI173" s="25">
        <v>0</v>
      </c>
      <c r="AJ173" s="40"/>
      <c r="AK173" s="12"/>
      <c r="AN173" s="1" t="s">
        <v>125</v>
      </c>
      <c r="AO173" s="25">
        <v>5000</v>
      </c>
      <c r="AR173" s="7"/>
      <c r="AZ173" s="7"/>
      <c r="BA173" s="1" t="s">
        <v>1395</v>
      </c>
      <c r="BB173" s="7"/>
      <c r="BC173" s="7" t="s">
        <v>1395</v>
      </c>
      <c r="BD173" s="7"/>
      <c r="BE173" s="1" t="s">
        <v>1395</v>
      </c>
      <c r="BF173" s="7"/>
      <c r="BH173" s="7"/>
      <c r="BI173" s="1" t="s">
        <v>1395</v>
      </c>
      <c r="BJ173" s="7"/>
      <c r="BK173" s="1" t="s">
        <v>1395</v>
      </c>
      <c r="BL173" s="7"/>
      <c r="BN173" s="7"/>
      <c r="BO173" s="1" t="s">
        <v>1395</v>
      </c>
      <c r="BP173" s="7"/>
      <c r="BQ173" s="1" t="s">
        <v>1395</v>
      </c>
      <c r="BR173" s="7"/>
      <c r="BT173" s="7"/>
      <c r="BV173" s="7"/>
      <c r="BX173" s="7"/>
      <c r="BY173" s="7"/>
      <c r="BZ173" s="7"/>
      <c r="CB173" s="1" t="s">
        <v>1445</v>
      </c>
      <c r="CC173" s="1">
        <v>82401009</v>
      </c>
      <c r="CD173" s="1" t="s">
        <v>1672</v>
      </c>
      <c r="CF173" s="1">
        <v>178</v>
      </c>
    </row>
    <row r="174" spans="1:84" ht="14.5" x14ac:dyDescent="0.35">
      <c r="A174" s="7" t="s">
        <v>688</v>
      </c>
      <c r="B174" s="7" t="s">
        <v>689</v>
      </c>
      <c r="C174" s="7" t="s">
        <v>690</v>
      </c>
      <c r="D174" s="7" t="s">
        <v>496</v>
      </c>
      <c r="E174" s="7" t="s">
        <v>497</v>
      </c>
      <c r="F174" s="7" t="s">
        <v>127</v>
      </c>
      <c r="G174" s="16"/>
      <c r="H174" s="1" t="s">
        <v>496</v>
      </c>
      <c r="I174" s="1" t="s">
        <v>1299</v>
      </c>
      <c r="J174" s="1" t="s">
        <v>1300</v>
      </c>
      <c r="K174" s="1" t="s">
        <v>1300</v>
      </c>
      <c r="L174" s="1" t="s">
        <v>1300</v>
      </c>
      <c r="M174" s="1" t="s">
        <v>140</v>
      </c>
      <c r="N174" s="25">
        <v>0</v>
      </c>
      <c r="O174" s="25">
        <v>0</v>
      </c>
      <c r="P174" s="25">
        <v>0</v>
      </c>
      <c r="Q174" s="25">
        <v>0</v>
      </c>
      <c r="R174" s="25">
        <v>0</v>
      </c>
      <c r="S174" s="25">
        <v>0</v>
      </c>
      <c r="T174" s="25">
        <v>1</v>
      </c>
      <c r="U174" s="25">
        <v>0</v>
      </c>
      <c r="V174" s="25">
        <v>0</v>
      </c>
      <c r="W174" s="25">
        <v>0</v>
      </c>
      <c r="X174" s="25">
        <v>0</v>
      </c>
      <c r="Y174" s="25">
        <v>0</v>
      </c>
      <c r="Z174" s="25">
        <v>0</v>
      </c>
      <c r="AA174" s="25">
        <v>0</v>
      </c>
      <c r="AB174" s="25">
        <v>0</v>
      </c>
      <c r="AC174" s="25">
        <v>0</v>
      </c>
      <c r="AD174" s="25">
        <v>0</v>
      </c>
      <c r="AE174" s="25">
        <v>0</v>
      </c>
      <c r="AF174" s="25">
        <v>0</v>
      </c>
      <c r="AG174" s="25">
        <v>0</v>
      </c>
      <c r="AH174" s="25">
        <v>0</v>
      </c>
      <c r="AI174" s="25">
        <v>0</v>
      </c>
      <c r="AJ174" s="40"/>
      <c r="AK174" s="12"/>
      <c r="AR174" s="7"/>
      <c r="AV174" s="1" t="s">
        <v>125</v>
      </c>
      <c r="AW174" s="27">
        <v>7500</v>
      </c>
      <c r="AZ174" s="7"/>
      <c r="BA174" s="1" t="s">
        <v>1395</v>
      </c>
      <c r="BB174" s="7"/>
      <c r="BC174" s="7" t="s">
        <v>1395</v>
      </c>
      <c r="BD174" s="7"/>
      <c r="BE174" s="1" t="s">
        <v>1395</v>
      </c>
      <c r="BF174" s="7"/>
      <c r="BH174" s="7"/>
      <c r="BI174" s="1" t="s">
        <v>1395</v>
      </c>
      <c r="BJ174" s="7"/>
      <c r="BK174" s="1" t="s">
        <v>1395</v>
      </c>
      <c r="BL174" s="7"/>
      <c r="BN174" s="7"/>
      <c r="BO174" s="1" t="s">
        <v>1395</v>
      </c>
      <c r="BP174" s="7"/>
      <c r="BQ174" s="1" t="s">
        <v>1395</v>
      </c>
      <c r="BR174" s="7"/>
      <c r="BT174" s="7"/>
      <c r="BV174" s="7"/>
      <c r="BX174" s="7"/>
      <c r="BY174" s="7"/>
      <c r="BZ174" s="7"/>
      <c r="CB174" s="1" t="s">
        <v>1445</v>
      </c>
      <c r="CC174" s="1">
        <v>82401059</v>
      </c>
      <c r="CD174" s="1" t="s">
        <v>1673</v>
      </c>
      <c r="CF174" s="1">
        <v>179</v>
      </c>
    </row>
    <row r="175" spans="1:84" ht="14.5" x14ac:dyDescent="0.35">
      <c r="A175" s="7" t="s">
        <v>691</v>
      </c>
      <c r="B175" s="7" t="s">
        <v>692</v>
      </c>
      <c r="C175" s="7" t="s">
        <v>693</v>
      </c>
      <c r="D175" s="7" t="s">
        <v>496</v>
      </c>
      <c r="E175" s="7" t="s">
        <v>497</v>
      </c>
      <c r="F175" s="7" t="s">
        <v>127</v>
      </c>
      <c r="G175" s="16"/>
      <c r="H175" s="1" t="s">
        <v>496</v>
      </c>
      <c r="I175" s="1" t="s">
        <v>1299</v>
      </c>
      <c r="J175" s="1" t="s">
        <v>1300</v>
      </c>
      <c r="K175" s="1" t="s">
        <v>1300</v>
      </c>
      <c r="L175" s="1" t="s">
        <v>1300</v>
      </c>
      <c r="M175" s="1" t="s">
        <v>131</v>
      </c>
      <c r="N175" s="25">
        <v>0</v>
      </c>
      <c r="O175" s="25">
        <v>0</v>
      </c>
      <c r="P175" s="25">
        <v>0</v>
      </c>
      <c r="Q175" s="25">
        <v>0</v>
      </c>
      <c r="R175" s="25">
        <v>0</v>
      </c>
      <c r="S175" s="25">
        <v>0</v>
      </c>
      <c r="T175" s="25">
        <v>0</v>
      </c>
      <c r="U175" s="25">
        <v>0</v>
      </c>
      <c r="V175" s="25">
        <v>0</v>
      </c>
      <c r="W175" s="25">
        <v>0</v>
      </c>
      <c r="X175" s="25">
        <v>0</v>
      </c>
      <c r="Y175" s="25">
        <v>0</v>
      </c>
      <c r="Z175" s="25">
        <v>0</v>
      </c>
      <c r="AA175" s="25">
        <v>0</v>
      </c>
      <c r="AB175" s="25">
        <v>0</v>
      </c>
      <c r="AC175" s="25">
        <v>0</v>
      </c>
      <c r="AD175" s="25">
        <v>0</v>
      </c>
      <c r="AE175" s="25">
        <v>0</v>
      </c>
      <c r="AF175" s="25">
        <v>0</v>
      </c>
      <c r="AG175" s="25">
        <v>0</v>
      </c>
      <c r="AH175" s="25">
        <v>0</v>
      </c>
      <c r="AI175" s="25">
        <v>1</v>
      </c>
      <c r="AJ175" s="40"/>
      <c r="AK175" s="12"/>
      <c r="AR175" s="7"/>
      <c r="AZ175" s="7"/>
      <c r="BA175" s="1" t="s">
        <v>1395</v>
      </c>
      <c r="BB175" s="7"/>
      <c r="BC175" s="7" t="s">
        <v>1395</v>
      </c>
      <c r="BD175" s="7"/>
      <c r="BE175" s="1" t="s">
        <v>1395</v>
      </c>
      <c r="BF175" s="7"/>
      <c r="BH175" s="7"/>
      <c r="BI175" s="1" t="s">
        <v>1395</v>
      </c>
      <c r="BJ175" s="7"/>
      <c r="BK175" s="1" t="s">
        <v>1395</v>
      </c>
      <c r="BL175" s="7"/>
      <c r="BN175" s="7"/>
      <c r="BO175" s="1" t="s">
        <v>1395</v>
      </c>
      <c r="BP175" s="7"/>
      <c r="BQ175" s="1" t="s">
        <v>1395</v>
      </c>
      <c r="BR175" s="7"/>
      <c r="BT175" s="7"/>
      <c r="BV175" s="7"/>
      <c r="BX175" s="7"/>
      <c r="BY175" s="7"/>
      <c r="BZ175" s="1" t="s">
        <v>125</v>
      </c>
      <c r="CA175" s="25">
        <v>2500</v>
      </c>
      <c r="CB175" s="1" t="s">
        <v>1445</v>
      </c>
      <c r="CC175" s="1">
        <v>82401105</v>
      </c>
      <c r="CD175" s="1" t="s">
        <v>1674</v>
      </c>
      <c r="CF175" s="1">
        <v>180</v>
      </c>
    </row>
    <row r="176" spans="1:84" ht="14.5" x14ac:dyDescent="0.35">
      <c r="A176" s="7" t="s">
        <v>694</v>
      </c>
      <c r="B176" s="7" t="s">
        <v>695</v>
      </c>
      <c r="C176" s="7" t="s">
        <v>696</v>
      </c>
      <c r="D176" s="7" t="s">
        <v>496</v>
      </c>
      <c r="E176" s="7" t="s">
        <v>497</v>
      </c>
      <c r="F176" s="7" t="s">
        <v>127</v>
      </c>
      <c r="G176" s="16"/>
      <c r="H176" s="1" t="s">
        <v>496</v>
      </c>
      <c r="I176" s="1" t="s">
        <v>1299</v>
      </c>
      <c r="J176" s="1" t="s">
        <v>1300</v>
      </c>
      <c r="K176" s="1" t="s">
        <v>1300</v>
      </c>
      <c r="L176" s="1" t="s">
        <v>1300</v>
      </c>
      <c r="M176" s="1" t="s">
        <v>161</v>
      </c>
      <c r="N176" s="25">
        <v>0</v>
      </c>
      <c r="O176" s="25">
        <v>0</v>
      </c>
      <c r="P176" s="25">
        <v>0</v>
      </c>
      <c r="Q176" s="25">
        <v>0</v>
      </c>
      <c r="R176" s="25">
        <v>0</v>
      </c>
      <c r="S176" s="25">
        <v>0</v>
      </c>
      <c r="T176" s="25">
        <v>0</v>
      </c>
      <c r="U176" s="25">
        <v>0</v>
      </c>
      <c r="V176" s="25">
        <v>0</v>
      </c>
      <c r="W176" s="25">
        <v>0</v>
      </c>
      <c r="X176" s="25">
        <v>0</v>
      </c>
      <c r="Y176" s="25">
        <v>0</v>
      </c>
      <c r="Z176" s="25">
        <v>0</v>
      </c>
      <c r="AA176" s="25">
        <v>0</v>
      </c>
      <c r="AB176" s="25">
        <v>0</v>
      </c>
      <c r="AC176" s="25">
        <v>0</v>
      </c>
      <c r="AD176" s="25">
        <v>0</v>
      </c>
      <c r="AE176" s="25">
        <v>0</v>
      </c>
      <c r="AF176" s="25">
        <v>0</v>
      </c>
      <c r="AG176" s="25">
        <v>1</v>
      </c>
      <c r="AH176" s="25">
        <v>0</v>
      </c>
      <c r="AI176" s="25">
        <v>0</v>
      </c>
      <c r="AJ176" s="40"/>
      <c r="AK176" s="12"/>
      <c r="AR176" s="7"/>
      <c r="AZ176" s="7"/>
      <c r="BA176" s="1" t="s">
        <v>1395</v>
      </c>
      <c r="BB176" s="7"/>
      <c r="BC176" s="7" t="s">
        <v>1395</v>
      </c>
      <c r="BD176" s="7"/>
      <c r="BE176" s="1" t="s">
        <v>1395</v>
      </c>
      <c r="BF176" s="7"/>
      <c r="BH176" s="7"/>
      <c r="BI176" s="1" t="s">
        <v>1395</v>
      </c>
      <c r="BJ176" s="7"/>
      <c r="BK176" s="1" t="s">
        <v>1395</v>
      </c>
      <c r="BL176" s="7"/>
      <c r="BN176" s="7"/>
      <c r="BO176" s="1" t="s">
        <v>1395</v>
      </c>
      <c r="BP176" s="7"/>
      <c r="BQ176" s="1" t="s">
        <v>1395</v>
      </c>
      <c r="BR176" s="7"/>
      <c r="BT176" s="7"/>
      <c r="BV176" s="1" t="s">
        <v>125</v>
      </c>
      <c r="BW176" s="27">
        <v>5000</v>
      </c>
      <c r="BX176" s="7"/>
      <c r="BY176" s="7"/>
      <c r="BZ176" s="7"/>
      <c r="CB176" s="1" t="s">
        <v>1445</v>
      </c>
      <c r="CC176" s="1">
        <v>82401156</v>
      </c>
      <c r="CD176" s="1" t="s">
        <v>1675</v>
      </c>
      <c r="CF176" s="1">
        <v>181</v>
      </c>
    </row>
    <row r="177" spans="1:84" ht="14.5" x14ac:dyDescent="0.35">
      <c r="A177" s="7" t="s">
        <v>697</v>
      </c>
      <c r="B177" s="7" t="s">
        <v>698</v>
      </c>
      <c r="C177" s="7" t="s">
        <v>699</v>
      </c>
      <c r="D177" s="7" t="s">
        <v>700</v>
      </c>
      <c r="E177" s="27">
        <v>351548094435602</v>
      </c>
      <c r="F177" s="7" t="s">
        <v>127</v>
      </c>
      <c r="G177" s="16"/>
      <c r="H177" s="1" t="s">
        <v>700</v>
      </c>
      <c r="I177" s="1" t="s">
        <v>1299</v>
      </c>
      <c r="J177" s="1" t="s">
        <v>128</v>
      </c>
      <c r="K177" s="1" t="s">
        <v>128</v>
      </c>
      <c r="L177" s="1" t="s">
        <v>128</v>
      </c>
      <c r="M177" s="1" t="s">
        <v>1341</v>
      </c>
      <c r="N177" s="25">
        <v>1</v>
      </c>
      <c r="O177" s="25">
        <v>1</v>
      </c>
      <c r="P177" s="25">
        <v>1</v>
      </c>
      <c r="Q177" s="25">
        <v>1</v>
      </c>
      <c r="R177" s="25">
        <v>1</v>
      </c>
      <c r="S177" s="25">
        <v>1</v>
      </c>
      <c r="T177" s="25">
        <v>0</v>
      </c>
      <c r="U177" s="25">
        <v>1</v>
      </c>
      <c r="V177" s="25">
        <v>0</v>
      </c>
      <c r="W177" s="25">
        <v>0</v>
      </c>
      <c r="X177" s="25">
        <v>1</v>
      </c>
      <c r="Y177" s="25">
        <v>0</v>
      </c>
      <c r="Z177" s="25">
        <v>0</v>
      </c>
      <c r="AA177" s="25">
        <v>1</v>
      </c>
      <c r="AB177" s="25">
        <v>1</v>
      </c>
      <c r="AC177" s="25">
        <v>0</v>
      </c>
      <c r="AD177" s="25">
        <v>0</v>
      </c>
      <c r="AE177" s="25">
        <v>1</v>
      </c>
      <c r="AF177" s="25">
        <v>1</v>
      </c>
      <c r="AG177" s="25">
        <v>1</v>
      </c>
      <c r="AH177" s="25">
        <v>0</v>
      </c>
      <c r="AI177" s="25">
        <v>1</v>
      </c>
      <c r="AJ177" s="40" t="s">
        <v>125</v>
      </c>
      <c r="AK177" s="42">
        <v>1000</v>
      </c>
      <c r="AL177" s="1" t="s">
        <v>125</v>
      </c>
      <c r="AM177" s="25">
        <v>2500</v>
      </c>
      <c r="AN177" s="1" t="s">
        <v>125</v>
      </c>
      <c r="AO177" s="25">
        <v>5000</v>
      </c>
      <c r="AP177" s="1" t="s">
        <v>125</v>
      </c>
      <c r="AQ177" s="25">
        <v>8000</v>
      </c>
      <c r="AR177" s="7" t="s">
        <v>125</v>
      </c>
      <c r="AS177" s="25">
        <v>5000</v>
      </c>
      <c r="AT177" s="1" t="s">
        <v>125</v>
      </c>
      <c r="AU177" s="25">
        <v>10000</v>
      </c>
      <c r="AX177" s="1" t="s">
        <v>125</v>
      </c>
      <c r="AY177" s="25">
        <v>8000</v>
      </c>
      <c r="AZ177" s="7"/>
      <c r="BB177" s="7"/>
      <c r="BC177" s="7" t="s">
        <v>1395</v>
      </c>
      <c r="BD177" s="6" t="s">
        <v>125</v>
      </c>
      <c r="BE177" s="25">
        <v>544</v>
      </c>
      <c r="BF177" s="7"/>
      <c r="BH177" s="7"/>
      <c r="BI177" s="1" t="s">
        <v>1395</v>
      </c>
      <c r="BJ177" s="7"/>
      <c r="BK177" s="1" t="s">
        <v>1395</v>
      </c>
      <c r="BL177" s="7"/>
      <c r="BN177" s="1" t="s">
        <v>125</v>
      </c>
      <c r="BO177" s="25">
        <v>300</v>
      </c>
      <c r="BP177" s="1" t="s">
        <v>125</v>
      </c>
      <c r="BQ177" s="25">
        <v>210</v>
      </c>
      <c r="BR177" s="1" t="s">
        <v>125</v>
      </c>
      <c r="BS177" s="25">
        <v>300</v>
      </c>
      <c r="BT177" s="1" t="s">
        <v>125</v>
      </c>
      <c r="BU177" s="25">
        <v>2500</v>
      </c>
      <c r="BV177" s="1" t="s">
        <v>125</v>
      </c>
      <c r="BW177" s="27">
        <v>4000</v>
      </c>
      <c r="BX177" s="7"/>
      <c r="BY177" s="7"/>
      <c r="BZ177" s="1" t="s">
        <v>125</v>
      </c>
      <c r="CA177" s="25">
        <v>2500</v>
      </c>
      <c r="CB177" s="1" t="s">
        <v>1454</v>
      </c>
      <c r="CC177" s="1">
        <v>82522788</v>
      </c>
      <c r="CD177" s="1" t="s">
        <v>1676</v>
      </c>
      <c r="CF177" s="1">
        <v>208</v>
      </c>
    </row>
    <row r="178" spans="1:84" ht="14.5" x14ac:dyDescent="0.35">
      <c r="A178" s="7" t="s">
        <v>701</v>
      </c>
      <c r="B178" s="7" t="s">
        <v>702</v>
      </c>
      <c r="C178" s="7" t="s">
        <v>703</v>
      </c>
      <c r="D178" s="7" t="s">
        <v>700</v>
      </c>
      <c r="E178" s="27">
        <v>351548094435602</v>
      </c>
      <c r="F178" s="7" t="s">
        <v>127</v>
      </c>
      <c r="G178" s="16"/>
      <c r="H178" s="1" t="s">
        <v>700</v>
      </c>
      <c r="I178" s="1" t="s">
        <v>1299</v>
      </c>
      <c r="J178" s="1" t="s">
        <v>128</v>
      </c>
      <c r="K178" s="1" t="s">
        <v>128</v>
      </c>
      <c r="L178" s="1" t="s">
        <v>128</v>
      </c>
      <c r="M178" s="1" t="s">
        <v>1341</v>
      </c>
      <c r="N178" s="25">
        <v>1</v>
      </c>
      <c r="O178" s="25">
        <v>1</v>
      </c>
      <c r="P178" s="25">
        <v>1</v>
      </c>
      <c r="Q178" s="25">
        <v>1</v>
      </c>
      <c r="R178" s="25">
        <v>1</v>
      </c>
      <c r="S178" s="25">
        <v>1</v>
      </c>
      <c r="T178" s="25">
        <v>0</v>
      </c>
      <c r="U178" s="25">
        <v>1</v>
      </c>
      <c r="V178" s="25">
        <v>0</v>
      </c>
      <c r="W178" s="25">
        <v>0</v>
      </c>
      <c r="X178" s="25">
        <v>1</v>
      </c>
      <c r="Y178" s="25">
        <v>0</v>
      </c>
      <c r="Z178" s="25">
        <v>0</v>
      </c>
      <c r="AA178" s="25">
        <v>1</v>
      </c>
      <c r="AB178" s="25">
        <v>1</v>
      </c>
      <c r="AC178" s="25">
        <v>0</v>
      </c>
      <c r="AD178" s="25">
        <v>0</v>
      </c>
      <c r="AE178" s="25">
        <v>1</v>
      </c>
      <c r="AF178" s="25">
        <v>1</v>
      </c>
      <c r="AG178" s="25">
        <v>1</v>
      </c>
      <c r="AH178" s="25">
        <v>0</v>
      </c>
      <c r="AI178" s="25">
        <v>1</v>
      </c>
      <c r="AJ178" s="40" t="s">
        <v>125</v>
      </c>
      <c r="AK178" s="42">
        <v>1000</v>
      </c>
      <c r="AL178" s="1" t="s">
        <v>125</v>
      </c>
      <c r="AM178" s="25">
        <v>2500</v>
      </c>
      <c r="AN178" s="1" t="s">
        <v>125</v>
      </c>
      <c r="AO178" s="25">
        <v>5000</v>
      </c>
      <c r="AP178" s="1" t="s">
        <v>125</v>
      </c>
      <c r="AQ178" s="25">
        <v>8000</v>
      </c>
      <c r="AR178" s="7" t="s">
        <v>125</v>
      </c>
      <c r="AS178" s="25">
        <v>5000</v>
      </c>
      <c r="AT178" s="1" t="s">
        <v>125</v>
      </c>
      <c r="AU178" s="25">
        <v>10000</v>
      </c>
      <c r="AX178" s="1" t="s">
        <v>125</v>
      </c>
      <c r="AY178" s="25">
        <v>8000</v>
      </c>
      <c r="AZ178" s="7"/>
      <c r="BB178" s="7"/>
      <c r="BC178" s="7" t="s">
        <v>1395</v>
      </c>
      <c r="BD178" s="6" t="s">
        <v>125</v>
      </c>
      <c r="BE178" s="25">
        <v>544</v>
      </c>
      <c r="BF178" s="7"/>
      <c r="BH178" s="7"/>
      <c r="BI178" s="1" t="s">
        <v>1395</v>
      </c>
      <c r="BJ178" s="7"/>
      <c r="BK178" s="1" t="s">
        <v>1395</v>
      </c>
      <c r="BL178" s="7"/>
      <c r="BO178" s="25"/>
      <c r="BP178" s="1" t="s">
        <v>125</v>
      </c>
      <c r="BQ178" s="25">
        <v>210</v>
      </c>
      <c r="BR178" s="1" t="s">
        <v>125</v>
      </c>
      <c r="BS178" s="25">
        <v>350</v>
      </c>
      <c r="BT178" s="1" t="s">
        <v>125</v>
      </c>
      <c r="BU178" s="25">
        <v>2500</v>
      </c>
      <c r="BV178" s="1" t="s">
        <v>125</v>
      </c>
      <c r="BW178" s="27">
        <v>4000</v>
      </c>
      <c r="BX178" s="7"/>
      <c r="BY178" s="7"/>
      <c r="BZ178" s="1" t="s">
        <v>125</v>
      </c>
      <c r="CA178" s="25">
        <v>2500</v>
      </c>
      <c r="CB178" s="1" t="s">
        <v>1454</v>
      </c>
      <c r="CC178" s="1">
        <v>82522808</v>
      </c>
      <c r="CD178" s="1" t="s">
        <v>1677</v>
      </c>
      <c r="CF178" s="1">
        <v>209</v>
      </c>
    </row>
    <row r="179" spans="1:84" ht="14.5" x14ac:dyDescent="0.35">
      <c r="A179" s="7" t="s">
        <v>704</v>
      </c>
      <c r="B179" s="7" t="s">
        <v>705</v>
      </c>
      <c r="C179" s="7" t="s">
        <v>706</v>
      </c>
      <c r="D179" s="7" t="s">
        <v>496</v>
      </c>
      <c r="E179" s="27">
        <v>351696097820179</v>
      </c>
      <c r="F179" s="7" t="s">
        <v>127</v>
      </c>
      <c r="G179" s="16"/>
      <c r="H179" s="1" t="s">
        <v>496</v>
      </c>
      <c r="I179" s="1" t="s">
        <v>1299</v>
      </c>
      <c r="J179" s="1" t="s">
        <v>1300</v>
      </c>
      <c r="K179" s="1" t="s">
        <v>1300</v>
      </c>
      <c r="L179" s="1" t="s">
        <v>1300</v>
      </c>
      <c r="M179" s="1" t="s">
        <v>1342</v>
      </c>
      <c r="N179" s="25">
        <v>1</v>
      </c>
      <c r="O179" s="25">
        <v>0</v>
      </c>
      <c r="P179" s="25">
        <v>0</v>
      </c>
      <c r="Q179" s="25">
        <v>0</v>
      </c>
      <c r="R179" s="25">
        <v>0</v>
      </c>
      <c r="S179" s="25">
        <v>0</v>
      </c>
      <c r="T179" s="25">
        <v>0</v>
      </c>
      <c r="U179" s="25">
        <v>0</v>
      </c>
      <c r="V179" s="25">
        <v>1</v>
      </c>
      <c r="W179" s="25">
        <v>0</v>
      </c>
      <c r="X179" s="25">
        <v>0</v>
      </c>
      <c r="Y179" s="25">
        <v>0</v>
      </c>
      <c r="Z179" s="25">
        <v>0</v>
      </c>
      <c r="AA179" s="25">
        <v>0</v>
      </c>
      <c r="AB179" s="25">
        <v>0</v>
      </c>
      <c r="AC179" s="25">
        <v>0</v>
      </c>
      <c r="AD179" s="25">
        <v>0</v>
      </c>
      <c r="AE179" s="25">
        <v>0</v>
      </c>
      <c r="AF179" s="25">
        <v>0</v>
      </c>
      <c r="AG179" s="25">
        <v>0</v>
      </c>
      <c r="AH179" s="25">
        <v>0</v>
      </c>
      <c r="AI179" s="25">
        <v>0</v>
      </c>
      <c r="AJ179" s="40"/>
      <c r="AK179" s="42"/>
      <c r="AR179" s="7"/>
      <c r="AZ179" s="7" t="s">
        <v>125</v>
      </c>
      <c r="BA179" s="25">
        <v>150</v>
      </c>
      <c r="BB179" s="7"/>
      <c r="BC179" s="7" t="s">
        <v>1395</v>
      </c>
      <c r="BD179" s="7"/>
      <c r="BE179" s="1" t="s">
        <v>1395</v>
      </c>
      <c r="BF179" s="7"/>
      <c r="BH179" s="7"/>
      <c r="BI179" s="1" t="s">
        <v>1395</v>
      </c>
      <c r="BJ179" s="7"/>
      <c r="BK179" s="1" t="s">
        <v>1395</v>
      </c>
      <c r="BL179" s="7"/>
      <c r="BN179" s="7"/>
      <c r="BO179" s="1" t="s">
        <v>1395</v>
      </c>
      <c r="BP179" s="7"/>
      <c r="BQ179" s="1" t="s">
        <v>1395</v>
      </c>
      <c r="BR179" s="7"/>
      <c r="BT179" s="7"/>
      <c r="BV179" s="7"/>
      <c r="BX179" s="7"/>
      <c r="BY179" s="7"/>
      <c r="BZ179" s="7"/>
      <c r="CB179" s="1" t="s">
        <v>1455</v>
      </c>
      <c r="CC179" s="1">
        <v>82522810</v>
      </c>
      <c r="CD179" s="1" t="s">
        <v>1677</v>
      </c>
      <c r="CF179" s="1">
        <v>210</v>
      </c>
    </row>
    <row r="180" spans="1:84" ht="14.5" x14ac:dyDescent="0.35">
      <c r="A180" s="7" t="s">
        <v>707</v>
      </c>
      <c r="B180" s="7" t="s">
        <v>708</v>
      </c>
      <c r="C180" s="7" t="s">
        <v>709</v>
      </c>
      <c r="D180" s="7" t="s">
        <v>700</v>
      </c>
      <c r="E180" s="27">
        <v>351548094435602</v>
      </c>
      <c r="F180" s="7" t="s">
        <v>127</v>
      </c>
      <c r="G180" s="16"/>
      <c r="H180" s="1" t="s">
        <v>700</v>
      </c>
      <c r="I180" s="1" t="s">
        <v>1299</v>
      </c>
      <c r="J180" s="1" t="s">
        <v>128</v>
      </c>
      <c r="K180" s="1" t="s">
        <v>128</v>
      </c>
      <c r="L180" s="1" t="s">
        <v>128</v>
      </c>
      <c r="M180" s="1" t="s">
        <v>1343</v>
      </c>
      <c r="N180" s="25">
        <v>1</v>
      </c>
      <c r="O180" s="25">
        <v>1</v>
      </c>
      <c r="P180" s="25">
        <v>1</v>
      </c>
      <c r="Q180" s="25">
        <v>1</v>
      </c>
      <c r="R180" s="25">
        <v>1</v>
      </c>
      <c r="S180" s="25">
        <v>1</v>
      </c>
      <c r="T180" s="25">
        <v>1</v>
      </c>
      <c r="U180" s="25">
        <v>1</v>
      </c>
      <c r="V180" s="25">
        <v>0</v>
      </c>
      <c r="W180" s="25">
        <v>0</v>
      </c>
      <c r="X180" s="25">
        <v>1</v>
      </c>
      <c r="Y180" s="25">
        <v>0</v>
      </c>
      <c r="Z180" s="25">
        <v>0</v>
      </c>
      <c r="AA180" s="25">
        <v>1</v>
      </c>
      <c r="AB180" s="25">
        <v>1</v>
      </c>
      <c r="AC180" s="25">
        <v>0</v>
      </c>
      <c r="AD180" s="25">
        <v>0</v>
      </c>
      <c r="AE180" s="25">
        <v>1</v>
      </c>
      <c r="AF180" s="25">
        <v>1</v>
      </c>
      <c r="AG180" s="25">
        <v>1</v>
      </c>
      <c r="AH180" s="25">
        <v>0</v>
      </c>
      <c r="AI180" s="25">
        <v>1</v>
      </c>
      <c r="AJ180" s="40" t="s">
        <v>125</v>
      </c>
      <c r="AK180" s="42">
        <v>1000</v>
      </c>
      <c r="AL180" s="1" t="s">
        <v>125</v>
      </c>
      <c r="AM180" s="25">
        <v>2500</v>
      </c>
      <c r="AN180" s="1" t="s">
        <v>125</v>
      </c>
      <c r="AO180" s="25">
        <v>5000</v>
      </c>
      <c r="AP180" s="1" t="s">
        <v>125</v>
      </c>
      <c r="AQ180" s="25">
        <v>8500</v>
      </c>
      <c r="AR180" s="7" t="s">
        <v>125</v>
      </c>
      <c r="AS180" s="25">
        <v>6000</v>
      </c>
      <c r="AT180" s="1" t="s">
        <v>125</v>
      </c>
      <c r="AU180" s="25">
        <v>10000</v>
      </c>
      <c r="AV180" s="1" t="s">
        <v>125</v>
      </c>
      <c r="AW180" s="25">
        <v>5000</v>
      </c>
      <c r="AX180" s="1" t="s">
        <v>125</v>
      </c>
      <c r="AY180" s="25">
        <v>8000</v>
      </c>
      <c r="AZ180" s="7"/>
      <c r="BB180" s="7"/>
      <c r="BC180" s="7" t="s">
        <v>1395</v>
      </c>
      <c r="BD180" s="6" t="s">
        <v>125</v>
      </c>
      <c r="BE180" s="25">
        <v>750</v>
      </c>
      <c r="BF180" s="7"/>
      <c r="BH180" s="7"/>
      <c r="BI180" s="1" t="s">
        <v>1395</v>
      </c>
      <c r="BJ180" s="7"/>
      <c r="BK180" s="1" t="s">
        <v>1395</v>
      </c>
      <c r="BL180" s="7"/>
      <c r="BN180" s="7"/>
      <c r="BO180" s="1" t="s">
        <v>1395</v>
      </c>
      <c r="BP180" s="1" t="s">
        <v>125</v>
      </c>
      <c r="BQ180" s="25">
        <v>195</v>
      </c>
      <c r="BR180" s="1" t="s">
        <v>125</v>
      </c>
      <c r="BS180" s="25">
        <v>300</v>
      </c>
      <c r="BT180" s="1" t="s">
        <v>125</v>
      </c>
      <c r="BU180" s="25">
        <v>2500</v>
      </c>
      <c r="BV180" s="1" t="s">
        <v>125</v>
      </c>
      <c r="BW180" s="27">
        <v>4000</v>
      </c>
      <c r="BX180" s="7"/>
      <c r="BY180" s="7"/>
      <c r="BZ180" s="1" t="s">
        <v>125</v>
      </c>
      <c r="CA180" s="25">
        <v>2500</v>
      </c>
      <c r="CB180" s="1" t="s">
        <v>1456</v>
      </c>
      <c r="CC180" s="1">
        <v>82522818</v>
      </c>
      <c r="CD180" s="1" t="s">
        <v>1678</v>
      </c>
      <c r="CF180" s="1">
        <v>211</v>
      </c>
    </row>
    <row r="181" spans="1:84" ht="14.5" x14ac:dyDescent="0.35">
      <c r="A181" s="7" t="s">
        <v>710</v>
      </c>
      <c r="B181" s="7" t="s">
        <v>711</v>
      </c>
      <c r="C181" s="7" t="s">
        <v>712</v>
      </c>
      <c r="D181" s="7" t="s">
        <v>700</v>
      </c>
      <c r="E181" s="27">
        <v>351548094435602</v>
      </c>
      <c r="F181" s="7" t="s">
        <v>127</v>
      </c>
      <c r="G181" s="16"/>
      <c r="H181" s="1" t="s">
        <v>700</v>
      </c>
      <c r="I181" s="1" t="s">
        <v>1299</v>
      </c>
      <c r="J181" s="1" t="s">
        <v>128</v>
      </c>
      <c r="K181" s="1" t="s">
        <v>128</v>
      </c>
      <c r="L181" s="1" t="s">
        <v>128</v>
      </c>
      <c r="M181" s="1" t="s">
        <v>1344</v>
      </c>
      <c r="N181" s="25">
        <v>0</v>
      </c>
      <c r="O181" s="25">
        <v>1</v>
      </c>
      <c r="P181" s="25">
        <v>1</v>
      </c>
      <c r="Q181" s="25">
        <v>1</v>
      </c>
      <c r="R181" s="25">
        <v>1</v>
      </c>
      <c r="S181" s="25">
        <v>0</v>
      </c>
      <c r="T181" s="25">
        <v>1</v>
      </c>
      <c r="U181" s="25">
        <v>1</v>
      </c>
      <c r="V181" s="25">
        <v>0</v>
      </c>
      <c r="W181" s="25">
        <v>0</v>
      </c>
      <c r="X181" s="25">
        <v>0</v>
      </c>
      <c r="Y181" s="25">
        <v>0</v>
      </c>
      <c r="Z181" s="25">
        <v>0</v>
      </c>
      <c r="AA181" s="25">
        <v>1</v>
      </c>
      <c r="AB181" s="25">
        <v>1</v>
      </c>
      <c r="AC181" s="25">
        <v>0</v>
      </c>
      <c r="AD181" s="25">
        <v>0</v>
      </c>
      <c r="AE181" s="25">
        <v>1</v>
      </c>
      <c r="AF181" s="25">
        <v>1</v>
      </c>
      <c r="AG181" s="25">
        <v>1</v>
      </c>
      <c r="AH181" s="25">
        <v>0</v>
      </c>
      <c r="AI181" s="25">
        <v>1</v>
      </c>
      <c r="AJ181" s="40"/>
      <c r="AK181" s="12"/>
      <c r="AL181" s="1" t="s">
        <v>125</v>
      </c>
      <c r="AM181" s="25">
        <v>3000</v>
      </c>
      <c r="AN181" s="1" t="s">
        <v>125</v>
      </c>
      <c r="AO181" s="25">
        <v>6000</v>
      </c>
      <c r="AP181" s="1" t="s">
        <v>125</v>
      </c>
      <c r="AQ181" s="25">
        <v>9000</v>
      </c>
      <c r="AR181" s="7" t="s">
        <v>125</v>
      </c>
      <c r="AS181" s="25">
        <v>5000</v>
      </c>
      <c r="AV181" s="1" t="s">
        <v>125</v>
      </c>
      <c r="AW181" s="25">
        <v>5000</v>
      </c>
      <c r="AY181" s="25"/>
      <c r="AZ181" s="7"/>
      <c r="BB181" s="7"/>
      <c r="BC181" s="7" t="s">
        <v>1395</v>
      </c>
      <c r="BD181" s="7"/>
      <c r="BE181" s="1" t="s">
        <v>1395</v>
      </c>
      <c r="BF181" s="7"/>
      <c r="BH181" s="7"/>
      <c r="BI181" s="1" t="s">
        <v>1395</v>
      </c>
      <c r="BJ181" s="7"/>
      <c r="BK181" s="1" t="s">
        <v>1395</v>
      </c>
      <c r="BL181" s="7"/>
      <c r="BN181" s="1" t="s">
        <v>125</v>
      </c>
      <c r="BO181" s="25">
        <v>300</v>
      </c>
      <c r="BP181" s="1" t="s">
        <v>125</v>
      </c>
      <c r="BQ181" s="25">
        <v>240</v>
      </c>
      <c r="BR181" s="1" t="s">
        <v>125</v>
      </c>
      <c r="BS181" s="25">
        <v>300</v>
      </c>
      <c r="BT181" s="1" t="s">
        <v>125</v>
      </c>
      <c r="BU181" s="25">
        <v>2000</v>
      </c>
      <c r="BV181" s="1" t="s">
        <v>125</v>
      </c>
      <c r="BW181" s="27">
        <v>3500</v>
      </c>
      <c r="BX181" s="7"/>
      <c r="BY181" s="7"/>
      <c r="BZ181" s="1" t="s">
        <v>125</v>
      </c>
      <c r="CA181" s="25">
        <v>2000</v>
      </c>
      <c r="CB181" s="1" t="s">
        <v>1457</v>
      </c>
      <c r="CC181" s="1">
        <v>82522843</v>
      </c>
      <c r="CD181" s="1" t="s">
        <v>1679</v>
      </c>
      <c r="CF181" s="1">
        <v>212</v>
      </c>
    </row>
    <row r="182" spans="1:84" ht="14.5" x14ac:dyDescent="0.35">
      <c r="A182" s="7" t="s">
        <v>713</v>
      </c>
      <c r="B182" s="7" t="s">
        <v>714</v>
      </c>
      <c r="C182" s="7" t="s">
        <v>715</v>
      </c>
      <c r="D182" s="7" t="s">
        <v>700</v>
      </c>
      <c r="E182" s="27">
        <v>351548094435602</v>
      </c>
      <c r="F182" s="7" t="s">
        <v>127</v>
      </c>
      <c r="G182" s="16"/>
      <c r="H182" s="1" t="s">
        <v>700</v>
      </c>
      <c r="I182" s="1" t="s">
        <v>1299</v>
      </c>
      <c r="J182" s="1" t="s">
        <v>128</v>
      </c>
      <c r="K182" s="1" t="s">
        <v>128</v>
      </c>
      <c r="L182" s="1" t="s">
        <v>128</v>
      </c>
      <c r="M182" s="1" t="s">
        <v>130</v>
      </c>
      <c r="N182" s="25">
        <v>0</v>
      </c>
      <c r="O182" s="25">
        <v>0</v>
      </c>
      <c r="P182" s="25">
        <v>0</v>
      </c>
      <c r="Q182" s="25">
        <v>0</v>
      </c>
      <c r="R182" s="25">
        <v>0</v>
      </c>
      <c r="S182" s="25">
        <v>0</v>
      </c>
      <c r="T182" s="25">
        <v>0</v>
      </c>
      <c r="U182" s="25">
        <v>0</v>
      </c>
      <c r="V182" s="25">
        <v>0</v>
      </c>
      <c r="W182" s="25">
        <v>0</v>
      </c>
      <c r="X182" s="25">
        <v>0</v>
      </c>
      <c r="Y182" s="25">
        <v>0</v>
      </c>
      <c r="Z182" s="25">
        <v>0</v>
      </c>
      <c r="AA182" s="25">
        <v>0</v>
      </c>
      <c r="AB182" s="25">
        <v>0</v>
      </c>
      <c r="AC182" s="25">
        <v>1</v>
      </c>
      <c r="AD182" s="25">
        <v>0</v>
      </c>
      <c r="AE182" s="25">
        <v>0</v>
      </c>
      <c r="AF182" s="25">
        <v>0</v>
      </c>
      <c r="AG182" s="25">
        <v>0</v>
      </c>
      <c r="AH182" s="25">
        <v>0</v>
      </c>
      <c r="AI182" s="25">
        <v>0</v>
      </c>
      <c r="AJ182" s="40"/>
      <c r="AK182" s="12"/>
      <c r="AR182" s="7"/>
      <c r="AZ182" s="7"/>
      <c r="BB182" s="7"/>
      <c r="BC182" s="7" t="s">
        <v>1395</v>
      </c>
      <c r="BD182" s="7"/>
      <c r="BE182" s="1" t="s">
        <v>1395</v>
      </c>
      <c r="BF182" s="6" t="s">
        <v>125</v>
      </c>
      <c r="BG182" s="25">
        <v>1500</v>
      </c>
      <c r="BH182" s="7"/>
      <c r="BI182" s="1" t="s">
        <v>1395</v>
      </c>
      <c r="BJ182" s="7"/>
      <c r="BK182" s="1" t="s">
        <v>1395</v>
      </c>
      <c r="BL182" s="7"/>
      <c r="BN182" s="7"/>
      <c r="BO182" s="1" t="s">
        <v>1395</v>
      </c>
      <c r="BP182" s="7"/>
      <c r="BQ182" s="1" t="s">
        <v>1395</v>
      </c>
      <c r="BR182" s="7"/>
      <c r="BT182" s="7"/>
      <c r="BV182" s="7"/>
      <c r="BX182" s="7"/>
      <c r="BY182" s="7"/>
      <c r="BZ182" s="7"/>
      <c r="CB182" s="1" t="s">
        <v>1458</v>
      </c>
      <c r="CC182" s="1">
        <v>82522867</v>
      </c>
      <c r="CD182" s="1" t="s">
        <v>1680</v>
      </c>
      <c r="CF182" s="1">
        <v>213</v>
      </c>
    </row>
    <row r="183" spans="1:84" ht="14.5" x14ac:dyDescent="0.35">
      <c r="A183" s="7" t="s">
        <v>716</v>
      </c>
      <c r="B183" s="7" t="s">
        <v>717</v>
      </c>
      <c r="C183" s="7" t="s">
        <v>718</v>
      </c>
      <c r="D183" s="7" t="s">
        <v>700</v>
      </c>
      <c r="E183" s="27">
        <v>351548094435602</v>
      </c>
      <c r="F183" s="7" t="s">
        <v>127</v>
      </c>
      <c r="G183" s="16"/>
      <c r="H183" s="1" t="s">
        <v>700</v>
      </c>
      <c r="I183" s="1" t="s">
        <v>1299</v>
      </c>
      <c r="J183" s="1" t="s">
        <v>128</v>
      </c>
      <c r="K183" s="1" t="s">
        <v>128</v>
      </c>
      <c r="L183" s="1" t="s">
        <v>128</v>
      </c>
      <c r="M183" s="1" t="s">
        <v>130</v>
      </c>
      <c r="N183" s="25">
        <v>0</v>
      </c>
      <c r="O183" s="25">
        <v>0</v>
      </c>
      <c r="P183" s="25">
        <v>0</v>
      </c>
      <c r="Q183" s="25">
        <v>0</v>
      </c>
      <c r="R183" s="25">
        <v>0</v>
      </c>
      <c r="S183" s="25">
        <v>0</v>
      </c>
      <c r="T183" s="25">
        <v>0</v>
      </c>
      <c r="U183" s="25">
        <v>0</v>
      </c>
      <c r="V183" s="25">
        <v>0</v>
      </c>
      <c r="W183" s="25">
        <v>0</v>
      </c>
      <c r="X183" s="25">
        <v>0</v>
      </c>
      <c r="Y183" s="25">
        <v>0</v>
      </c>
      <c r="Z183" s="25">
        <v>0</v>
      </c>
      <c r="AA183" s="25">
        <v>0</v>
      </c>
      <c r="AB183" s="25">
        <v>0</v>
      </c>
      <c r="AC183" s="25">
        <v>1</v>
      </c>
      <c r="AD183" s="25">
        <v>0</v>
      </c>
      <c r="AE183" s="25">
        <v>0</v>
      </c>
      <c r="AF183" s="25">
        <v>0</v>
      </c>
      <c r="AG183" s="25">
        <v>0</v>
      </c>
      <c r="AH183" s="25">
        <v>0</v>
      </c>
      <c r="AI183" s="25">
        <v>0</v>
      </c>
      <c r="AJ183" s="40"/>
      <c r="AK183" s="12"/>
      <c r="AR183" s="7"/>
      <c r="AZ183" s="7"/>
      <c r="BB183" s="7"/>
      <c r="BC183" s="7" t="s">
        <v>1395</v>
      </c>
      <c r="BD183" s="7"/>
      <c r="BE183" s="1" t="s">
        <v>1395</v>
      </c>
      <c r="BF183" s="6" t="s">
        <v>125</v>
      </c>
      <c r="BG183" s="25">
        <v>1500</v>
      </c>
      <c r="BH183" s="7"/>
      <c r="BI183" s="1" t="s">
        <v>1395</v>
      </c>
      <c r="BJ183" s="7"/>
      <c r="BK183" s="1" t="s">
        <v>1395</v>
      </c>
      <c r="BL183" s="7"/>
      <c r="BN183" s="7"/>
      <c r="BO183" s="1" t="s">
        <v>1395</v>
      </c>
      <c r="BP183" s="7"/>
      <c r="BQ183" s="1" t="s">
        <v>1395</v>
      </c>
      <c r="BR183" s="7"/>
      <c r="BT183" s="7"/>
      <c r="BV183" s="7"/>
      <c r="BX183" s="7"/>
      <c r="BY183" s="7"/>
      <c r="BZ183" s="7"/>
      <c r="CB183" s="1" t="s">
        <v>1459</v>
      </c>
      <c r="CC183" s="1">
        <v>82522880</v>
      </c>
      <c r="CD183" s="1" t="s">
        <v>1681</v>
      </c>
      <c r="CF183" s="1">
        <v>214</v>
      </c>
    </row>
    <row r="184" spans="1:84" ht="14.5" x14ac:dyDescent="0.35">
      <c r="A184" s="7" t="s">
        <v>719</v>
      </c>
      <c r="B184" s="7" t="s">
        <v>720</v>
      </c>
      <c r="C184" s="7" t="s">
        <v>721</v>
      </c>
      <c r="D184" s="7" t="s">
        <v>700</v>
      </c>
      <c r="E184" s="27">
        <v>351548094435602</v>
      </c>
      <c r="F184" s="7" t="s">
        <v>127</v>
      </c>
      <c r="G184" s="16"/>
      <c r="H184" s="1" t="s">
        <v>700</v>
      </c>
      <c r="I184" s="1" t="s">
        <v>1299</v>
      </c>
      <c r="J184" s="1" t="s">
        <v>128</v>
      </c>
      <c r="K184" s="1" t="s">
        <v>128</v>
      </c>
      <c r="L184" s="1" t="s">
        <v>128</v>
      </c>
      <c r="M184" s="1" t="s">
        <v>130</v>
      </c>
      <c r="N184" s="25">
        <v>0</v>
      </c>
      <c r="O184" s="25">
        <v>0</v>
      </c>
      <c r="P184" s="25">
        <v>0</v>
      </c>
      <c r="Q184" s="25">
        <v>0</v>
      </c>
      <c r="R184" s="25">
        <v>0</v>
      </c>
      <c r="S184" s="25">
        <v>0</v>
      </c>
      <c r="T184" s="25">
        <v>0</v>
      </c>
      <c r="U184" s="25">
        <v>0</v>
      </c>
      <c r="V184" s="25">
        <v>0</v>
      </c>
      <c r="W184" s="25">
        <v>0</v>
      </c>
      <c r="X184" s="25">
        <v>0</v>
      </c>
      <c r="Y184" s="25">
        <v>0</v>
      </c>
      <c r="Z184" s="25">
        <v>0</v>
      </c>
      <c r="AA184" s="25">
        <v>0</v>
      </c>
      <c r="AB184" s="25">
        <v>0</v>
      </c>
      <c r="AC184" s="25">
        <v>1</v>
      </c>
      <c r="AD184" s="25">
        <v>0</v>
      </c>
      <c r="AE184" s="25">
        <v>0</v>
      </c>
      <c r="AF184" s="25">
        <v>0</v>
      </c>
      <c r="AG184" s="25">
        <v>0</v>
      </c>
      <c r="AH184" s="25">
        <v>0</v>
      </c>
      <c r="AI184" s="25">
        <v>0</v>
      </c>
      <c r="AJ184" s="40"/>
      <c r="AK184" s="12"/>
      <c r="AR184" s="7"/>
      <c r="AZ184" s="7"/>
      <c r="BA184" s="27"/>
      <c r="BB184" s="7"/>
      <c r="BC184" s="7" t="s">
        <v>1395</v>
      </c>
      <c r="BD184" s="7"/>
      <c r="BE184" s="1" t="s">
        <v>1395</v>
      </c>
      <c r="BF184" s="6" t="s">
        <v>125</v>
      </c>
      <c r="BG184" s="25">
        <v>1500</v>
      </c>
      <c r="BH184" s="7"/>
      <c r="BI184" s="1" t="s">
        <v>1395</v>
      </c>
      <c r="BJ184" s="7"/>
      <c r="BK184" s="1" t="s">
        <v>1395</v>
      </c>
      <c r="BL184" s="7"/>
      <c r="BN184" s="7"/>
      <c r="BO184" s="1" t="s">
        <v>1395</v>
      </c>
      <c r="BP184" s="7"/>
      <c r="BQ184" s="1" t="s">
        <v>1395</v>
      </c>
      <c r="BR184" s="7"/>
      <c r="BT184" s="7"/>
      <c r="BV184" s="7"/>
      <c r="BX184" s="7"/>
      <c r="BY184" s="7"/>
      <c r="BZ184" s="7"/>
      <c r="CB184" s="1" t="s">
        <v>1460</v>
      </c>
      <c r="CC184" s="1">
        <v>82522892</v>
      </c>
      <c r="CD184" s="1" t="s">
        <v>1682</v>
      </c>
      <c r="CF184" s="1">
        <v>215</v>
      </c>
    </row>
    <row r="185" spans="1:84" ht="14.5" x14ac:dyDescent="0.35">
      <c r="A185" s="7" t="s">
        <v>722</v>
      </c>
      <c r="B185" s="7" t="s">
        <v>723</v>
      </c>
      <c r="C185" s="7" t="s">
        <v>724</v>
      </c>
      <c r="D185" s="7" t="s">
        <v>700</v>
      </c>
      <c r="E185" s="27">
        <v>351548094435602</v>
      </c>
      <c r="F185" s="7" t="s">
        <v>127</v>
      </c>
      <c r="G185" s="16"/>
      <c r="H185" s="1" t="s">
        <v>700</v>
      </c>
      <c r="I185" s="1" t="s">
        <v>1299</v>
      </c>
      <c r="J185" s="1" t="s">
        <v>128</v>
      </c>
      <c r="K185" s="1" t="s">
        <v>128</v>
      </c>
      <c r="L185" s="1" t="s">
        <v>128</v>
      </c>
      <c r="M185" s="1" t="s">
        <v>130</v>
      </c>
      <c r="N185" s="25">
        <v>0</v>
      </c>
      <c r="O185" s="25">
        <v>0</v>
      </c>
      <c r="P185" s="25">
        <v>0</v>
      </c>
      <c r="Q185" s="25">
        <v>0</v>
      </c>
      <c r="R185" s="25">
        <v>0</v>
      </c>
      <c r="S185" s="25">
        <v>0</v>
      </c>
      <c r="T185" s="25">
        <v>0</v>
      </c>
      <c r="U185" s="25">
        <v>0</v>
      </c>
      <c r="V185" s="25">
        <v>0</v>
      </c>
      <c r="W185" s="25">
        <v>0</v>
      </c>
      <c r="X185" s="25">
        <v>0</v>
      </c>
      <c r="Y185" s="25">
        <v>0</v>
      </c>
      <c r="Z185" s="25">
        <v>0</v>
      </c>
      <c r="AA185" s="25">
        <v>0</v>
      </c>
      <c r="AB185" s="25">
        <v>0</v>
      </c>
      <c r="AC185" s="25">
        <v>1</v>
      </c>
      <c r="AD185" s="25">
        <v>0</v>
      </c>
      <c r="AE185" s="25">
        <v>0</v>
      </c>
      <c r="AF185" s="25">
        <v>0</v>
      </c>
      <c r="AG185" s="25">
        <v>0</v>
      </c>
      <c r="AH185" s="25">
        <v>0</v>
      </c>
      <c r="AI185" s="25">
        <v>0</v>
      </c>
      <c r="AJ185" s="40"/>
      <c r="AK185" s="12"/>
      <c r="AR185" s="7"/>
      <c r="AZ185" s="7"/>
      <c r="BA185" s="27"/>
      <c r="BB185" s="7"/>
      <c r="BC185" s="7" t="s">
        <v>1395</v>
      </c>
      <c r="BD185" s="7"/>
      <c r="BE185" s="1" t="s">
        <v>1395</v>
      </c>
      <c r="BF185" s="6" t="s">
        <v>125</v>
      </c>
      <c r="BG185" s="25">
        <v>1500</v>
      </c>
      <c r="BH185" s="7"/>
      <c r="BI185" s="1" t="s">
        <v>1395</v>
      </c>
      <c r="BJ185" s="7"/>
      <c r="BK185" s="1" t="s">
        <v>1395</v>
      </c>
      <c r="BL185" s="7"/>
      <c r="BN185" s="7"/>
      <c r="BO185" s="1" t="s">
        <v>1395</v>
      </c>
      <c r="BP185" s="7"/>
      <c r="BQ185" s="1" t="s">
        <v>1395</v>
      </c>
      <c r="BR185" s="7"/>
      <c r="BT185" s="7"/>
      <c r="BV185" s="7"/>
      <c r="BX185" s="7"/>
      <c r="BY185" s="7"/>
      <c r="BZ185" s="7"/>
      <c r="CB185" s="1" t="s">
        <v>1461</v>
      </c>
      <c r="CC185" s="1">
        <v>82522898</v>
      </c>
      <c r="CD185" s="1" t="s">
        <v>1683</v>
      </c>
      <c r="CF185" s="1">
        <v>216</v>
      </c>
    </row>
    <row r="186" spans="1:84" ht="14.5" x14ac:dyDescent="0.35">
      <c r="A186" s="7" t="s">
        <v>725</v>
      </c>
      <c r="B186" s="7" t="s">
        <v>726</v>
      </c>
      <c r="C186" s="7" t="s">
        <v>727</v>
      </c>
      <c r="D186" s="7" t="s">
        <v>496</v>
      </c>
      <c r="E186" s="27">
        <v>351696097820179</v>
      </c>
      <c r="F186" s="7" t="s">
        <v>127</v>
      </c>
      <c r="G186" s="16"/>
      <c r="H186" s="1" t="s">
        <v>496</v>
      </c>
      <c r="I186" s="1" t="s">
        <v>1299</v>
      </c>
      <c r="J186" s="1" t="s">
        <v>1300</v>
      </c>
      <c r="K186" s="1" t="s">
        <v>1300</v>
      </c>
      <c r="L186" s="1" t="s">
        <v>1300</v>
      </c>
      <c r="M186" s="1" t="s">
        <v>156</v>
      </c>
      <c r="N186" s="25">
        <v>0</v>
      </c>
      <c r="O186" s="25">
        <v>0</v>
      </c>
      <c r="P186" s="25">
        <v>0</v>
      </c>
      <c r="Q186" s="25">
        <v>0</v>
      </c>
      <c r="R186" s="25">
        <v>0</v>
      </c>
      <c r="S186" s="25">
        <v>0</v>
      </c>
      <c r="T186" s="25">
        <v>0</v>
      </c>
      <c r="U186" s="25">
        <v>0</v>
      </c>
      <c r="V186" s="25">
        <v>1</v>
      </c>
      <c r="W186" s="25">
        <v>0</v>
      </c>
      <c r="X186" s="25">
        <v>0</v>
      </c>
      <c r="Y186" s="25">
        <v>0</v>
      </c>
      <c r="Z186" s="25">
        <v>0</v>
      </c>
      <c r="AA186" s="25">
        <v>0</v>
      </c>
      <c r="AB186" s="25">
        <v>0</v>
      </c>
      <c r="AC186" s="25">
        <v>0</v>
      </c>
      <c r="AD186" s="25">
        <v>0</v>
      </c>
      <c r="AE186" s="25">
        <v>0</v>
      </c>
      <c r="AF186" s="25">
        <v>0</v>
      </c>
      <c r="AG186" s="25">
        <v>0</v>
      </c>
      <c r="AH186" s="25">
        <v>0</v>
      </c>
      <c r="AI186" s="25">
        <v>0</v>
      </c>
      <c r="AJ186" s="40"/>
      <c r="AK186" s="12"/>
      <c r="AR186" s="7"/>
      <c r="AZ186" s="7" t="s">
        <v>125</v>
      </c>
      <c r="BA186" s="43">
        <v>67</v>
      </c>
      <c r="BB186" s="7"/>
      <c r="BC186" s="7" t="s">
        <v>1395</v>
      </c>
      <c r="BD186" s="7"/>
      <c r="BE186" s="1" t="s">
        <v>1395</v>
      </c>
      <c r="BF186" s="7"/>
      <c r="BH186" s="7"/>
      <c r="BI186" s="1" t="s">
        <v>1395</v>
      </c>
      <c r="BJ186" s="7"/>
      <c r="BK186" s="1" t="s">
        <v>1395</v>
      </c>
      <c r="BL186" s="7"/>
      <c r="BN186" s="7"/>
      <c r="BO186" s="1" t="s">
        <v>1395</v>
      </c>
      <c r="BP186" s="7"/>
      <c r="BQ186" s="1" t="s">
        <v>1395</v>
      </c>
      <c r="BR186" s="7"/>
      <c r="BT186" s="7"/>
      <c r="BV186" s="7"/>
      <c r="BX186" s="7"/>
      <c r="BY186" s="7"/>
      <c r="BZ186" s="7"/>
      <c r="CB186" s="1" t="s">
        <v>1462</v>
      </c>
      <c r="CC186" s="1">
        <v>82522906</v>
      </c>
      <c r="CD186" s="1" t="s">
        <v>1684</v>
      </c>
      <c r="CF186" s="1">
        <v>217</v>
      </c>
    </row>
    <row r="187" spans="1:84" ht="14.5" x14ac:dyDescent="0.35">
      <c r="A187" s="7" t="s">
        <v>728</v>
      </c>
      <c r="B187" s="7" t="s">
        <v>729</v>
      </c>
      <c r="C187" s="7" t="s">
        <v>730</v>
      </c>
      <c r="D187" s="7" t="s">
        <v>700</v>
      </c>
      <c r="E187" s="27">
        <v>351548094435602</v>
      </c>
      <c r="F187" s="7" t="s">
        <v>127</v>
      </c>
      <c r="G187" s="16"/>
      <c r="H187" s="1" t="s">
        <v>700</v>
      </c>
      <c r="I187" s="1" t="s">
        <v>1299</v>
      </c>
      <c r="J187" s="1" t="s">
        <v>128</v>
      </c>
      <c r="K187" s="1" t="s">
        <v>128</v>
      </c>
      <c r="L187" s="1" t="s">
        <v>128</v>
      </c>
      <c r="M187" s="1" t="s">
        <v>130</v>
      </c>
      <c r="N187" s="25">
        <v>0</v>
      </c>
      <c r="O187" s="25">
        <v>0</v>
      </c>
      <c r="P187" s="25">
        <v>0</v>
      </c>
      <c r="Q187" s="25">
        <v>0</v>
      </c>
      <c r="R187" s="25">
        <v>0</v>
      </c>
      <c r="S187" s="25">
        <v>0</v>
      </c>
      <c r="T187" s="25">
        <v>0</v>
      </c>
      <c r="U187" s="25">
        <v>0</v>
      </c>
      <c r="V187" s="25">
        <v>0</v>
      </c>
      <c r="W187" s="25">
        <v>0</v>
      </c>
      <c r="X187" s="25">
        <v>0</v>
      </c>
      <c r="Y187" s="25">
        <v>0</v>
      </c>
      <c r="Z187" s="25">
        <v>0</v>
      </c>
      <c r="AA187" s="25">
        <v>0</v>
      </c>
      <c r="AB187" s="25">
        <v>0</v>
      </c>
      <c r="AC187" s="25">
        <v>1</v>
      </c>
      <c r="AD187" s="25">
        <v>0</v>
      </c>
      <c r="AE187" s="25">
        <v>0</v>
      </c>
      <c r="AF187" s="25">
        <v>0</v>
      </c>
      <c r="AG187" s="25">
        <v>0</v>
      </c>
      <c r="AH187" s="25">
        <v>0</v>
      </c>
      <c r="AI187" s="25">
        <v>0</v>
      </c>
      <c r="AJ187" s="40"/>
      <c r="AK187" s="12"/>
      <c r="AR187" s="7"/>
      <c r="AZ187" s="7"/>
      <c r="BA187" s="27"/>
      <c r="BB187" s="7"/>
      <c r="BC187" s="7" t="s">
        <v>1395</v>
      </c>
      <c r="BD187" s="7"/>
      <c r="BE187" s="1" t="s">
        <v>1395</v>
      </c>
      <c r="BF187" s="6" t="s">
        <v>125</v>
      </c>
      <c r="BG187" s="25">
        <v>1500</v>
      </c>
      <c r="BH187" s="7"/>
      <c r="BJ187" s="7"/>
      <c r="BK187" s="1" t="s">
        <v>1395</v>
      </c>
      <c r="BL187" s="7"/>
      <c r="BN187" s="7"/>
      <c r="BO187" s="1" t="s">
        <v>1395</v>
      </c>
      <c r="BP187" s="7"/>
      <c r="BQ187" s="1" t="s">
        <v>1395</v>
      </c>
      <c r="BR187" s="7"/>
      <c r="BT187" s="7"/>
      <c r="BV187" s="7"/>
      <c r="BX187" s="7"/>
      <c r="BY187" s="7"/>
      <c r="BZ187" s="7"/>
      <c r="CB187" s="1" t="s">
        <v>1463</v>
      </c>
      <c r="CC187" s="1">
        <v>82522914</v>
      </c>
      <c r="CD187" s="1" t="s">
        <v>1685</v>
      </c>
      <c r="CF187" s="1">
        <v>218</v>
      </c>
    </row>
    <row r="188" spans="1:84" ht="14.5" x14ac:dyDescent="0.35">
      <c r="A188" s="7" t="s">
        <v>731</v>
      </c>
      <c r="B188" s="7" t="s">
        <v>732</v>
      </c>
      <c r="C188" s="7" t="s">
        <v>733</v>
      </c>
      <c r="D188" s="7" t="s">
        <v>700</v>
      </c>
      <c r="E188" s="27">
        <v>351548094435602</v>
      </c>
      <c r="F188" s="7" t="s">
        <v>127</v>
      </c>
      <c r="G188" s="16"/>
      <c r="H188" s="1" t="s">
        <v>700</v>
      </c>
      <c r="I188" s="1" t="s">
        <v>1299</v>
      </c>
      <c r="J188" s="1" t="s">
        <v>128</v>
      </c>
      <c r="K188" s="1" t="s">
        <v>128</v>
      </c>
      <c r="L188" s="1" t="s">
        <v>128</v>
      </c>
      <c r="M188" s="1" t="s">
        <v>133</v>
      </c>
      <c r="N188" s="25">
        <v>0</v>
      </c>
      <c r="O188" s="25">
        <v>0</v>
      </c>
      <c r="P188" s="25">
        <v>0</v>
      </c>
      <c r="Q188" s="25">
        <v>0</v>
      </c>
      <c r="R188" s="25">
        <v>0</v>
      </c>
      <c r="S188" s="25">
        <v>0</v>
      </c>
      <c r="T188" s="25">
        <v>0</v>
      </c>
      <c r="U188" s="25">
        <v>0</v>
      </c>
      <c r="V188" s="25">
        <v>1</v>
      </c>
      <c r="W188" s="25">
        <v>1</v>
      </c>
      <c r="X188" s="25">
        <v>1</v>
      </c>
      <c r="Y188" s="25">
        <v>1</v>
      </c>
      <c r="Z188" s="25">
        <v>1</v>
      </c>
      <c r="AA188" s="25">
        <v>0</v>
      </c>
      <c r="AB188" s="25">
        <v>0</v>
      </c>
      <c r="AC188" s="25">
        <v>0</v>
      </c>
      <c r="AD188" s="25">
        <v>1</v>
      </c>
      <c r="AE188" s="25">
        <v>0</v>
      </c>
      <c r="AF188" s="25">
        <v>0</v>
      </c>
      <c r="AG188" s="25">
        <v>0</v>
      </c>
      <c r="AH188" s="25">
        <v>0</v>
      </c>
      <c r="AI188" s="25">
        <v>0</v>
      </c>
      <c r="AJ188" s="40"/>
      <c r="AK188" s="12"/>
      <c r="AR188" s="7"/>
      <c r="AZ188" s="7" t="s">
        <v>125</v>
      </c>
      <c r="BA188" s="27">
        <v>35</v>
      </c>
      <c r="BB188" s="7" t="s">
        <v>125</v>
      </c>
      <c r="BC188" s="27">
        <v>188</v>
      </c>
      <c r="BD188" s="6" t="s">
        <v>125</v>
      </c>
      <c r="BE188" s="25">
        <v>544</v>
      </c>
      <c r="BF188" s="7"/>
      <c r="BH188" s="6"/>
      <c r="BI188" s="25"/>
      <c r="BJ188" s="1" t="s">
        <v>125</v>
      </c>
      <c r="BK188" s="25">
        <v>221</v>
      </c>
      <c r="BL188" s="7" t="s">
        <v>125</v>
      </c>
      <c r="BM188" s="25">
        <v>2000</v>
      </c>
      <c r="BN188" s="7"/>
      <c r="BO188" s="1" t="s">
        <v>1395</v>
      </c>
      <c r="BP188" s="7"/>
      <c r="BQ188" s="1" t="s">
        <v>1395</v>
      </c>
      <c r="BR188" s="7"/>
      <c r="BT188" s="7"/>
      <c r="BV188" s="7"/>
      <c r="BX188" s="7"/>
      <c r="BY188" s="7"/>
      <c r="BZ188" s="7"/>
      <c r="CB188" s="1" t="s">
        <v>1464</v>
      </c>
      <c r="CC188" s="1">
        <v>82522929</v>
      </c>
      <c r="CD188" s="1" t="s">
        <v>1686</v>
      </c>
      <c r="CF188" s="1">
        <v>219</v>
      </c>
    </row>
    <row r="189" spans="1:84" ht="14.5" x14ac:dyDescent="0.35">
      <c r="A189" s="7" t="s">
        <v>734</v>
      </c>
      <c r="B189" s="7" t="s">
        <v>735</v>
      </c>
      <c r="C189" s="7" t="s">
        <v>736</v>
      </c>
      <c r="D189" s="7" t="s">
        <v>700</v>
      </c>
      <c r="E189" s="27">
        <v>351548094435602</v>
      </c>
      <c r="F189" s="7" t="s">
        <v>127</v>
      </c>
      <c r="G189" s="16"/>
      <c r="H189" s="1" t="s">
        <v>700</v>
      </c>
      <c r="I189" s="1" t="s">
        <v>1299</v>
      </c>
      <c r="J189" s="1" t="s">
        <v>128</v>
      </c>
      <c r="K189" s="1" t="s">
        <v>128</v>
      </c>
      <c r="L189" s="1" t="s">
        <v>128</v>
      </c>
      <c r="M189" s="1" t="s">
        <v>133</v>
      </c>
      <c r="N189" s="25">
        <v>0</v>
      </c>
      <c r="O189" s="25">
        <v>0</v>
      </c>
      <c r="P189" s="25">
        <v>0</v>
      </c>
      <c r="Q189" s="25">
        <v>0</v>
      </c>
      <c r="R189" s="25">
        <v>0</v>
      </c>
      <c r="S189" s="25">
        <v>0</v>
      </c>
      <c r="T189" s="25">
        <v>0</v>
      </c>
      <c r="U189" s="25">
        <v>0</v>
      </c>
      <c r="V189" s="25">
        <v>1</v>
      </c>
      <c r="W189" s="25">
        <v>1</v>
      </c>
      <c r="X189" s="25">
        <v>1</v>
      </c>
      <c r="Y189" s="25">
        <v>1</v>
      </c>
      <c r="Z189" s="25">
        <v>1</v>
      </c>
      <c r="AA189" s="25">
        <v>0</v>
      </c>
      <c r="AB189" s="25">
        <v>0</v>
      </c>
      <c r="AC189" s="25">
        <v>0</v>
      </c>
      <c r="AD189" s="25">
        <v>1</v>
      </c>
      <c r="AE189" s="25">
        <v>0</v>
      </c>
      <c r="AF189" s="25">
        <v>0</v>
      </c>
      <c r="AG189" s="25">
        <v>0</v>
      </c>
      <c r="AH189" s="25">
        <v>0</v>
      </c>
      <c r="AI189" s="25">
        <v>0</v>
      </c>
      <c r="AJ189" s="40"/>
      <c r="AK189" s="12"/>
      <c r="AR189" s="7"/>
      <c r="AZ189" s="7" t="s">
        <v>125</v>
      </c>
      <c r="BA189" s="27">
        <v>35</v>
      </c>
      <c r="BB189" s="7" t="s">
        <v>125</v>
      </c>
      <c r="BC189" s="27">
        <v>139</v>
      </c>
      <c r="BD189" s="6" t="s">
        <v>125</v>
      </c>
      <c r="BE189" s="25">
        <v>750</v>
      </c>
      <c r="BF189" s="7"/>
      <c r="BH189" s="6"/>
      <c r="BI189" s="25"/>
      <c r="BJ189" s="1" t="s">
        <v>125</v>
      </c>
      <c r="BK189" s="25">
        <v>219</v>
      </c>
      <c r="BL189" s="7" t="s">
        <v>125</v>
      </c>
      <c r="BM189" s="25">
        <v>2000</v>
      </c>
      <c r="BN189" s="7"/>
      <c r="BO189" s="1" t="s">
        <v>1395</v>
      </c>
      <c r="BP189" s="7"/>
      <c r="BQ189" s="1" t="s">
        <v>1395</v>
      </c>
      <c r="BR189" s="7"/>
      <c r="BT189" s="7"/>
      <c r="BV189" s="7"/>
      <c r="BX189" s="7"/>
      <c r="BY189" s="7"/>
      <c r="BZ189" s="7"/>
      <c r="CB189" s="1" t="s">
        <v>1465</v>
      </c>
      <c r="CC189" s="1">
        <v>82522956</v>
      </c>
      <c r="CD189" s="1" t="s">
        <v>1687</v>
      </c>
      <c r="CF189" s="1">
        <v>220</v>
      </c>
    </row>
    <row r="190" spans="1:84" ht="14.5" x14ac:dyDescent="0.35">
      <c r="A190" s="7" t="s">
        <v>737</v>
      </c>
      <c r="B190" s="7" t="s">
        <v>738</v>
      </c>
      <c r="C190" s="7" t="s">
        <v>739</v>
      </c>
      <c r="D190" s="7" t="s">
        <v>496</v>
      </c>
      <c r="E190" s="27">
        <v>351696097820179</v>
      </c>
      <c r="F190" s="7" t="s">
        <v>127</v>
      </c>
      <c r="G190" s="16"/>
      <c r="H190" s="1" t="s">
        <v>496</v>
      </c>
      <c r="I190" s="1" t="s">
        <v>1299</v>
      </c>
      <c r="J190" s="1" t="s">
        <v>1300</v>
      </c>
      <c r="K190" s="1" t="s">
        <v>1300</v>
      </c>
      <c r="L190" s="1" t="s">
        <v>1300</v>
      </c>
      <c r="M190" s="1" t="s">
        <v>139</v>
      </c>
      <c r="N190" s="25">
        <v>0</v>
      </c>
      <c r="O190" s="25">
        <v>0</v>
      </c>
      <c r="P190" s="25">
        <v>0</v>
      </c>
      <c r="Q190" s="25">
        <v>0</v>
      </c>
      <c r="R190" s="25">
        <v>0</v>
      </c>
      <c r="S190" s="25">
        <v>0</v>
      </c>
      <c r="T190" s="25">
        <v>0</v>
      </c>
      <c r="U190" s="25">
        <v>0</v>
      </c>
      <c r="V190" s="25">
        <v>0</v>
      </c>
      <c r="W190" s="25">
        <v>0</v>
      </c>
      <c r="X190" s="25">
        <v>0</v>
      </c>
      <c r="Y190" s="25">
        <v>0</v>
      </c>
      <c r="Z190" s="25">
        <v>0</v>
      </c>
      <c r="AA190" s="25">
        <v>0</v>
      </c>
      <c r="AB190" s="25">
        <v>1</v>
      </c>
      <c r="AC190" s="25">
        <v>0</v>
      </c>
      <c r="AD190" s="25">
        <v>0</v>
      </c>
      <c r="AE190" s="25">
        <v>0</v>
      </c>
      <c r="AF190" s="25">
        <v>0</v>
      </c>
      <c r="AG190" s="25">
        <v>0</v>
      </c>
      <c r="AH190" s="25">
        <v>0</v>
      </c>
      <c r="AI190" s="25">
        <v>0</v>
      </c>
      <c r="AJ190" s="40"/>
      <c r="AK190" s="12"/>
      <c r="AR190" s="7"/>
      <c r="AZ190" s="7"/>
      <c r="BA190" s="44" t="s">
        <v>1395</v>
      </c>
      <c r="BB190" s="7"/>
      <c r="BC190" s="7" t="s">
        <v>1395</v>
      </c>
      <c r="BD190" s="7"/>
      <c r="BE190" s="1" t="s">
        <v>1395</v>
      </c>
      <c r="BF190" s="7"/>
      <c r="BH190" s="7"/>
      <c r="BI190" s="1" t="s">
        <v>1395</v>
      </c>
      <c r="BJ190" s="7"/>
      <c r="BK190" s="1" t="s">
        <v>1395</v>
      </c>
      <c r="BL190" s="7"/>
      <c r="BN190" s="7"/>
      <c r="BO190" s="1" t="s">
        <v>1395</v>
      </c>
      <c r="BP190" s="1" t="s">
        <v>125</v>
      </c>
      <c r="BQ190" s="25">
        <v>155</v>
      </c>
      <c r="BR190" s="7"/>
      <c r="BT190" s="7"/>
      <c r="BV190" s="7"/>
      <c r="BX190" s="7"/>
      <c r="BY190" s="7"/>
      <c r="BZ190" s="7"/>
      <c r="CB190" s="1" t="s">
        <v>1466</v>
      </c>
      <c r="CC190" s="1">
        <v>82522957</v>
      </c>
      <c r="CD190" s="1" t="s">
        <v>1687</v>
      </c>
      <c r="CF190" s="1">
        <v>221</v>
      </c>
    </row>
    <row r="191" spans="1:84" ht="14.5" x14ac:dyDescent="0.35">
      <c r="A191" s="7" t="s">
        <v>740</v>
      </c>
      <c r="B191" s="7" t="s">
        <v>741</v>
      </c>
      <c r="C191" s="7" t="s">
        <v>742</v>
      </c>
      <c r="D191" s="7" t="s">
        <v>700</v>
      </c>
      <c r="E191" s="27">
        <v>351548094435602</v>
      </c>
      <c r="F191" s="7" t="s">
        <v>127</v>
      </c>
      <c r="G191" s="16"/>
      <c r="H191" s="1" t="s">
        <v>700</v>
      </c>
      <c r="I191" s="1" t="s">
        <v>1299</v>
      </c>
      <c r="J191" s="1" t="s">
        <v>128</v>
      </c>
      <c r="K191" s="1" t="s">
        <v>128</v>
      </c>
      <c r="L191" s="1" t="s">
        <v>128</v>
      </c>
      <c r="M191" s="1" t="s">
        <v>1345</v>
      </c>
      <c r="N191" s="25">
        <v>0</v>
      </c>
      <c r="O191" s="25">
        <v>0</v>
      </c>
      <c r="P191" s="25">
        <v>0</v>
      </c>
      <c r="Q191" s="25">
        <v>0</v>
      </c>
      <c r="R191" s="25">
        <v>0</v>
      </c>
      <c r="S191" s="25">
        <v>0</v>
      </c>
      <c r="T191" s="25">
        <v>1</v>
      </c>
      <c r="U191" s="25">
        <v>0</v>
      </c>
      <c r="V191" s="25">
        <v>1</v>
      </c>
      <c r="W191" s="25">
        <v>1</v>
      </c>
      <c r="X191" s="25">
        <v>0</v>
      </c>
      <c r="Y191" s="25">
        <v>1</v>
      </c>
      <c r="Z191" s="25">
        <v>1</v>
      </c>
      <c r="AA191" s="25">
        <v>0</v>
      </c>
      <c r="AB191" s="25">
        <v>0</v>
      </c>
      <c r="AC191" s="25">
        <v>0</v>
      </c>
      <c r="AD191" s="25">
        <v>1</v>
      </c>
      <c r="AE191" s="25">
        <v>0</v>
      </c>
      <c r="AF191" s="25">
        <v>0</v>
      </c>
      <c r="AG191" s="25">
        <v>0</v>
      </c>
      <c r="AH191" s="25">
        <v>0</v>
      </c>
      <c r="AI191" s="25">
        <v>0</v>
      </c>
      <c r="AJ191" s="40"/>
      <c r="AK191" s="12"/>
      <c r="AR191" s="7"/>
      <c r="AV191" s="1" t="s">
        <v>125</v>
      </c>
      <c r="AW191" s="25">
        <v>4500</v>
      </c>
      <c r="AZ191" s="7" t="s">
        <v>125</v>
      </c>
      <c r="BA191" s="27">
        <v>35</v>
      </c>
      <c r="BB191" s="7" t="s">
        <v>125</v>
      </c>
      <c r="BC191" s="27">
        <v>188</v>
      </c>
      <c r="BD191" s="7"/>
      <c r="BE191" s="1" t="s">
        <v>1395</v>
      </c>
      <c r="BF191" s="7"/>
      <c r="BH191" s="6"/>
      <c r="BI191" s="25"/>
      <c r="BJ191" s="1" t="s">
        <v>125</v>
      </c>
      <c r="BK191" s="25">
        <v>214</v>
      </c>
      <c r="BL191" s="7" t="s">
        <v>125</v>
      </c>
      <c r="BM191" s="25">
        <v>2000</v>
      </c>
      <c r="BN191" s="7"/>
      <c r="BO191" s="1" t="s">
        <v>1395</v>
      </c>
      <c r="BP191" s="7"/>
      <c r="BQ191" s="1" t="s">
        <v>1395</v>
      </c>
      <c r="BR191" s="7"/>
      <c r="BT191" s="7"/>
      <c r="BV191" s="7"/>
      <c r="BX191" s="7"/>
      <c r="BY191" s="7"/>
      <c r="BZ191" s="7"/>
      <c r="CB191" s="1" t="s">
        <v>1467</v>
      </c>
      <c r="CC191" s="1">
        <v>82522981</v>
      </c>
      <c r="CD191" s="1" t="s">
        <v>1688</v>
      </c>
      <c r="CF191" s="1">
        <v>222</v>
      </c>
    </row>
    <row r="192" spans="1:84" ht="14.5" x14ac:dyDescent="0.35">
      <c r="A192" s="7" t="s">
        <v>743</v>
      </c>
      <c r="B192" s="7" t="s">
        <v>744</v>
      </c>
      <c r="C192" s="7" t="s">
        <v>745</v>
      </c>
      <c r="D192" s="7" t="s">
        <v>496</v>
      </c>
      <c r="E192" s="27">
        <v>351696097820179</v>
      </c>
      <c r="F192" s="7" t="s">
        <v>127</v>
      </c>
      <c r="G192" s="16"/>
      <c r="H192" s="1" t="s">
        <v>496</v>
      </c>
      <c r="I192" s="1" t="s">
        <v>1299</v>
      </c>
      <c r="J192" s="1" t="s">
        <v>1300</v>
      </c>
      <c r="K192" s="1" t="s">
        <v>1300</v>
      </c>
      <c r="L192" s="1" t="s">
        <v>1300</v>
      </c>
      <c r="M192" s="1" t="s">
        <v>156</v>
      </c>
      <c r="N192" s="25">
        <v>0</v>
      </c>
      <c r="O192" s="25">
        <v>0</v>
      </c>
      <c r="P192" s="25">
        <v>0</v>
      </c>
      <c r="Q192" s="25">
        <v>0</v>
      </c>
      <c r="R192" s="25">
        <v>0</v>
      </c>
      <c r="S192" s="25">
        <v>0</v>
      </c>
      <c r="T192" s="25">
        <v>0</v>
      </c>
      <c r="U192" s="25">
        <v>0</v>
      </c>
      <c r="V192" s="25">
        <v>1</v>
      </c>
      <c r="W192" s="25">
        <v>0</v>
      </c>
      <c r="X192" s="25">
        <v>0</v>
      </c>
      <c r="Y192" s="25">
        <v>0</v>
      </c>
      <c r="Z192" s="25">
        <v>0</v>
      </c>
      <c r="AA192" s="25">
        <v>0</v>
      </c>
      <c r="AB192" s="25">
        <v>0</v>
      </c>
      <c r="AC192" s="25">
        <v>0</v>
      </c>
      <c r="AD192" s="25">
        <v>0</v>
      </c>
      <c r="AE192" s="25">
        <v>0</v>
      </c>
      <c r="AF192" s="25">
        <v>0</v>
      </c>
      <c r="AG192" s="25">
        <v>0</v>
      </c>
      <c r="AH192" s="25">
        <v>0</v>
      </c>
      <c r="AI192" s="25">
        <v>0</v>
      </c>
      <c r="AJ192" s="40"/>
      <c r="AK192" s="12"/>
      <c r="AR192" s="7"/>
      <c r="AZ192" s="7" t="s">
        <v>125</v>
      </c>
      <c r="BA192" s="43">
        <v>67</v>
      </c>
      <c r="BB192" s="7"/>
      <c r="BC192" s="7" t="s">
        <v>1395</v>
      </c>
      <c r="BD192" s="7"/>
      <c r="BE192" s="1" t="s">
        <v>1395</v>
      </c>
      <c r="BF192" s="7"/>
      <c r="BH192" s="7"/>
      <c r="BI192" s="1" t="s">
        <v>1395</v>
      </c>
      <c r="BJ192" s="7"/>
      <c r="BK192" s="1" t="s">
        <v>1395</v>
      </c>
      <c r="BL192" s="7"/>
      <c r="BN192" s="7"/>
      <c r="BO192" s="1" t="s">
        <v>1395</v>
      </c>
      <c r="BP192" s="7"/>
      <c r="BQ192" s="1" t="s">
        <v>1395</v>
      </c>
      <c r="BR192" s="7"/>
      <c r="BT192" s="7"/>
      <c r="BV192" s="7"/>
      <c r="BX192" s="7"/>
      <c r="BY192" s="7"/>
      <c r="BZ192" s="7"/>
      <c r="CC192" s="1">
        <v>82523005</v>
      </c>
      <c r="CD192" s="1" t="s">
        <v>1689</v>
      </c>
      <c r="CF192" s="1">
        <v>223</v>
      </c>
    </row>
    <row r="193" spans="1:84" ht="14.5" x14ac:dyDescent="0.35">
      <c r="A193" s="7" t="s">
        <v>746</v>
      </c>
      <c r="B193" s="7" t="s">
        <v>747</v>
      </c>
      <c r="C193" s="7" t="s">
        <v>748</v>
      </c>
      <c r="D193" s="7" t="s">
        <v>700</v>
      </c>
      <c r="E193" s="27">
        <v>351548094435602</v>
      </c>
      <c r="F193" s="7" t="s">
        <v>127</v>
      </c>
      <c r="G193" s="16"/>
      <c r="H193" s="1" t="s">
        <v>700</v>
      </c>
      <c r="I193" s="1" t="s">
        <v>1299</v>
      </c>
      <c r="J193" s="1" t="s">
        <v>128</v>
      </c>
      <c r="K193" s="1" t="s">
        <v>128</v>
      </c>
      <c r="L193" s="1" t="s">
        <v>128</v>
      </c>
      <c r="M193" s="1" t="s">
        <v>132</v>
      </c>
      <c r="N193" s="25">
        <v>0</v>
      </c>
      <c r="O193" s="25">
        <v>0</v>
      </c>
      <c r="P193" s="25">
        <v>0</v>
      </c>
      <c r="Q193" s="25">
        <v>0</v>
      </c>
      <c r="R193" s="25">
        <v>0</v>
      </c>
      <c r="S193" s="25">
        <v>0</v>
      </c>
      <c r="T193" s="25">
        <v>0</v>
      </c>
      <c r="U193" s="25">
        <v>0</v>
      </c>
      <c r="V193" s="25">
        <v>1</v>
      </c>
      <c r="W193" s="25">
        <v>1</v>
      </c>
      <c r="X193" s="25">
        <v>0</v>
      </c>
      <c r="Y193" s="25">
        <v>1</v>
      </c>
      <c r="Z193" s="25">
        <v>1</v>
      </c>
      <c r="AA193" s="25">
        <v>0</v>
      </c>
      <c r="AB193" s="25">
        <v>0</v>
      </c>
      <c r="AC193" s="25">
        <v>0</v>
      </c>
      <c r="AD193" s="25">
        <v>1</v>
      </c>
      <c r="AE193" s="25">
        <v>0</v>
      </c>
      <c r="AF193" s="25">
        <v>0</v>
      </c>
      <c r="AG193" s="25">
        <v>0</v>
      </c>
      <c r="AH193" s="25">
        <v>0</v>
      </c>
      <c r="AI193" s="25">
        <v>0</v>
      </c>
      <c r="AJ193" s="40"/>
      <c r="AK193" s="12"/>
      <c r="AR193" s="7"/>
      <c r="AZ193" s="7"/>
      <c r="BA193" s="49"/>
      <c r="BB193" s="7" t="s">
        <v>125</v>
      </c>
      <c r="BC193" s="27">
        <v>125</v>
      </c>
      <c r="BD193" s="7"/>
      <c r="BE193" s="1" t="s">
        <v>1395</v>
      </c>
      <c r="BF193" s="7"/>
      <c r="BH193" s="6"/>
      <c r="BI193" s="25"/>
      <c r="BJ193" s="1" t="s">
        <v>125</v>
      </c>
      <c r="BK193" s="25">
        <v>221</v>
      </c>
      <c r="BL193" s="7" t="s">
        <v>125</v>
      </c>
      <c r="BM193" s="25">
        <v>2500</v>
      </c>
      <c r="BN193" s="7"/>
      <c r="BO193" s="1" t="s">
        <v>1395</v>
      </c>
      <c r="BP193" s="7"/>
      <c r="BQ193" s="1" t="s">
        <v>1395</v>
      </c>
      <c r="BR193" s="7"/>
      <c r="BT193" s="7"/>
      <c r="BV193" s="7"/>
      <c r="BX193" s="7"/>
      <c r="BY193" s="7"/>
      <c r="BZ193" s="7"/>
      <c r="CB193" s="1" t="s">
        <v>1468</v>
      </c>
      <c r="CC193" s="1">
        <v>82523013</v>
      </c>
      <c r="CD193" s="1" t="s">
        <v>1690</v>
      </c>
      <c r="CF193" s="1">
        <v>224</v>
      </c>
    </row>
    <row r="194" spans="1:84" ht="14.5" x14ac:dyDescent="0.35">
      <c r="A194" s="7" t="s">
        <v>749</v>
      </c>
      <c r="B194" s="7" t="s">
        <v>750</v>
      </c>
      <c r="C194" s="7" t="s">
        <v>751</v>
      </c>
      <c r="D194" s="7" t="s">
        <v>496</v>
      </c>
      <c r="E194" s="27">
        <v>351696097820179</v>
      </c>
      <c r="F194" s="7" t="s">
        <v>127</v>
      </c>
      <c r="G194" s="16"/>
      <c r="H194" s="1" t="s">
        <v>496</v>
      </c>
      <c r="I194" s="1" t="s">
        <v>1299</v>
      </c>
      <c r="J194" s="1" t="s">
        <v>1300</v>
      </c>
      <c r="K194" s="1" t="s">
        <v>1300</v>
      </c>
      <c r="L194" s="1" t="s">
        <v>1300</v>
      </c>
      <c r="M194" s="1" t="s">
        <v>153</v>
      </c>
      <c r="N194" s="25">
        <v>0</v>
      </c>
      <c r="O194" s="25">
        <v>0</v>
      </c>
      <c r="P194" s="25">
        <v>0</v>
      </c>
      <c r="Q194" s="25">
        <v>0</v>
      </c>
      <c r="R194" s="25">
        <v>0</v>
      </c>
      <c r="S194" s="25">
        <v>0</v>
      </c>
      <c r="T194" s="25">
        <v>0</v>
      </c>
      <c r="U194" s="25">
        <v>0</v>
      </c>
      <c r="V194" s="25">
        <v>0</v>
      </c>
      <c r="W194" s="25">
        <v>0</v>
      </c>
      <c r="X194" s="25">
        <v>0</v>
      </c>
      <c r="Y194" s="25">
        <v>0</v>
      </c>
      <c r="Z194" s="25">
        <v>0</v>
      </c>
      <c r="AA194" s="25">
        <v>0</v>
      </c>
      <c r="AB194" s="25">
        <v>0</v>
      </c>
      <c r="AC194" s="25">
        <v>0</v>
      </c>
      <c r="AD194" s="25">
        <v>1</v>
      </c>
      <c r="AE194" s="25">
        <v>0</v>
      </c>
      <c r="AF194" s="25">
        <v>0</v>
      </c>
      <c r="AG194" s="25">
        <v>0</v>
      </c>
      <c r="AH194" s="25">
        <v>0</v>
      </c>
      <c r="AI194" s="25">
        <v>0</v>
      </c>
      <c r="AJ194" s="40"/>
      <c r="AK194" s="12"/>
      <c r="AR194" s="7"/>
      <c r="AZ194" s="7"/>
      <c r="BA194" s="7" t="s">
        <v>1395</v>
      </c>
      <c r="BB194" s="7"/>
      <c r="BC194" s="7" t="s">
        <v>1395</v>
      </c>
      <c r="BD194" s="7"/>
      <c r="BE194" s="1" t="s">
        <v>1395</v>
      </c>
      <c r="BF194" s="7"/>
      <c r="BH194" s="7"/>
      <c r="BI194" s="1" t="s">
        <v>1395</v>
      </c>
      <c r="BJ194" s="7"/>
      <c r="BK194" s="1" t="s">
        <v>1395</v>
      </c>
      <c r="BL194" s="7" t="s">
        <v>125</v>
      </c>
      <c r="BM194" s="25">
        <v>2000</v>
      </c>
      <c r="BN194" s="7"/>
      <c r="BO194" s="1" t="s">
        <v>1395</v>
      </c>
      <c r="BP194" s="7"/>
      <c r="BQ194" s="1" t="s">
        <v>1395</v>
      </c>
      <c r="BR194" s="7"/>
      <c r="BT194" s="7"/>
      <c r="BV194" s="7"/>
      <c r="BX194" s="7"/>
      <c r="BY194" s="7"/>
      <c r="BZ194" s="7"/>
      <c r="CC194" s="1">
        <v>82523052</v>
      </c>
      <c r="CD194" s="1" t="s">
        <v>1691</v>
      </c>
      <c r="CF194" s="1">
        <v>225</v>
      </c>
    </row>
    <row r="195" spans="1:84" ht="14.5" x14ac:dyDescent="0.35">
      <c r="A195" s="7" t="s">
        <v>752</v>
      </c>
      <c r="B195" s="7" t="s">
        <v>753</v>
      </c>
      <c r="C195" s="7" t="s">
        <v>754</v>
      </c>
      <c r="D195" s="7" t="s">
        <v>700</v>
      </c>
      <c r="E195" s="27">
        <v>351548094435602</v>
      </c>
      <c r="F195" s="7" t="s">
        <v>127</v>
      </c>
      <c r="G195" s="16"/>
      <c r="H195" s="1" t="s">
        <v>700</v>
      </c>
      <c r="I195" s="1" t="s">
        <v>1299</v>
      </c>
      <c r="J195" s="1" t="s">
        <v>128</v>
      </c>
      <c r="K195" s="1" t="s">
        <v>128</v>
      </c>
      <c r="L195" s="1" t="s">
        <v>128</v>
      </c>
      <c r="M195" s="1" t="s">
        <v>1346</v>
      </c>
      <c r="N195" s="25">
        <v>0</v>
      </c>
      <c r="O195" s="25">
        <v>0</v>
      </c>
      <c r="P195" s="25">
        <v>0</v>
      </c>
      <c r="Q195" s="25">
        <v>0</v>
      </c>
      <c r="R195" s="25">
        <v>0</v>
      </c>
      <c r="S195" s="25">
        <v>0</v>
      </c>
      <c r="T195" s="25">
        <v>1</v>
      </c>
      <c r="U195" s="25">
        <v>1</v>
      </c>
      <c r="V195" s="25">
        <v>1</v>
      </c>
      <c r="W195" s="25">
        <v>1</v>
      </c>
      <c r="X195" s="25">
        <v>0</v>
      </c>
      <c r="Y195" s="25">
        <v>1</v>
      </c>
      <c r="Z195" s="25">
        <v>1</v>
      </c>
      <c r="AA195" s="25">
        <v>0</v>
      </c>
      <c r="AB195" s="25">
        <v>0</v>
      </c>
      <c r="AC195" s="25">
        <v>0</v>
      </c>
      <c r="AD195" s="25">
        <v>0</v>
      </c>
      <c r="AE195" s="25">
        <v>0</v>
      </c>
      <c r="AF195" s="25">
        <v>0</v>
      </c>
      <c r="AG195" s="25">
        <v>0</v>
      </c>
      <c r="AH195" s="25">
        <v>0</v>
      </c>
      <c r="AI195" s="25">
        <v>0</v>
      </c>
      <c r="AJ195" s="40"/>
      <c r="AK195" s="12"/>
      <c r="AR195" s="7"/>
      <c r="AV195" s="1" t="s">
        <v>125</v>
      </c>
      <c r="AW195" s="25">
        <v>4500</v>
      </c>
      <c r="AX195" s="1" t="s">
        <v>125</v>
      </c>
      <c r="AY195" s="25">
        <v>8500</v>
      </c>
      <c r="AZ195" s="7" t="s">
        <v>125</v>
      </c>
      <c r="BA195" s="27">
        <v>35</v>
      </c>
      <c r="BB195" s="7" t="s">
        <v>125</v>
      </c>
      <c r="BC195" s="27">
        <v>139</v>
      </c>
      <c r="BD195" s="7"/>
      <c r="BE195" s="1" t="s">
        <v>1395</v>
      </c>
      <c r="BF195" s="7"/>
      <c r="BH195" s="6"/>
      <c r="BI195" s="25"/>
      <c r="BJ195" s="1" t="s">
        <v>125</v>
      </c>
      <c r="BK195" s="25">
        <v>203</v>
      </c>
      <c r="BL195" s="7"/>
      <c r="BN195" s="7"/>
      <c r="BO195" s="1" t="s">
        <v>1395</v>
      </c>
      <c r="BP195" s="7"/>
      <c r="BQ195" s="1" t="s">
        <v>1395</v>
      </c>
      <c r="BR195" s="7"/>
      <c r="BT195" s="7"/>
      <c r="BV195" s="7"/>
      <c r="BX195" s="7"/>
      <c r="BY195" s="7"/>
      <c r="BZ195" s="7"/>
      <c r="CB195" s="1" t="s">
        <v>1469</v>
      </c>
      <c r="CC195" s="1">
        <v>82523066</v>
      </c>
      <c r="CD195" s="1" t="s">
        <v>1692</v>
      </c>
      <c r="CF195" s="1">
        <v>226</v>
      </c>
    </row>
    <row r="196" spans="1:84" ht="14.5" x14ac:dyDescent="0.35">
      <c r="A196" s="7" t="s">
        <v>755</v>
      </c>
      <c r="B196" s="7" t="s">
        <v>756</v>
      </c>
      <c r="C196" s="7" t="s">
        <v>757</v>
      </c>
      <c r="D196" s="7" t="s">
        <v>496</v>
      </c>
      <c r="E196" s="27">
        <v>351696097820179</v>
      </c>
      <c r="F196" s="7" t="s">
        <v>127</v>
      </c>
      <c r="G196" s="16"/>
      <c r="H196" s="1" t="s">
        <v>496</v>
      </c>
      <c r="I196" s="1" t="s">
        <v>1299</v>
      </c>
      <c r="J196" s="1" t="s">
        <v>1300</v>
      </c>
      <c r="K196" s="1" t="s">
        <v>1300</v>
      </c>
      <c r="L196" s="1" t="s">
        <v>1300</v>
      </c>
      <c r="M196" s="1" t="s">
        <v>153</v>
      </c>
      <c r="N196" s="25">
        <v>0</v>
      </c>
      <c r="O196" s="25">
        <v>0</v>
      </c>
      <c r="P196" s="25">
        <v>0</v>
      </c>
      <c r="Q196" s="25">
        <v>0</v>
      </c>
      <c r="R196" s="25">
        <v>0</v>
      </c>
      <c r="S196" s="25">
        <v>0</v>
      </c>
      <c r="T196" s="25">
        <v>0</v>
      </c>
      <c r="U196" s="25">
        <v>0</v>
      </c>
      <c r="V196" s="25">
        <v>0</v>
      </c>
      <c r="W196" s="25">
        <v>0</v>
      </c>
      <c r="X196" s="25">
        <v>0</v>
      </c>
      <c r="Y196" s="25">
        <v>0</v>
      </c>
      <c r="Z196" s="25">
        <v>0</v>
      </c>
      <c r="AA196" s="25">
        <v>0</v>
      </c>
      <c r="AB196" s="25">
        <v>0</v>
      </c>
      <c r="AC196" s="25">
        <v>0</v>
      </c>
      <c r="AD196" s="25">
        <v>1</v>
      </c>
      <c r="AE196" s="25">
        <v>0</v>
      </c>
      <c r="AF196" s="25">
        <v>0</v>
      </c>
      <c r="AG196" s="25">
        <v>0</v>
      </c>
      <c r="AH196" s="25">
        <v>0</v>
      </c>
      <c r="AI196" s="25">
        <v>0</v>
      </c>
      <c r="AJ196" s="40"/>
      <c r="AK196" s="12"/>
      <c r="AR196" s="7"/>
      <c r="AZ196" s="7"/>
      <c r="BA196" s="7" t="s">
        <v>1395</v>
      </c>
      <c r="BB196" s="7"/>
      <c r="BC196" s="7" t="s">
        <v>1395</v>
      </c>
      <c r="BD196" s="7"/>
      <c r="BE196" s="1" t="s">
        <v>1395</v>
      </c>
      <c r="BF196" s="7"/>
      <c r="BH196" s="7"/>
      <c r="BI196" s="1" t="s">
        <v>1395</v>
      </c>
      <c r="BJ196" s="7"/>
      <c r="BK196" s="1" t="s">
        <v>1395</v>
      </c>
      <c r="BL196" s="7" t="s">
        <v>125</v>
      </c>
      <c r="BM196" s="25">
        <v>2000</v>
      </c>
      <c r="BN196" s="7"/>
      <c r="BO196" s="1" t="s">
        <v>1395</v>
      </c>
      <c r="BP196" s="7"/>
      <c r="BQ196" s="1" t="s">
        <v>1395</v>
      </c>
      <c r="BR196" s="7"/>
      <c r="BT196" s="7"/>
      <c r="BV196" s="7"/>
      <c r="BX196" s="7"/>
      <c r="BY196" s="7"/>
      <c r="BZ196" s="7"/>
      <c r="CC196" s="1">
        <v>82523070</v>
      </c>
      <c r="CD196" s="1" t="s">
        <v>1692</v>
      </c>
      <c r="CF196" s="1">
        <v>227</v>
      </c>
    </row>
    <row r="197" spans="1:84" ht="14.5" x14ac:dyDescent="0.35">
      <c r="A197" s="7" t="s">
        <v>758</v>
      </c>
      <c r="B197" s="7" t="s">
        <v>759</v>
      </c>
      <c r="C197" s="7" t="s">
        <v>760</v>
      </c>
      <c r="D197" s="7" t="s">
        <v>700</v>
      </c>
      <c r="E197" s="27">
        <v>351548094435602</v>
      </c>
      <c r="F197" s="7" t="s">
        <v>127</v>
      </c>
      <c r="G197" s="16"/>
      <c r="H197" s="1" t="s">
        <v>700</v>
      </c>
      <c r="I197" s="1" t="s">
        <v>1299</v>
      </c>
      <c r="J197" s="1" t="s">
        <v>128</v>
      </c>
      <c r="K197" s="1" t="s">
        <v>128</v>
      </c>
      <c r="L197" s="1" t="s">
        <v>128</v>
      </c>
      <c r="M197" s="1" t="s">
        <v>1347</v>
      </c>
      <c r="N197" s="25">
        <v>1</v>
      </c>
      <c r="O197" s="25">
        <v>1</v>
      </c>
      <c r="P197" s="25">
        <v>1</v>
      </c>
      <c r="Q197" s="25">
        <v>1</v>
      </c>
      <c r="R197" s="25">
        <v>1</v>
      </c>
      <c r="S197" s="25">
        <v>1</v>
      </c>
      <c r="T197" s="25">
        <v>1</v>
      </c>
      <c r="U197" s="25">
        <v>1</v>
      </c>
      <c r="V197" s="25">
        <v>0</v>
      </c>
      <c r="W197" s="25">
        <v>0</v>
      </c>
      <c r="X197" s="25">
        <v>0</v>
      </c>
      <c r="Y197" s="25">
        <v>0</v>
      </c>
      <c r="Z197" s="25">
        <v>0</v>
      </c>
      <c r="AA197" s="25">
        <v>1</v>
      </c>
      <c r="AB197" s="25">
        <v>1</v>
      </c>
      <c r="AC197" s="25">
        <v>0</v>
      </c>
      <c r="AD197" s="25">
        <v>0</v>
      </c>
      <c r="AE197" s="25">
        <v>1</v>
      </c>
      <c r="AF197" s="25">
        <v>0</v>
      </c>
      <c r="AG197" s="25">
        <v>1</v>
      </c>
      <c r="AH197" s="25">
        <v>0</v>
      </c>
      <c r="AI197" s="25">
        <v>1</v>
      </c>
      <c r="AJ197" s="40" t="s">
        <v>125</v>
      </c>
      <c r="AK197" s="42">
        <v>1000</v>
      </c>
      <c r="AL197" s="1" t="s">
        <v>125</v>
      </c>
      <c r="AM197" s="25">
        <v>2500</v>
      </c>
      <c r="AN197" s="1" t="s">
        <v>125</v>
      </c>
      <c r="AO197" s="25">
        <v>5000</v>
      </c>
      <c r="AP197" s="1" t="s">
        <v>125</v>
      </c>
      <c r="AQ197" s="25">
        <v>8000</v>
      </c>
      <c r="AR197" s="7" t="s">
        <v>125</v>
      </c>
      <c r="AS197" s="25">
        <v>4500</v>
      </c>
      <c r="AT197" s="1" t="s">
        <v>125</v>
      </c>
      <c r="AU197" s="25">
        <v>10000</v>
      </c>
      <c r="AV197" s="1" t="s">
        <v>125</v>
      </c>
      <c r="AW197" s="25">
        <v>4000</v>
      </c>
      <c r="AX197" s="1" t="s">
        <v>125</v>
      </c>
      <c r="AY197" s="25">
        <v>7500</v>
      </c>
      <c r="AZ197" s="7"/>
      <c r="BA197" s="27"/>
      <c r="BB197" s="7"/>
      <c r="BC197" s="7" t="s">
        <v>1395</v>
      </c>
      <c r="BD197" s="7"/>
      <c r="BE197" s="1" t="s">
        <v>1395</v>
      </c>
      <c r="BF197" s="7"/>
      <c r="BH197" s="7"/>
      <c r="BJ197" s="7"/>
      <c r="BK197" s="1" t="s">
        <v>1395</v>
      </c>
      <c r="BL197" s="7"/>
      <c r="BN197" s="1" t="s">
        <v>125</v>
      </c>
      <c r="BO197" s="25">
        <v>300</v>
      </c>
      <c r="BP197" s="1" t="s">
        <v>125</v>
      </c>
      <c r="BQ197" s="25">
        <v>195</v>
      </c>
      <c r="BR197" s="1" t="s">
        <v>125</v>
      </c>
      <c r="BS197" s="25">
        <v>350</v>
      </c>
      <c r="BT197" s="7"/>
      <c r="BV197" s="1" t="s">
        <v>125</v>
      </c>
      <c r="BW197" s="27">
        <v>3500</v>
      </c>
      <c r="BX197" s="7"/>
      <c r="BY197" s="7"/>
      <c r="BZ197" s="1" t="s">
        <v>125</v>
      </c>
      <c r="CA197" s="25">
        <v>2000</v>
      </c>
      <c r="CB197" s="1" t="s">
        <v>1470</v>
      </c>
      <c r="CC197" s="1">
        <v>82523089</v>
      </c>
      <c r="CD197" s="1" t="s">
        <v>1693</v>
      </c>
      <c r="CF197" s="1">
        <v>228</v>
      </c>
    </row>
    <row r="198" spans="1:84" ht="14.5" x14ac:dyDescent="0.35">
      <c r="A198" s="7" t="s">
        <v>761</v>
      </c>
      <c r="B198" s="7" t="s">
        <v>762</v>
      </c>
      <c r="C198" s="7" t="s">
        <v>763</v>
      </c>
      <c r="D198" s="7" t="s">
        <v>496</v>
      </c>
      <c r="E198" s="27">
        <v>351696097820179</v>
      </c>
      <c r="F198" s="7" t="s">
        <v>127</v>
      </c>
      <c r="G198" s="16"/>
      <c r="H198" s="1" t="s">
        <v>496</v>
      </c>
      <c r="I198" s="1" t="s">
        <v>1299</v>
      </c>
      <c r="J198" s="1" t="s">
        <v>1300</v>
      </c>
      <c r="K198" s="1" t="s">
        <v>1300</v>
      </c>
      <c r="L198" s="1" t="s">
        <v>1300</v>
      </c>
      <c r="M198" s="1" t="s">
        <v>153</v>
      </c>
      <c r="N198" s="25">
        <v>0</v>
      </c>
      <c r="O198" s="25">
        <v>0</v>
      </c>
      <c r="P198" s="25">
        <v>0</v>
      </c>
      <c r="Q198" s="25">
        <v>0</v>
      </c>
      <c r="R198" s="25">
        <v>0</v>
      </c>
      <c r="S198" s="25">
        <v>0</v>
      </c>
      <c r="T198" s="25">
        <v>0</v>
      </c>
      <c r="U198" s="25">
        <v>0</v>
      </c>
      <c r="V198" s="25">
        <v>0</v>
      </c>
      <c r="W198" s="25">
        <v>0</v>
      </c>
      <c r="X198" s="25">
        <v>0</v>
      </c>
      <c r="Y198" s="25">
        <v>0</v>
      </c>
      <c r="Z198" s="25">
        <v>0</v>
      </c>
      <c r="AA198" s="25">
        <v>0</v>
      </c>
      <c r="AB198" s="25">
        <v>0</v>
      </c>
      <c r="AC198" s="25">
        <v>0</v>
      </c>
      <c r="AD198" s="25">
        <v>1</v>
      </c>
      <c r="AE198" s="25">
        <v>0</v>
      </c>
      <c r="AF198" s="25">
        <v>0</v>
      </c>
      <c r="AG198" s="25">
        <v>0</v>
      </c>
      <c r="AH198" s="25">
        <v>0</v>
      </c>
      <c r="AI198" s="25">
        <v>0</v>
      </c>
      <c r="AJ198" s="40"/>
      <c r="AK198" s="12"/>
      <c r="AR198" s="7"/>
      <c r="AZ198" s="7"/>
      <c r="BA198" s="1" t="s">
        <v>1395</v>
      </c>
      <c r="BB198" s="7"/>
      <c r="BC198" s="7" t="s">
        <v>1395</v>
      </c>
      <c r="BD198" s="7"/>
      <c r="BE198" s="1" t="s">
        <v>1395</v>
      </c>
      <c r="BF198" s="7"/>
      <c r="BH198" s="7"/>
      <c r="BI198" s="1" t="s">
        <v>1395</v>
      </c>
      <c r="BJ198" s="7"/>
      <c r="BK198" s="1" t="s">
        <v>1395</v>
      </c>
      <c r="BL198" s="7" t="s">
        <v>125</v>
      </c>
      <c r="BM198" s="25">
        <v>2000</v>
      </c>
      <c r="BN198" s="7"/>
      <c r="BO198" s="1" t="s">
        <v>1395</v>
      </c>
      <c r="BP198" s="7"/>
      <c r="BQ198" s="1" t="s">
        <v>1395</v>
      </c>
      <c r="BR198" s="7"/>
      <c r="BT198" s="7"/>
      <c r="BV198" s="7"/>
      <c r="BX198" s="7"/>
      <c r="BY198" s="7"/>
      <c r="BZ198" s="7"/>
      <c r="CC198" s="1">
        <v>82523090</v>
      </c>
      <c r="CD198" s="1" t="s">
        <v>1693</v>
      </c>
      <c r="CF198" s="1">
        <v>229</v>
      </c>
    </row>
    <row r="199" spans="1:84" ht="14.5" x14ac:dyDescent="0.35">
      <c r="A199" s="7" t="s">
        <v>764</v>
      </c>
      <c r="B199" s="7" t="s">
        <v>765</v>
      </c>
      <c r="C199" s="7" t="s">
        <v>766</v>
      </c>
      <c r="D199" s="7" t="s">
        <v>496</v>
      </c>
      <c r="E199" s="27">
        <v>351696097820179</v>
      </c>
      <c r="F199" s="7" t="s">
        <v>127</v>
      </c>
      <c r="G199" s="16"/>
      <c r="H199" s="1" t="s">
        <v>496</v>
      </c>
      <c r="I199" s="1" t="s">
        <v>1299</v>
      </c>
      <c r="J199" s="1" t="s">
        <v>1300</v>
      </c>
      <c r="K199" s="1" t="s">
        <v>1300</v>
      </c>
      <c r="L199" s="1" t="s">
        <v>1300</v>
      </c>
      <c r="M199" s="1" t="s">
        <v>149</v>
      </c>
      <c r="N199" s="25">
        <v>0</v>
      </c>
      <c r="O199" s="25">
        <v>0</v>
      </c>
      <c r="P199" s="25">
        <v>0</v>
      </c>
      <c r="Q199" s="25">
        <v>0</v>
      </c>
      <c r="R199" s="25">
        <v>0</v>
      </c>
      <c r="S199" s="25">
        <v>0</v>
      </c>
      <c r="T199" s="25">
        <v>0</v>
      </c>
      <c r="U199" s="25">
        <v>0</v>
      </c>
      <c r="V199" s="25">
        <v>0</v>
      </c>
      <c r="W199" s="25">
        <v>1</v>
      </c>
      <c r="X199" s="25">
        <v>0</v>
      </c>
      <c r="Y199" s="25">
        <v>0</v>
      </c>
      <c r="Z199" s="25">
        <v>0</v>
      </c>
      <c r="AA199" s="25">
        <v>0</v>
      </c>
      <c r="AB199" s="25">
        <v>0</v>
      </c>
      <c r="AC199" s="25">
        <v>0</v>
      </c>
      <c r="AD199" s="25">
        <v>0</v>
      </c>
      <c r="AE199" s="25">
        <v>0</v>
      </c>
      <c r="AF199" s="25">
        <v>0</v>
      </c>
      <c r="AG199" s="25">
        <v>0</v>
      </c>
      <c r="AH199" s="25">
        <v>0</v>
      </c>
      <c r="AI199" s="25">
        <v>0</v>
      </c>
      <c r="AJ199" s="40"/>
      <c r="AK199" s="12"/>
      <c r="AR199" s="7"/>
      <c r="AZ199" s="7"/>
      <c r="BA199" s="1" t="s">
        <v>1395</v>
      </c>
      <c r="BB199" s="7" t="s">
        <v>125</v>
      </c>
      <c r="BC199" s="27">
        <v>125</v>
      </c>
      <c r="BD199" s="7"/>
      <c r="BE199" s="1" t="s">
        <v>1395</v>
      </c>
      <c r="BF199" s="7"/>
      <c r="BH199" s="7"/>
      <c r="BI199" s="1" t="s">
        <v>1395</v>
      </c>
      <c r="BJ199" s="7"/>
      <c r="BK199" s="1" t="s">
        <v>1395</v>
      </c>
      <c r="BL199" s="7"/>
      <c r="BN199" s="7"/>
      <c r="BO199" s="1" t="s">
        <v>1395</v>
      </c>
      <c r="BP199" s="7"/>
      <c r="BQ199" s="1" t="s">
        <v>1395</v>
      </c>
      <c r="BR199" s="7"/>
      <c r="BT199" s="7"/>
      <c r="BV199" s="7"/>
      <c r="BX199" s="7"/>
      <c r="BY199" s="7"/>
      <c r="BZ199" s="7"/>
      <c r="CC199" s="1">
        <v>82523109</v>
      </c>
      <c r="CD199" s="1" t="s">
        <v>1694</v>
      </c>
      <c r="CF199" s="1">
        <v>230</v>
      </c>
    </row>
    <row r="200" spans="1:84" ht="14.5" x14ac:dyDescent="0.35">
      <c r="A200" s="7" t="s">
        <v>767</v>
      </c>
      <c r="B200" s="7" t="s">
        <v>768</v>
      </c>
      <c r="C200" s="7" t="s">
        <v>769</v>
      </c>
      <c r="D200" s="7" t="s">
        <v>700</v>
      </c>
      <c r="E200" s="27">
        <v>351548094435602</v>
      </c>
      <c r="F200" s="7" t="s">
        <v>127</v>
      </c>
      <c r="G200" s="16"/>
      <c r="H200" s="1" t="s">
        <v>700</v>
      </c>
      <c r="I200" s="1" t="s">
        <v>1299</v>
      </c>
      <c r="J200" s="1" t="s">
        <v>128</v>
      </c>
      <c r="K200" s="1" t="s">
        <v>128</v>
      </c>
      <c r="L200" s="1" t="s">
        <v>128</v>
      </c>
      <c r="M200" s="1" t="s">
        <v>1328</v>
      </c>
      <c r="N200" s="25">
        <v>1</v>
      </c>
      <c r="O200" s="25">
        <v>0</v>
      </c>
      <c r="P200" s="25">
        <v>0</v>
      </c>
      <c r="Q200" s="25">
        <v>0</v>
      </c>
      <c r="R200" s="25">
        <v>0</v>
      </c>
      <c r="S200" s="25">
        <v>0</v>
      </c>
      <c r="T200" s="25">
        <v>0</v>
      </c>
      <c r="U200" s="25">
        <v>0</v>
      </c>
      <c r="V200" s="25">
        <v>0</v>
      </c>
      <c r="W200" s="25">
        <v>0</v>
      </c>
      <c r="X200" s="25">
        <v>0</v>
      </c>
      <c r="Y200" s="25">
        <v>0</v>
      </c>
      <c r="Z200" s="25">
        <v>0</v>
      </c>
      <c r="AA200" s="25">
        <v>0</v>
      </c>
      <c r="AB200" s="25">
        <v>0</v>
      </c>
      <c r="AC200" s="25">
        <v>0</v>
      </c>
      <c r="AD200" s="25">
        <v>0</v>
      </c>
      <c r="AE200" s="25">
        <v>0</v>
      </c>
      <c r="AF200" s="25">
        <v>0</v>
      </c>
      <c r="AG200" s="25">
        <v>0</v>
      </c>
      <c r="AH200" s="25">
        <v>0</v>
      </c>
      <c r="AI200" s="25">
        <v>0</v>
      </c>
      <c r="AJ200" s="40" t="s">
        <v>125</v>
      </c>
      <c r="AK200" s="42">
        <v>1000</v>
      </c>
      <c r="AR200" s="7"/>
      <c r="AZ200" s="7"/>
      <c r="BA200" s="25"/>
      <c r="BB200" s="7"/>
      <c r="BC200" s="7" t="s">
        <v>1395</v>
      </c>
      <c r="BD200" s="7"/>
      <c r="BE200" s="1" t="s">
        <v>1395</v>
      </c>
      <c r="BF200" s="7"/>
      <c r="BH200" s="7"/>
      <c r="BI200" s="1" t="s">
        <v>1395</v>
      </c>
      <c r="BJ200" s="7"/>
      <c r="BK200" s="1" t="s">
        <v>1395</v>
      </c>
      <c r="BL200" s="7"/>
      <c r="BN200" s="7"/>
      <c r="BO200" s="1" t="s">
        <v>1395</v>
      </c>
      <c r="BP200" s="7"/>
      <c r="BQ200" s="1" t="s">
        <v>1395</v>
      </c>
      <c r="BR200" s="7"/>
      <c r="BT200" s="7"/>
      <c r="BV200" s="7"/>
      <c r="BX200" s="7"/>
      <c r="BY200" s="7"/>
      <c r="BZ200" s="7"/>
      <c r="CB200" s="1" t="s">
        <v>1471</v>
      </c>
      <c r="CC200" s="1">
        <v>82523111</v>
      </c>
      <c r="CD200" s="1" t="s">
        <v>1695</v>
      </c>
      <c r="CF200" s="1">
        <v>231</v>
      </c>
    </row>
    <row r="201" spans="1:84" ht="14.5" x14ac:dyDescent="0.35">
      <c r="A201" s="7" t="s">
        <v>770</v>
      </c>
      <c r="B201" s="7" t="s">
        <v>771</v>
      </c>
      <c r="C201" s="7" t="s">
        <v>772</v>
      </c>
      <c r="D201" s="7" t="s">
        <v>700</v>
      </c>
      <c r="E201" s="27">
        <v>351548094435602</v>
      </c>
      <c r="F201" s="7" t="s">
        <v>127</v>
      </c>
      <c r="G201" s="16"/>
      <c r="H201" s="1" t="s">
        <v>700</v>
      </c>
      <c r="I201" s="1" t="s">
        <v>1299</v>
      </c>
      <c r="J201" s="1" t="s">
        <v>128</v>
      </c>
      <c r="K201" s="1" t="s">
        <v>128</v>
      </c>
      <c r="L201" s="1" t="s">
        <v>128</v>
      </c>
      <c r="M201" s="1" t="s">
        <v>129</v>
      </c>
      <c r="N201" s="25">
        <v>0</v>
      </c>
      <c r="O201" s="25">
        <v>0</v>
      </c>
      <c r="P201" s="25">
        <v>0</v>
      </c>
      <c r="Q201" s="25">
        <v>0</v>
      </c>
      <c r="R201" s="25">
        <v>0</v>
      </c>
      <c r="S201" s="25">
        <v>0</v>
      </c>
      <c r="T201" s="25">
        <v>0</v>
      </c>
      <c r="U201" s="25">
        <v>0</v>
      </c>
      <c r="V201" s="25">
        <v>0</v>
      </c>
      <c r="W201" s="25">
        <v>0</v>
      </c>
      <c r="X201" s="25">
        <v>0</v>
      </c>
      <c r="Y201" s="25">
        <v>0</v>
      </c>
      <c r="Z201" s="25">
        <v>0</v>
      </c>
      <c r="AA201" s="25">
        <v>0</v>
      </c>
      <c r="AB201" s="25">
        <v>0</v>
      </c>
      <c r="AC201" s="25">
        <v>0</v>
      </c>
      <c r="AD201" s="25">
        <v>0</v>
      </c>
      <c r="AE201" s="25">
        <v>0</v>
      </c>
      <c r="AF201" s="25">
        <v>0</v>
      </c>
      <c r="AG201" s="25">
        <v>0</v>
      </c>
      <c r="AH201" s="25">
        <v>1</v>
      </c>
      <c r="AI201" s="25">
        <v>0</v>
      </c>
      <c r="AJ201" s="40"/>
      <c r="AK201" s="12"/>
      <c r="AR201" s="7"/>
      <c r="AZ201" s="7"/>
      <c r="BB201" s="7"/>
      <c r="BC201" s="7" t="s">
        <v>1395</v>
      </c>
      <c r="BD201" s="7"/>
      <c r="BE201" s="1" t="s">
        <v>1395</v>
      </c>
      <c r="BF201" s="7"/>
      <c r="BH201" s="7"/>
      <c r="BI201" s="1" t="s">
        <v>1395</v>
      </c>
      <c r="BJ201" s="7"/>
      <c r="BK201" s="1" t="s">
        <v>1395</v>
      </c>
      <c r="BL201" s="7"/>
      <c r="BN201" s="7"/>
      <c r="BO201" s="1" t="s">
        <v>1395</v>
      </c>
      <c r="BP201" s="7"/>
      <c r="BQ201" s="1" t="s">
        <v>1395</v>
      </c>
      <c r="BR201" s="7"/>
      <c r="BT201" s="7"/>
      <c r="BV201" s="7"/>
      <c r="BX201" s="7" t="s">
        <v>125</v>
      </c>
      <c r="BY201" s="27">
        <v>100</v>
      </c>
      <c r="BZ201" s="7"/>
      <c r="CB201" s="1" t="s">
        <v>1472</v>
      </c>
      <c r="CC201" s="1">
        <v>82523124</v>
      </c>
      <c r="CD201" s="1" t="s">
        <v>1696</v>
      </c>
      <c r="CF201" s="1">
        <v>232</v>
      </c>
    </row>
    <row r="202" spans="1:84" ht="14.5" x14ac:dyDescent="0.35">
      <c r="A202" s="7" t="s">
        <v>773</v>
      </c>
      <c r="B202" s="7" t="s">
        <v>774</v>
      </c>
      <c r="C202" s="7" t="s">
        <v>775</v>
      </c>
      <c r="D202" s="7" t="s">
        <v>496</v>
      </c>
      <c r="E202" s="27">
        <v>351696097820179</v>
      </c>
      <c r="F202" s="7" t="s">
        <v>127</v>
      </c>
      <c r="G202" s="16"/>
      <c r="H202" s="1" t="s">
        <v>496</v>
      </c>
      <c r="I202" s="1" t="s">
        <v>1299</v>
      </c>
      <c r="J202" s="1" t="s">
        <v>1300</v>
      </c>
      <c r="K202" s="1" t="s">
        <v>1300</v>
      </c>
      <c r="L202" s="1" t="s">
        <v>1300</v>
      </c>
      <c r="M202" s="1" t="s">
        <v>1348</v>
      </c>
      <c r="N202" s="25">
        <v>0</v>
      </c>
      <c r="O202" s="25">
        <v>0</v>
      </c>
      <c r="P202" s="25">
        <v>0</v>
      </c>
      <c r="Q202" s="25">
        <v>0</v>
      </c>
      <c r="R202" s="25">
        <v>0</v>
      </c>
      <c r="S202" s="25">
        <v>0</v>
      </c>
      <c r="T202" s="25">
        <v>0</v>
      </c>
      <c r="U202" s="25">
        <v>0</v>
      </c>
      <c r="V202" s="25">
        <v>0</v>
      </c>
      <c r="W202" s="25">
        <v>0</v>
      </c>
      <c r="X202" s="25">
        <v>0</v>
      </c>
      <c r="Y202" s="25">
        <v>0</v>
      </c>
      <c r="Z202" s="25">
        <v>0</v>
      </c>
      <c r="AA202" s="25">
        <v>1</v>
      </c>
      <c r="AB202" s="25">
        <v>1</v>
      </c>
      <c r="AC202" s="25">
        <v>0</v>
      </c>
      <c r="AD202" s="25">
        <v>0</v>
      </c>
      <c r="AE202" s="25">
        <v>0</v>
      </c>
      <c r="AF202" s="25">
        <v>0</v>
      </c>
      <c r="AG202" s="25">
        <v>0</v>
      </c>
      <c r="AH202" s="25">
        <v>0</v>
      </c>
      <c r="AI202" s="25">
        <v>0</v>
      </c>
      <c r="AJ202" s="40"/>
      <c r="AK202" s="12"/>
      <c r="AR202" s="7"/>
      <c r="AZ202" s="7"/>
      <c r="BA202" s="1" t="s">
        <v>1395</v>
      </c>
      <c r="BB202" s="7"/>
      <c r="BC202" s="7" t="s">
        <v>1395</v>
      </c>
      <c r="BD202" s="7"/>
      <c r="BE202" s="1" t="s">
        <v>1395</v>
      </c>
      <c r="BF202" s="7"/>
      <c r="BH202" s="7"/>
      <c r="BI202" s="1" t="s">
        <v>1395</v>
      </c>
      <c r="BJ202" s="7"/>
      <c r="BK202" s="1" t="s">
        <v>1395</v>
      </c>
      <c r="BL202" s="7"/>
      <c r="BN202" s="1" t="s">
        <v>125</v>
      </c>
      <c r="BO202" s="25">
        <v>200</v>
      </c>
      <c r="BP202" s="1" t="s">
        <v>125</v>
      </c>
      <c r="BQ202" s="25">
        <v>150</v>
      </c>
      <c r="BR202" s="7"/>
      <c r="BT202" s="7"/>
      <c r="BV202" s="7"/>
      <c r="BX202" s="7"/>
      <c r="BY202" s="7"/>
      <c r="BZ202" s="7"/>
      <c r="CC202" s="1">
        <v>82523136</v>
      </c>
      <c r="CD202" s="1" t="s">
        <v>1697</v>
      </c>
      <c r="CF202" s="1">
        <v>233</v>
      </c>
    </row>
    <row r="203" spans="1:84" ht="14.5" x14ac:dyDescent="0.35">
      <c r="A203" s="7" t="s">
        <v>776</v>
      </c>
      <c r="B203" s="7" t="s">
        <v>777</v>
      </c>
      <c r="C203" s="7" t="s">
        <v>778</v>
      </c>
      <c r="D203" s="7" t="s">
        <v>700</v>
      </c>
      <c r="E203" s="27">
        <v>351548094435602</v>
      </c>
      <c r="F203" s="7" t="s">
        <v>127</v>
      </c>
      <c r="G203" s="16"/>
      <c r="H203" s="1" t="s">
        <v>700</v>
      </c>
      <c r="I203" s="1" t="s">
        <v>1299</v>
      </c>
      <c r="J203" s="1" t="s">
        <v>128</v>
      </c>
      <c r="K203" s="1" t="s">
        <v>128</v>
      </c>
      <c r="L203" s="1" t="s">
        <v>128</v>
      </c>
      <c r="M203" s="1" t="s">
        <v>129</v>
      </c>
      <c r="N203" s="25">
        <v>0</v>
      </c>
      <c r="O203" s="25">
        <v>0</v>
      </c>
      <c r="P203" s="25">
        <v>0</v>
      </c>
      <c r="Q203" s="25">
        <v>0</v>
      </c>
      <c r="R203" s="25">
        <v>0</v>
      </c>
      <c r="S203" s="25">
        <v>0</v>
      </c>
      <c r="T203" s="25">
        <v>0</v>
      </c>
      <c r="U203" s="25">
        <v>0</v>
      </c>
      <c r="V203" s="25">
        <v>0</v>
      </c>
      <c r="W203" s="25">
        <v>0</v>
      </c>
      <c r="X203" s="25">
        <v>0</v>
      </c>
      <c r="Y203" s="25">
        <v>0</v>
      </c>
      <c r="Z203" s="25">
        <v>0</v>
      </c>
      <c r="AA203" s="25">
        <v>0</v>
      </c>
      <c r="AB203" s="25">
        <v>0</v>
      </c>
      <c r="AC203" s="25">
        <v>0</v>
      </c>
      <c r="AD203" s="25">
        <v>0</v>
      </c>
      <c r="AE203" s="25">
        <v>0</v>
      </c>
      <c r="AF203" s="25">
        <v>0</v>
      </c>
      <c r="AG203" s="25">
        <v>0</v>
      </c>
      <c r="AH203" s="25">
        <v>1</v>
      </c>
      <c r="AI203" s="25">
        <v>0</v>
      </c>
      <c r="AJ203" s="40"/>
      <c r="AK203" s="12"/>
      <c r="AR203" s="7"/>
      <c r="AZ203" s="7"/>
      <c r="BB203" s="7"/>
      <c r="BC203" s="7" t="s">
        <v>1395</v>
      </c>
      <c r="BD203" s="7"/>
      <c r="BE203" s="1" t="s">
        <v>1395</v>
      </c>
      <c r="BF203" s="7"/>
      <c r="BH203" s="7"/>
      <c r="BI203" s="1" t="s">
        <v>1395</v>
      </c>
      <c r="BJ203" s="7"/>
      <c r="BK203" s="1" t="s">
        <v>1395</v>
      </c>
      <c r="BL203" s="7"/>
      <c r="BN203" s="7"/>
      <c r="BO203" s="1" t="s">
        <v>1395</v>
      </c>
      <c r="BP203" s="7"/>
      <c r="BQ203" s="1" t="s">
        <v>1395</v>
      </c>
      <c r="BR203" s="7"/>
      <c r="BT203" s="7"/>
      <c r="BV203" s="7"/>
      <c r="BX203" s="7" t="s">
        <v>125</v>
      </c>
      <c r="BY203" s="27">
        <v>500</v>
      </c>
      <c r="BZ203" s="7"/>
      <c r="CB203" s="1" t="s">
        <v>1473</v>
      </c>
      <c r="CC203" s="1">
        <v>82523146</v>
      </c>
      <c r="CD203" s="1" t="s">
        <v>1698</v>
      </c>
      <c r="CF203" s="1">
        <v>234</v>
      </c>
    </row>
    <row r="204" spans="1:84" ht="14.5" x14ac:dyDescent="0.35">
      <c r="A204" s="7" t="s">
        <v>779</v>
      </c>
      <c r="B204" s="7" t="s">
        <v>780</v>
      </c>
      <c r="C204" s="7" t="s">
        <v>781</v>
      </c>
      <c r="D204" s="7" t="s">
        <v>700</v>
      </c>
      <c r="E204" s="27">
        <v>351548094435602</v>
      </c>
      <c r="F204" s="7" t="s">
        <v>127</v>
      </c>
      <c r="G204" s="16"/>
      <c r="H204" s="1" t="s">
        <v>700</v>
      </c>
      <c r="I204" s="1" t="s">
        <v>1299</v>
      </c>
      <c r="J204" s="1" t="s">
        <v>128</v>
      </c>
      <c r="K204" s="1" t="s">
        <v>128</v>
      </c>
      <c r="L204" s="1" t="s">
        <v>128</v>
      </c>
      <c r="M204" s="1" t="s">
        <v>129</v>
      </c>
      <c r="N204" s="25">
        <v>0</v>
      </c>
      <c r="O204" s="25">
        <v>0</v>
      </c>
      <c r="P204" s="25">
        <v>0</v>
      </c>
      <c r="Q204" s="25">
        <v>0</v>
      </c>
      <c r="R204" s="25">
        <v>0</v>
      </c>
      <c r="S204" s="25">
        <v>0</v>
      </c>
      <c r="T204" s="25">
        <v>0</v>
      </c>
      <c r="U204" s="25">
        <v>0</v>
      </c>
      <c r="V204" s="25">
        <v>0</v>
      </c>
      <c r="W204" s="25">
        <v>0</v>
      </c>
      <c r="X204" s="25">
        <v>0</v>
      </c>
      <c r="Y204" s="25">
        <v>0</v>
      </c>
      <c r="Z204" s="25">
        <v>0</v>
      </c>
      <c r="AA204" s="25">
        <v>0</v>
      </c>
      <c r="AB204" s="25">
        <v>0</v>
      </c>
      <c r="AC204" s="25">
        <v>0</v>
      </c>
      <c r="AD204" s="25">
        <v>0</v>
      </c>
      <c r="AE204" s="25">
        <v>0</v>
      </c>
      <c r="AF204" s="25">
        <v>0</v>
      </c>
      <c r="AG204" s="25">
        <v>0</v>
      </c>
      <c r="AH204" s="25">
        <v>1</v>
      </c>
      <c r="AI204" s="25">
        <v>0</v>
      </c>
      <c r="AJ204" s="40"/>
      <c r="AK204" s="12"/>
      <c r="AR204" s="7"/>
      <c r="AZ204" s="7"/>
      <c r="BB204" s="7"/>
      <c r="BC204" s="7" t="s">
        <v>1395</v>
      </c>
      <c r="BD204" s="7"/>
      <c r="BE204" s="1" t="s">
        <v>1395</v>
      </c>
      <c r="BF204" s="7"/>
      <c r="BH204" s="7"/>
      <c r="BI204" s="1" t="s">
        <v>1395</v>
      </c>
      <c r="BJ204" s="7"/>
      <c r="BK204" s="1" t="s">
        <v>1395</v>
      </c>
      <c r="BL204" s="7"/>
      <c r="BN204" s="7"/>
      <c r="BO204" s="1" t="s">
        <v>1395</v>
      </c>
      <c r="BP204" s="7"/>
      <c r="BQ204" s="1" t="s">
        <v>1395</v>
      </c>
      <c r="BR204" s="7"/>
      <c r="BT204" s="7"/>
      <c r="BV204" s="7"/>
      <c r="BX204" s="7" t="s">
        <v>125</v>
      </c>
      <c r="BY204" s="27">
        <v>500</v>
      </c>
      <c r="BZ204" s="7"/>
      <c r="CB204" s="1" t="s">
        <v>1474</v>
      </c>
      <c r="CC204" s="1">
        <v>82523159</v>
      </c>
      <c r="CD204" s="1" t="s">
        <v>1699</v>
      </c>
      <c r="CF204" s="1">
        <v>235</v>
      </c>
    </row>
    <row r="205" spans="1:84" ht="14.5" x14ac:dyDescent="0.35">
      <c r="A205" s="7" t="s">
        <v>782</v>
      </c>
      <c r="B205" s="7" t="s">
        <v>783</v>
      </c>
      <c r="C205" s="7" t="s">
        <v>784</v>
      </c>
      <c r="D205" s="7" t="s">
        <v>700</v>
      </c>
      <c r="E205" s="27">
        <v>351548094435602</v>
      </c>
      <c r="F205" s="7" t="s">
        <v>127</v>
      </c>
      <c r="G205" s="16"/>
      <c r="H205" s="1" t="s">
        <v>700</v>
      </c>
      <c r="I205" s="1" t="s">
        <v>1299</v>
      </c>
      <c r="J205" s="1" t="s">
        <v>128</v>
      </c>
      <c r="K205" s="1" t="s">
        <v>128</v>
      </c>
      <c r="L205" s="1" t="s">
        <v>128</v>
      </c>
      <c r="M205" s="1" t="s">
        <v>129</v>
      </c>
      <c r="N205" s="25">
        <v>0</v>
      </c>
      <c r="O205" s="25">
        <v>0</v>
      </c>
      <c r="P205" s="25">
        <v>0</v>
      </c>
      <c r="Q205" s="25">
        <v>0</v>
      </c>
      <c r="R205" s="25">
        <v>0</v>
      </c>
      <c r="S205" s="25">
        <v>0</v>
      </c>
      <c r="T205" s="25">
        <v>0</v>
      </c>
      <c r="U205" s="25">
        <v>0</v>
      </c>
      <c r="V205" s="25">
        <v>0</v>
      </c>
      <c r="W205" s="25">
        <v>0</v>
      </c>
      <c r="X205" s="25">
        <v>0</v>
      </c>
      <c r="Y205" s="25">
        <v>0</v>
      </c>
      <c r="Z205" s="25">
        <v>0</v>
      </c>
      <c r="AA205" s="25">
        <v>0</v>
      </c>
      <c r="AB205" s="25">
        <v>0</v>
      </c>
      <c r="AC205" s="25">
        <v>0</v>
      </c>
      <c r="AD205" s="25">
        <v>0</v>
      </c>
      <c r="AE205" s="25">
        <v>0</v>
      </c>
      <c r="AF205" s="25">
        <v>0</v>
      </c>
      <c r="AG205" s="25">
        <v>0</v>
      </c>
      <c r="AH205" s="25">
        <v>1</v>
      </c>
      <c r="AI205" s="25">
        <v>0</v>
      </c>
      <c r="AJ205" s="40"/>
      <c r="AK205" s="12"/>
      <c r="AR205" s="7"/>
      <c r="AZ205" s="7"/>
      <c r="BB205" s="7"/>
      <c r="BC205" s="7" t="s">
        <v>1395</v>
      </c>
      <c r="BD205" s="7"/>
      <c r="BE205" s="1" t="s">
        <v>1395</v>
      </c>
      <c r="BF205" s="7"/>
      <c r="BH205" s="7"/>
      <c r="BI205" s="1" t="s">
        <v>1395</v>
      </c>
      <c r="BJ205" s="7"/>
      <c r="BK205" s="1" t="s">
        <v>1395</v>
      </c>
      <c r="BL205" s="7"/>
      <c r="BN205" s="7"/>
      <c r="BO205" s="1" t="s">
        <v>1395</v>
      </c>
      <c r="BP205" s="7"/>
      <c r="BQ205" s="1" t="s">
        <v>1395</v>
      </c>
      <c r="BR205" s="7"/>
      <c r="BT205" s="7"/>
      <c r="BV205" s="7"/>
      <c r="BX205" s="7" t="s">
        <v>125</v>
      </c>
      <c r="BY205" s="27">
        <v>100</v>
      </c>
      <c r="BZ205" s="7"/>
      <c r="CB205" s="1" t="s">
        <v>1473</v>
      </c>
      <c r="CC205" s="1">
        <v>82523173</v>
      </c>
      <c r="CD205" s="1" t="s">
        <v>1700</v>
      </c>
      <c r="CF205" s="1">
        <v>236</v>
      </c>
    </row>
    <row r="206" spans="1:84" ht="14.5" x14ac:dyDescent="0.35">
      <c r="A206" s="7" t="s">
        <v>785</v>
      </c>
      <c r="B206" s="7" t="s">
        <v>786</v>
      </c>
      <c r="C206" s="7" t="s">
        <v>787</v>
      </c>
      <c r="D206" s="7" t="s">
        <v>700</v>
      </c>
      <c r="E206" s="27">
        <v>351548094435602</v>
      </c>
      <c r="F206" s="7" t="s">
        <v>127</v>
      </c>
      <c r="G206" s="16"/>
      <c r="H206" s="1" t="s">
        <v>700</v>
      </c>
      <c r="I206" s="1" t="s">
        <v>1299</v>
      </c>
      <c r="J206" s="1" t="s">
        <v>128</v>
      </c>
      <c r="K206" s="1" t="s">
        <v>128</v>
      </c>
      <c r="L206" s="1" t="s">
        <v>128</v>
      </c>
      <c r="M206" s="1" t="s">
        <v>129</v>
      </c>
      <c r="N206" s="25">
        <v>0</v>
      </c>
      <c r="O206" s="25">
        <v>0</v>
      </c>
      <c r="P206" s="25">
        <v>0</v>
      </c>
      <c r="Q206" s="25">
        <v>0</v>
      </c>
      <c r="R206" s="25">
        <v>0</v>
      </c>
      <c r="S206" s="25">
        <v>0</v>
      </c>
      <c r="T206" s="25">
        <v>0</v>
      </c>
      <c r="U206" s="25">
        <v>0</v>
      </c>
      <c r="V206" s="25">
        <v>0</v>
      </c>
      <c r="W206" s="25">
        <v>0</v>
      </c>
      <c r="X206" s="25">
        <v>0</v>
      </c>
      <c r="Y206" s="25">
        <v>0</v>
      </c>
      <c r="Z206" s="25">
        <v>0</v>
      </c>
      <c r="AA206" s="25">
        <v>0</v>
      </c>
      <c r="AB206" s="25">
        <v>0</v>
      </c>
      <c r="AC206" s="25">
        <v>0</v>
      </c>
      <c r="AD206" s="25">
        <v>0</v>
      </c>
      <c r="AE206" s="25">
        <v>0</v>
      </c>
      <c r="AF206" s="25">
        <v>0</v>
      </c>
      <c r="AG206" s="25">
        <v>0</v>
      </c>
      <c r="AH206" s="25">
        <v>1</v>
      </c>
      <c r="AI206" s="25">
        <v>0</v>
      </c>
      <c r="AJ206" s="40"/>
      <c r="AK206" s="12"/>
      <c r="AR206" s="7"/>
      <c r="AZ206" s="7"/>
      <c r="BB206" s="7"/>
      <c r="BC206" s="7" t="s">
        <v>1395</v>
      </c>
      <c r="BD206" s="7"/>
      <c r="BE206" s="1" t="s">
        <v>1395</v>
      </c>
      <c r="BF206" s="7"/>
      <c r="BH206" s="7"/>
      <c r="BI206" s="1" t="s">
        <v>1395</v>
      </c>
      <c r="BJ206" s="7"/>
      <c r="BK206" s="1" t="s">
        <v>1395</v>
      </c>
      <c r="BL206" s="7"/>
      <c r="BN206" s="7"/>
      <c r="BO206" s="1" t="s">
        <v>1395</v>
      </c>
      <c r="BP206" s="7"/>
      <c r="BQ206" s="1" t="s">
        <v>1395</v>
      </c>
      <c r="BR206" s="7"/>
      <c r="BT206" s="7"/>
      <c r="BV206" s="7"/>
      <c r="BX206" s="7" t="s">
        <v>125</v>
      </c>
      <c r="BY206" s="27">
        <v>500</v>
      </c>
      <c r="BZ206" s="7"/>
      <c r="CB206" s="1" t="s">
        <v>1473</v>
      </c>
      <c r="CC206" s="1">
        <v>82523192</v>
      </c>
      <c r="CD206" s="1" t="s">
        <v>1701</v>
      </c>
      <c r="CF206" s="1">
        <v>237</v>
      </c>
    </row>
    <row r="207" spans="1:84" ht="14.5" x14ac:dyDescent="0.35">
      <c r="A207" s="7" t="s">
        <v>788</v>
      </c>
      <c r="B207" s="7" t="s">
        <v>789</v>
      </c>
      <c r="C207" s="7" t="s">
        <v>790</v>
      </c>
      <c r="D207" s="7" t="s">
        <v>496</v>
      </c>
      <c r="E207" s="27">
        <v>351696097820179</v>
      </c>
      <c r="F207" s="7" t="s">
        <v>127</v>
      </c>
      <c r="G207" s="16"/>
      <c r="H207" s="1" t="s">
        <v>496</v>
      </c>
      <c r="I207" s="1" t="s">
        <v>1299</v>
      </c>
      <c r="J207" s="1" t="s">
        <v>1300</v>
      </c>
      <c r="K207" s="1" t="s">
        <v>1300</v>
      </c>
      <c r="L207" s="1" t="s">
        <v>1300</v>
      </c>
      <c r="M207" s="1" t="s">
        <v>1313</v>
      </c>
      <c r="N207" s="25">
        <v>0</v>
      </c>
      <c r="O207" s="25">
        <v>0</v>
      </c>
      <c r="P207" s="25">
        <v>0</v>
      </c>
      <c r="Q207" s="25">
        <v>0</v>
      </c>
      <c r="R207" s="25">
        <v>0</v>
      </c>
      <c r="S207" s="25">
        <v>0</v>
      </c>
      <c r="T207" s="25">
        <v>0</v>
      </c>
      <c r="U207" s="25">
        <v>0</v>
      </c>
      <c r="V207" s="25">
        <v>0</v>
      </c>
      <c r="W207" s="25">
        <v>0</v>
      </c>
      <c r="X207" s="25">
        <v>0</v>
      </c>
      <c r="Y207" s="25">
        <v>0</v>
      </c>
      <c r="Z207" s="25">
        <v>0</v>
      </c>
      <c r="AA207" s="25">
        <v>1</v>
      </c>
      <c r="AB207" s="25">
        <v>1</v>
      </c>
      <c r="AC207" s="25">
        <v>0</v>
      </c>
      <c r="AD207" s="25">
        <v>0</v>
      </c>
      <c r="AE207" s="25">
        <v>0</v>
      </c>
      <c r="AF207" s="25">
        <v>0</v>
      </c>
      <c r="AG207" s="25">
        <v>0</v>
      </c>
      <c r="AH207" s="25">
        <v>0</v>
      </c>
      <c r="AI207" s="25">
        <v>0</v>
      </c>
      <c r="AJ207" s="40"/>
      <c r="AK207" s="12"/>
      <c r="AR207" s="7"/>
      <c r="AZ207" s="7"/>
      <c r="BA207" s="1" t="s">
        <v>1395</v>
      </c>
      <c r="BB207" s="7"/>
      <c r="BC207" s="7" t="s">
        <v>1395</v>
      </c>
      <c r="BD207" s="7"/>
      <c r="BE207" s="1" t="s">
        <v>1395</v>
      </c>
      <c r="BF207" s="7"/>
      <c r="BH207" s="7"/>
      <c r="BI207" s="1" t="s">
        <v>1395</v>
      </c>
      <c r="BJ207" s="7"/>
      <c r="BK207" s="1" t="s">
        <v>1395</v>
      </c>
      <c r="BL207" s="7"/>
      <c r="BN207" s="1" t="s">
        <v>125</v>
      </c>
      <c r="BO207" s="25">
        <v>200</v>
      </c>
      <c r="BP207" s="1" t="s">
        <v>125</v>
      </c>
      <c r="BQ207" s="25">
        <v>150</v>
      </c>
      <c r="BR207" s="7"/>
      <c r="BT207" s="7"/>
      <c r="BV207" s="7"/>
      <c r="BX207" s="7"/>
      <c r="BY207" s="7"/>
      <c r="BZ207" s="7"/>
      <c r="CC207" s="1">
        <v>82523193</v>
      </c>
      <c r="CD207" s="1" t="s">
        <v>1701</v>
      </c>
      <c r="CF207" s="1">
        <v>238</v>
      </c>
    </row>
    <row r="208" spans="1:84" ht="14.5" x14ac:dyDescent="0.35">
      <c r="A208" s="7" t="s">
        <v>791</v>
      </c>
      <c r="B208" s="7" t="s">
        <v>792</v>
      </c>
      <c r="C208" s="7" t="s">
        <v>793</v>
      </c>
      <c r="D208" s="7" t="s">
        <v>496</v>
      </c>
      <c r="E208" s="27">
        <v>351696097820179</v>
      </c>
      <c r="F208" s="7" t="s">
        <v>127</v>
      </c>
      <c r="G208" s="16"/>
      <c r="H208" s="1" t="s">
        <v>496</v>
      </c>
      <c r="I208" s="1" t="s">
        <v>1299</v>
      </c>
      <c r="J208" s="1" t="s">
        <v>1300</v>
      </c>
      <c r="K208" s="1" t="s">
        <v>1300</v>
      </c>
      <c r="L208" s="1" t="s">
        <v>1300</v>
      </c>
      <c r="M208" s="1" t="s">
        <v>139</v>
      </c>
      <c r="N208" s="25">
        <v>0</v>
      </c>
      <c r="O208" s="25">
        <v>0</v>
      </c>
      <c r="P208" s="25">
        <v>0</v>
      </c>
      <c r="Q208" s="25">
        <v>0</v>
      </c>
      <c r="R208" s="25">
        <v>0</v>
      </c>
      <c r="S208" s="25">
        <v>0</v>
      </c>
      <c r="T208" s="25">
        <v>0</v>
      </c>
      <c r="U208" s="25">
        <v>0</v>
      </c>
      <c r="V208" s="25">
        <v>0</v>
      </c>
      <c r="W208" s="25">
        <v>0</v>
      </c>
      <c r="X208" s="25">
        <v>0</v>
      </c>
      <c r="Y208" s="25">
        <v>0</v>
      </c>
      <c r="Z208" s="25">
        <v>0</v>
      </c>
      <c r="AA208" s="25">
        <v>0</v>
      </c>
      <c r="AB208" s="25">
        <v>1</v>
      </c>
      <c r="AC208" s="25">
        <v>0</v>
      </c>
      <c r="AD208" s="25">
        <v>0</v>
      </c>
      <c r="AE208" s="25">
        <v>0</v>
      </c>
      <c r="AF208" s="25">
        <v>0</v>
      </c>
      <c r="AG208" s="25">
        <v>0</v>
      </c>
      <c r="AH208" s="25">
        <v>0</v>
      </c>
      <c r="AI208" s="25">
        <v>0</v>
      </c>
      <c r="AJ208" s="40"/>
      <c r="AK208" s="12"/>
      <c r="AR208" s="7"/>
      <c r="AZ208" s="7"/>
      <c r="BA208" s="1" t="s">
        <v>1395</v>
      </c>
      <c r="BB208" s="7"/>
      <c r="BC208" s="7" t="s">
        <v>1395</v>
      </c>
      <c r="BD208" s="7"/>
      <c r="BE208" s="1" t="s">
        <v>1395</v>
      </c>
      <c r="BF208" s="7"/>
      <c r="BH208" s="7"/>
      <c r="BI208" s="1" t="s">
        <v>1395</v>
      </c>
      <c r="BJ208" s="7"/>
      <c r="BK208" s="1" t="s">
        <v>1395</v>
      </c>
      <c r="BL208" s="7"/>
      <c r="BN208" s="7"/>
      <c r="BO208" s="1" t="s">
        <v>1395</v>
      </c>
      <c r="BP208" s="1" t="s">
        <v>125</v>
      </c>
      <c r="BQ208" s="25">
        <v>180</v>
      </c>
      <c r="BR208" s="7"/>
      <c r="BT208" s="7"/>
      <c r="BV208" s="7"/>
      <c r="BX208" s="7"/>
      <c r="BY208" s="7"/>
      <c r="BZ208" s="7"/>
      <c r="CC208" s="1">
        <v>82523211</v>
      </c>
      <c r="CD208" s="1" t="s">
        <v>1702</v>
      </c>
      <c r="CF208" s="1">
        <v>239</v>
      </c>
    </row>
    <row r="209" spans="1:84" ht="14.5" x14ac:dyDescent="0.35">
      <c r="A209" s="7" t="s">
        <v>794</v>
      </c>
      <c r="B209" s="7" t="s">
        <v>795</v>
      </c>
      <c r="C209" s="7" t="s">
        <v>796</v>
      </c>
      <c r="D209" s="7" t="s">
        <v>496</v>
      </c>
      <c r="E209" s="27">
        <v>351696097820179</v>
      </c>
      <c r="F209" s="7"/>
      <c r="G209" s="16"/>
      <c r="H209" s="1" t="s">
        <v>496</v>
      </c>
      <c r="I209" s="1" t="s">
        <v>1299</v>
      </c>
      <c r="J209" s="1" t="s">
        <v>1300</v>
      </c>
      <c r="K209" s="1" t="s">
        <v>1300</v>
      </c>
      <c r="L209" s="1" t="s">
        <v>1300</v>
      </c>
      <c r="M209" s="1" t="s">
        <v>1348</v>
      </c>
      <c r="N209" s="25">
        <v>0</v>
      </c>
      <c r="O209" s="25">
        <v>0</v>
      </c>
      <c r="P209" s="25">
        <v>0</v>
      </c>
      <c r="Q209" s="25">
        <v>0</v>
      </c>
      <c r="R209" s="25">
        <v>0</v>
      </c>
      <c r="S209" s="25">
        <v>0</v>
      </c>
      <c r="T209" s="25">
        <v>0</v>
      </c>
      <c r="U209" s="25">
        <v>0</v>
      </c>
      <c r="V209" s="25">
        <v>0</v>
      </c>
      <c r="W209" s="25">
        <v>0</v>
      </c>
      <c r="X209" s="25">
        <v>0</v>
      </c>
      <c r="Y209" s="25">
        <v>0</v>
      </c>
      <c r="Z209" s="25">
        <v>0</v>
      </c>
      <c r="AA209" s="25">
        <v>1</v>
      </c>
      <c r="AB209" s="25">
        <v>1</v>
      </c>
      <c r="AC209" s="25">
        <v>0</v>
      </c>
      <c r="AD209" s="25">
        <v>0</v>
      </c>
      <c r="AE209" s="25">
        <v>0</v>
      </c>
      <c r="AF209" s="25">
        <v>0</v>
      </c>
      <c r="AG209" s="25">
        <v>0</v>
      </c>
      <c r="AH209" s="25">
        <v>0</v>
      </c>
      <c r="AI209" s="25">
        <v>0</v>
      </c>
      <c r="AJ209" s="40"/>
      <c r="AK209" s="12"/>
      <c r="AR209" s="7"/>
      <c r="AZ209" s="7"/>
      <c r="BA209" s="1" t="s">
        <v>1395</v>
      </c>
      <c r="BB209" s="7"/>
      <c r="BC209" s="7" t="s">
        <v>1395</v>
      </c>
      <c r="BD209" s="7"/>
      <c r="BE209" s="1" t="s">
        <v>1395</v>
      </c>
      <c r="BF209" s="7"/>
      <c r="BH209" s="7"/>
      <c r="BI209" s="1" t="s">
        <v>1395</v>
      </c>
      <c r="BJ209" s="7"/>
      <c r="BK209" s="1" t="s">
        <v>1395</v>
      </c>
      <c r="BL209" s="7"/>
      <c r="BN209" s="7" t="s">
        <v>125</v>
      </c>
      <c r="BO209" s="25">
        <v>200</v>
      </c>
      <c r="BP209" s="1" t="s">
        <v>125</v>
      </c>
      <c r="BQ209" s="25">
        <v>150</v>
      </c>
      <c r="BR209" s="7"/>
      <c r="BT209" s="7"/>
      <c r="BV209" s="7"/>
      <c r="BX209" s="7"/>
      <c r="BY209" s="7"/>
      <c r="BZ209" s="7"/>
      <c r="CC209" s="1">
        <v>82523227</v>
      </c>
      <c r="CD209" s="1" t="s">
        <v>1703</v>
      </c>
      <c r="CF209" s="1">
        <v>240</v>
      </c>
    </row>
    <row r="210" spans="1:84" ht="14.5" x14ac:dyDescent="0.35">
      <c r="A210" s="7" t="s">
        <v>797</v>
      </c>
      <c r="B210" s="7" t="s">
        <v>798</v>
      </c>
      <c r="C210" s="7" t="s">
        <v>799</v>
      </c>
      <c r="D210" s="7" t="s">
        <v>496</v>
      </c>
      <c r="E210" s="27">
        <v>351696097820179</v>
      </c>
      <c r="F210" s="7" t="s">
        <v>127</v>
      </c>
      <c r="G210" s="16"/>
      <c r="H210" s="1" t="s">
        <v>496</v>
      </c>
      <c r="I210" s="1" t="s">
        <v>1299</v>
      </c>
      <c r="J210" s="1" t="s">
        <v>1300</v>
      </c>
      <c r="K210" s="1" t="s">
        <v>1300</v>
      </c>
      <c r="L210" s="1" t="s">
        <v>1300</v>
      </c>
      <c r="M210" s="1" t="s">
        <v>130</v>
      </c>
      <c r="N210" s="25">
        <v>0</v>
      </c>
      <c r="O210" s="25">
        <v>0</v>
      </c>
      <c r="P210" s="25">
        <v>0</v>
      </c>
      <c r="Q210" s="25">
        <v>0</v>
      </c>
      <c r="R210" s="25">
        <v>0</v>
      </c>
      <c r="S210" s="25">
        <v>0</v>
      </c>
      <c r="T210" s="25">
        <v>0</v>
      </c>
      <c r="U210" s="25">
        <v>0</v>
      </c>
      <c r="V210" s="25">
        <v>0</v>
      </c>
      <c r="W210" s="25">
        <v>0</v>
      </c>
      <c r="X210" s="25">
        <v>0</v>
      </c>
      <c r="Y210" s="25">
        <v>0</v>
      </c>
      <c r="Z210" s="25">
        <v>0</v>
      </c>
      <c r="AA210" s="25">
        <v>0</v>
      </c>
      <c r="AB210" s="25">
        <v>0</v>
      </c>
      <c r="AC210" s="25">
        <v>1</v>
      </c>
      <c r="AD210" s="25">
        <v>0</v>
      </c>
      <c r="AE210" s="25">
        <v>0</v>
      </c>
      <c r="AF210" s="25">
        <v>0</v>
      </c>
      <c r="AG210" s="25">
        <v>0</v>
      </c>
      <c r="AH210" s="25">
        <v>0</v>
      </c>
      <c r="AI210" s="25">
        <v>0</v>
      </c>
      <c r="AJ210" s="40"/>
      <c r="AK210" s="12"/>
      <c r="AR210" s="7"/>
      <c r="AZ210" s="7"/>
      <c r="BA210" s="1" t="s">
        <v>1395</v>
      </c>
      <c r="BB210" s="7"/>
      <c r="BC210" s="7" t="s">
        <v>1395</v>
      </c>
      <c r="BD210" s="7"/>
      <c r="BE210" s="1" t="s">
        <v>1395</v>
      </c>
      <c r="BF210" s="6" t="s">
        <v>125</v>
      </c>
      <c r="BG210" s="25">
        <v>1500</v>
      </c>
      <c r="BH210" s="7"/>
      <c r="BI210" s="1" t="s">
        <v>1395</v>
      </c>
      <c r="BJ210" s="7"/>
      <c r="BK210" s="1" t="s">
        <v>1395</v>
      </c>
      <c r="BL210" s="7"/>
      <c r="BN210" s="7"/>
      <c r="BO210" s="1" t="s">
        <v>1395</v>
      </c>
      <c r="BP210" s="7"/>
      <c r="BQ210" s="1" t="s">
        <v>1395</v>
      </c>
      <c r="BR210" s="7"/>
      <c r="BT210" s="7"/>
      <c r="BV210" s="7"/>
      <c r="BX210" s="7"/>
      <c r="BY210" s="7"/>
      <c r="BZ210" s="7"/>
      <c r="CC210" s="1">
        <v>82523242</v>
      </c>
      <c r="CD210" s="1" t="s">
        <v>1704</v>
      </c>
      <c r="CF210" s="1">
        <v>241</v>
      </c>
    </row>
    <row r="211" spans="1:84" ht="14.5" x14ac:dyDescent="0.35">
      <c r="A211" s="7" t="s">
        <v>800</v>
      </c>
      <c r="B211" s="7" t="s">
        <v>801</v>
      </c>
      <c r="C211" s="7" t="s">
        <v>802</v>
      </c>
      <c r="D211" s="7" t="s">
        <v>175</v>
      </c>
      <c r="E211" s="7" t="s">
        <v>803</v>
      </c>
      <c r="F211" s="7" t="s">
        <v>127</v>
      </c>
      <c r="G211" s="16"/>
      <c r="H211" s="1" t="s">
        <v>175</v>
      </c>
      <c r="I211" s="1" t="s">
        <v>1293</v>
      </c>
      <c r="J211" s="1" t="s">
        <v>1294</v>
      </c>
      <c r="K211" s="1" t="s">
        <v>1294</v>
      </c>
      <c r="L211" s="1" t="s">
        <v>1294</v>
      </c>
      <c r="M211" s="1" t="s">
        <v>166</v>
      </c>
      <c r="N211" s="25">
        <v>0</v>
      </c>
      <c r="O211" s="25">
        <v>0</v>
      </c>
      <c r="P211" s="25">
        <v>0</v>
      </c>
      <c r="Q211" s="25">
        <v>1</v>
      </c>
      <c r="R211" s="25">
        <v>0</v>
      </c>
      <c r="S211" s="25">
        <v>0</v>
      </c>
      <c r="T211" s="25">
        <v>0</v>
      </c>
      <c r="U211" s="25">
        <v>0</v>
      </c>
      <c r="V211" s="25">
        <v>0</v>
      </c>
      <c r="W211" s="25">
        <v>0</v>
      </c>
      <c r="X211" s="25">
        <v>0</v>
      </c>
      <c r="Y211" s="25">
        <v>0</v>
      </c>
      <c r="Z211" s="25">
        <v>0</v>
      </c>
      <c r="AA211" s="25">
        <v>0</v>
      </c>
      <c r="AB211" s="25">
        <v>0</v>
      </c>
      <c r="AC211" s="25">
        <v>0</v>
      </c>
      <c r="AD211" s="25">
        <v>0</v>
      </c>
      <c r="AE211" s="25">
        <v>0</v>
      </c>
      <c r="AF211" s="25">
        <v>0</v>
      </c>
      <c r="AG211" s="25">
        <v>0</v>
      </c>
      <c r="AH211" s="25">
        <v>0</v>
      </c>
      <c r="AI211" s="25">
        <v>0</v>
      </c>
      <c r="AJ211" s="40"/>
      <c r="AK211" s="12"/>
      <c r="AP211" s="1" t="s">
        <v>125</v>
      </c>
      <c r="AQ211" s="25">
        <v>5500</v>
      </c>
      <c r="AR211" s="7"/>
      <c r="AZ211" s="7"/>
      <c r="BA211" s="1" t="s">
        <v>1395</v>
      </c>
      <c r="BB211" s="7"/>
      <c r="BC211" s="7" t="s">
        <v>1395</v>
      </c>
      <c r="BD211" s="7"/>
      <c r="BE211" s="1" t="s">
        <v>1395</v>
      </c>
      <c r="BF211" s="7"/>
      <c r="BH211" s="7"/>
      <c r="BI211" s="1" t="s">
        <v>1395</v>
      </c>
      <c r="BJ211" s="7"/>
      <c r="BK211" s="1" t="s">
        <v>1395</v>
      </c>
      <c r="BL211" s="7"/>
      <c r="BN211" s="7"/>
      <c r="BO211" s="1" t="s">
        <v>1395</v>
      </c>
      <c r="BP211" s="7"/>
      <c r="BQ211" s="1" t="s">
        <v>1395</v>
      </c>
      <c r="BR211" s="7"/>
      <c r="BT211" s="7"/>
      <c r="BV211" s="7"/>
      <c r="BX211" s="7"/>
      <c r="BY211" s="7"/>
      <c r="BZ211" s="7"/>
      <c r="CB211" s="1" t="s">
        <v>126</v>
      </c>
      <c r="CC211" s="1">
        <v>82846688</v>
      </c>
      <c r="CD211" s="1" t="s">
        <v>1705</v>
      </c>
      <c r="CF211" s="1">
        <v>242</v>
      </c>
    </row>
    <row r="212" spans="1:84" ht="14.5" x14ac:dyDescent="0.35">
      <c r="A212" s="7" t="s">
        <v>804</v>
      </c>
      <c r="B212" s="7" t="s">
        <v>805</v>
      </c>
      <c r="C212" s="7" t="s">
        <v>806</v>
      </c>
      <c r="D212" s="7" t="s">
        <v>807</v>
      </c>
      <c r="E212" s="7" t="s">
        <v>135</v>
      </c>
      <c r="F212" s="7" t="s">
        <v>136</v>
      </c>
      <c r="G212" s="16"/>
      <c r="H212" s="1" t="s">
        <v>807</v>
      </c>
      <c r="I212" s="1" t="s">
        <v>137</v>
      </c>
      <c r="J212" s="1" t="s">
        <v>137</v>
      </c>
      <c r="K212" s="1" t="s">
        <v>1301</v>
      </c>
      <c r="L212" s="1" t="s">
        <v>137</v>
      </c>
      <c r="M212" s="1" t="s">
        <v>1349</v>
      </c>
      <c r="N212" s="25">
        <v>1</v>
      </c>
      <c r="O212" s="25">
        <v>0</v>
      </c>
      <c r="P212" s="25">
        <v>1</v>
      </c>
      <c r="Q212" s="25">
        <v>1</v>
      </c>
      <c r="R212" s="25">
        <v>1</v>
      </c>
      <c r="S212" s="25">
        <v>1</v>
      </c>
      <c r="T212" s="25">
        <v>0</v>
      </c>
      <c r="U212" s="25">
        <v>1</v>
      </c>
      <c r="V212" s="25">
        <v>0</v>
      </c>
      <c r="W212" s="25">
        <v>0</v>
      </c>
      <c r="X212" s="25">
        <v>0</v>
      </c>
      <c r="Y212" s="25">
        <v>0</v>
      </c>
      <c r="Z212" s="25">
        <v>0</v>
      </c>
      <c r="AA212" s="25">
        <v>0</v>
      </c>
      <c r="AB212" s="25">
        <v>0</v>
      </c>
      <c r="AC212" s="25">
        <v>0</v>
      </c>
      <c r="AD212" s="25">
        <v>0</v>
      </c>
      <c r="AE212" s="25">
        <v>0</v>
      </c>
      <c r="AF212" s="25">
        <v>0</v>
      </c>
      <c r="AG212" s="25">
        <v>0</v>
      </c>
      <c r="AH212" s="25">
        <v>0</v>
      </c>
      <c r="AI212" s="25">
        <v>0</v>
      </c>
      <c r="AJ212" s="40" t="s">
        <v>125</v>
      </c>
      <c r="AK212" s="42">
        <v>1000</v>
      </c>
      <c r="AN212" s="1" t="s">
        <v>125</v>
      </c>
      <c r="AO212" s="25">
        <v>3500</v>
      </c>
      <c r="AP212" s="1" t="s">
        <v>125</v>
      </c>
      <c r="AQ212" s="25">
        <v>3500</v>
      </c>
      <c r="AR212" s="7" t="s">
        <v>125</v>
      </c>
      <c r="AS212" s="25">
        <v>2500</v>
      </c>
      <c r="AT212" s="1" t="s">
        <v>125</v>
      </c>
      <c r="AU212" s="25">
        <v>15000</v>
      </c>
      <c r="AX212" s="1" t="s">
        <v>125</v>
      </c>
      <c r="AY212" s="25">
        <v>4000</v>
      </c>
      <c r="AZ212" s="7"/>
      <c r="BA212" s="1" t="s">
        <v>1395</v>
      </c>
      <c r="BB212" s="7"/>
      <c r="BC212" s="7" t="s">
        <v>1395</v>
      </c>
      <c r="BD212" s="7"/>
      <c r="BE212" s="1" t="s">
        <v>1395</v>
      </c>
      <c r="BF212" s="7"/>
      <c r="BH212" s="7"/>
      <c r="BI212" s="1" t="s">
        <v>1395</v>
      </c>
      <c r="BJ212" s="7"/>
      <c r="BK212" s="1" t="s">
        <v>1395</v>
      </c>
      <c r="BL212" s="7"/>
      <c r="BN212" s="7"/>
      <c r="BO212" s="1" t="s">
        <v>1395</v>
      </c>
      <c r="BP212" s="7"/>
      <c r="BQ212" s="1" t="s">
        <v>1395</v>
      </c>
      <c r="BR212" s="7"/>
      <c r="BT212" s="7"/>
      <c r="BV212" s="7"/>
      <c r="BX212" s="7"/>
      <c r="BY212" s="7"/>
      <c r="BZ212" s="7"/>
      <c r="CB212" s="1" t="s">
        <v>138</v>
      </c>
      <c r="CC212" s="1">
        <v>82659603</v>
      </c>
      <c r="CD212" s="1" t="s">
        <v>1706</v>
      </c>
      <c r="CF212" s="1">
        <v>243</v>
      </c>
    </row>
    <row r="213" spans="1:84" ht="14.5" x14ac:dyDescent="0.35">
      <c r="A213" s="7" t="s">
        <v>808</v>
      </c>
      <c r="B213" s="7" t="s">
        <v>809</v>
      </c>
      <c r="C213" s="7" t="s">
        <v>810</v>
      </c>
      <c r="D213" s="7" t="s">
        <v>807</v>
      </c>
      <c r="E213" s="7" t="s">
        <v>135</v>
      </c>
      <c r="F213" s="7" t="s">
        <v>136</v>
      </c>
      <c r="G213" s="16"/>
      <c r="H213" s="1" t="s">
        <v>807</v>
      </c>
      <c r="I213" s="1" t="s">
        <v>137</v>
      </c>
      <c r="J213" s="1" t="s">
        <v>137</v>
      </c>
      <c r="K213" s="1" t="s">
        <v>1301</v>
      </c>
      <c r="L213" s="1" t="s">
        <v>137</v>
      </c>
      <c r="M213" s="1" t="s">
        <v>1318</v>
      </c>
      <c r="N213" s="25">
        <v>0</v>
      </c>
      <c r="O213" s="25">
        <v>0</v>
      </c>
      <c r="P213" s="25">
        <v>0</v>
      </c>
      <c r="Q213" s="25">
        <v>0</v>
      </c>
      <c r="R213" s="25">
        <v>0</v>
      </c>
      <c r="S213" s="25">
        <v>0</v>
      </c>
      <c r="T213" s="25">
        <v>0</v>
      </c>
      <c r="U213" s="25">
        <v>0</v>
      </c>
      <c r="V213" s="25">
        <v>1</v>
      </c>
      <c r="W213" s="25">
        <v>1</v>
      </c>
      <c r="X213" s="25">
        <v>1</v>
      </c>
      <c r="Y213" s="25">
        <v>1</v>
      </c>
      <c r="Z213" s="25">
        <v>1</v>
      </c>
      <c r="AA213" s="25">
        <v>0</v>
      </c>
      <c r="AB213" s="25">
        <v>0</v>
      </c>
      <c r="AC213" s="25">
        <v>0</v>
      </c>
      <c r="AD213" s="25">
        <v>0</v>
      </c>
      <c r="AE213" s="25">
        <v>0</v>
      </c>
      <c r="AF213" s="25">
        <v>0</v>
      </c>
      <c r="AG213" s="25">
        <v>0</v>
      </c>
      <c r="AH213" s="25">
        <v>0</v>
      </c>
      <c r="AI213" s="25">
        <v>0</v>
      </c>
      <c r="AJ213" s="40"/>
      <c r="AK213" s="12"/>
      <c r="AR213" s="7"/>
      <c r="AZ213" s="7" t="s">
        <v>125</v>
      </c>
      <c r="BA213" s="25">
        <v>300</v>
      </c>
      <c r="BB213" s="7" t="s">
        <v>125</v>
      </c>
      <c r="BC213" s="27">
        <v>400</v>
      </c>
      <c r="BD213" s="6" t="s">
        <v>125</v>
      </c>
      <c r="BE213" s="25">
        <v>200</v>
      </c>
      <c r="BF213" s="7"/>
      <c r="BH213" s="6" t="s">
        <v>125</v>
      </c>
      <c r="BI213" s="25">
        <v>250</v>
      </c>
      <c r="BJ213" s="1" t="s">
        <v>125</v>
      </c>
      <c r="BK213" s="25">
        <v>200</v>
      </c>
      <c r="BL213" s="7"/>
      <c r="BN213" s="7"/>
      <c r="BO213" s="1" t="s">
        <v>1395</v>
      </c>
      <c r="BP213" s="7"/>
      <c r="BQ213" s="1" t="s">
        <v>1395</v>
      </c>
      <c r="BR213" s="7"/>
      <c r="BT213" s="7"/>
      <c r="BV213" s="7"/>
      <c r="BX213" s="7"/>
      <c r="BY213" s="7"/>
      <c r="BZ213" s="7"/>
      <c r="CB213" s="1" t="s">
        <v>138</v>
      </c>
      <c r="CC213" s="1">
        <v>82659610</v>
      </c>
      <c r="CD213" s="1" t="s">
        <v>1707</v>
      </c>
      <c r="CF213" s="1">
        <v>244</v>
      </c>
    </row>
    <row r="214" spans="1:84" ht="14.5" x14ac:dyDescent="0.35">
      <c r="A214" s="7" t="s">
        <v>811</v>
      </c>
      <c r="B214" s="7" t="s">
        <v>812</v>
      </c>
      <c r="C214" s="7" t="s">
        <v>813</v>
      </c>
      <c r="D214" s="7" t="s">
        <v>807</v>
      </c>
      <c r="E214" s="7" t="s">
        <v>135</v>
      </c>
      <c r="F214" s="7" t="s">
        <v>136</v>
      </c>
      <c r="G214" s="16"/>
      <c r="H214" s="1" t="s">
        <v>807</v>
      </c>
      <c r="I214" s="1" t="s">
        <v>137</v>
      </c>
      <c r="J214" s="1" t="s">
        <v>137</v>
      </c>
      <c r="K214" s="1" t="s">
        <v>1301</v>
      </c>
      <c r="L214" s="1" t="s">
        <v>137</v>
      </c>
      <c r="M214" s="1" t="s">
        <v>1350</v>
      </c>
      <c r="N214" s="25">
        <v>0</v>
      </c>
      <c r="O214" s="25">
        <v>0</v>
      </c>
      <c r="P214" s="25">
        <v>0</v>
      </c>
      <c r="Q214" s="25">
        <v>0</v>
      </c>
      <c r="R214" s="25">
        <v>0</v>
      </c>
      <c r="S214" s="25">
        <v>0</v>
      </c>
      <c r="T214" s="25">
        <v>0</v>
      </c>
      <c r="U214" s="25">
        <v>0</v>
      </c>
      <c r="V214" s="25">
        <v>0</v>
      </c>
      <c r="W214" s="25">
        <v>0</v>
      </c>
      <c r="X214" s="25">
        <v>0</v>
      </c>
      <c r="Y214" s="25">
        <v>0</v>
      </c>
      <c r="Z214" s="25">
        <v>0</v>
      </c>
      <c r="AA214" s="25">
        <v>1</v>
      </c>
      <c r="AB214" s="25">
        <v>1</v>
      </c>
      <c r="AC214" s="25">
        <v>0</v>
      </c>
      <c r="AD214" s="25">
        <v>1</v>
      </c>
      <c r="AE214" s="25">
        <v>1</v>
      </c>
      <c r="AF214" s="25">
        <v>0</v>
      </c>
      <c r="AG214" s="25">
        <v>1</v>
      </c>
      <c r="AH214" s="25">
        <v>0</v>
      </c>
      <c r="AI214" s="25">
        <v>0</v>
      </c>
      <c r="AJ214" s="40"/>
      <c r="AK214" s="12"/>
      <c r="AR214" s="7"/>
      <c r="AZ214" s="7"/>
      <c r="BA214" s="1" t="s">
        <v>1395</v>
      </c>
      <c r="BB214" s="7"/>
      <c r="BC214" s="7" t="s">
        <v>1395</v>
      </c>
      <c r="BD214" s="7"/>
      <c r="BE214" s="1" t="s">
        <v>1395</v>
      </c>
      <c r="BF214" s="7"/>
      <c r="BH214" s="7"/>
      <c r="BI214" s="1" t="s">
        <v>1395</v>
      </c>
      <c r="BJ214" s="7"/>
      <c r="BK214" s="1" t="s">
        <v>1395</v>
      </c>
      <c r="BL214" s="7" t="s">
        <v>125</v>
      </c>
      <c r="BM214" s="25">
        <v>1000</v>
      </c>
      <c r="BN214" s="7" t="s">
        <v>125</v>
      </c>
      <c r="BO214" s="25">
        <v>200</v>
      </c>
      <c r="BP214" s="1" t="s">
        <v>125</v>
      </c>
      <c r="BQ214" s="25">
        <v>38</v>
      </c>
      <c r="BR214" s="1" t="s">
        <v>125</v>
      </c>
      <c r="BS214" s="25">
        <v>125</v>
      </c>
      <c r="BT214" s="7"/>
      <c r="BV214" s="1" t="s">
        <v>125</v>
      </c>
      <c r="BW214" s="27">
        <v>1500</v>
      </c>
      <c r="BX214" s="7"/>
      <c r="BY214" s="7"/>
      <c r="BZ214" s="7"/>
      <c r="CB214" s="1" t="s">
        <v>138</v>
      </c>
      <c r="CC214" s="1">
        <v>82659615</v>
      </c>
      <c r="CD214" s="1" t="s">
        <v>1708</v>
      </c>
      <c r="CF214" s="1">
        <v>245</v>
      </c>
    </row>
    <row r="215" spans="1:84" ht="14.5" x14ac:dyDescent="0.35">
      <c r="A215" s="7" t="s">
        <v>814</v>
      </c>
      <c r="B215" s="7" t="s">
        <v>815</v>
      </c>
      <c r="C215" s="7" t="s">
        <v>816</v>
      </c>
      <c r="D215" s="7" t="s">
        <v>807</v>
      </c>
      <c r="E215" s="7" t="s">
        <v>135</v>
      </c>
      <c r="F215" s="7" t="s">
        <v>136</v>
      </c>
      <c r="G215" s="16"/>
      <c r="H215" s="1" t="s">
        <v>807</v>
      </c>
      <c r="I215" s="1" t="s">
        <v>137</v>
      </c>
      <c r="J215" s="1" t="s">
        <v>137</v>
      </c>
      <c r="K215" s="1" t="s">
        <v>1301</v>
      </c>
      <c r="L215" s="1" t="s">
        <v>137</v>
      </c>
      <c r="M215" s="1" t="s">
        <v>1351</v>
      </c>
      <c r="N215" s="25">
        <v>0</v>
      </c>
      <c r="O215" s="25">
        <v>1</v>
      </c>
      <c r="P215" s="25">
        <v>0</v>
      </c>
      <c r="Q215" s="25">
        <v>0</v>
      </c>
      <c r="R215" s="25">
        <v>1</v>
      </c>
      <c r="S215" s="25">
        <v>0</v>
      </c>
      <c r="T215" s="25">
        <v>1</v>
      </c>
      <c r="U215" s="25">
        <v>1</v>
      </c>
      <c r="V215" s="25">
        <v>0</v>
      </c>
      <c r="W215" s="25">
        <v>0</v>
      </c>
      <c r="X215" s="25">
        <v>0</v>
      </c>
      <c r="Y215" s="25">
        <v>0</v>
      </c>
      <c r="Z215" s="25">
        <v>0</v>
      </c>
      <c r="AA215" s="25">
        <v>0</v>
      </c>
      <c r="AB215" s="25">
        <v>0</v>
      </c>
      <c r="AC215" s="25">
        <v>0</v>
      </c>
      <c r="AD215" s="25">
        <v>0</v>
      </c>
      <c r="AE215" s="25">
        <v>0</v>
      </c>
      <c r="AF215" s="25">
        <v>1</v>
      </c>
      <c r="AG215" s="25">
        <v>1</v>
      </c>
      <c r="AH215" s="25">
        <v>0</v>
      </c>
      <c r="AI215" s="25">
        <v>0</v>
      </c>
      <c r="AJ215" s="40"/>
      <c r="AK215" s="12"/>
      <c r="AL215" s="1" t="s">
        <v>125</v>
      </c>
      <c r="AM215" s="25">
        <v>1000</v>
      </c>
      <c r="AR215" s="7" t="s">
        <v>125</v>
      </c>
      <c r="AS215" s="25">
        <v>2000</v>
      </c>
      <c r="AV215" s="1" t="s">
        <v>125</v>
      </c>
      <c r="AW215" s="25">
        <v>3500</v>
      </c>
      <c r="AX215" s="1" t="s">
        <v>125</v>
      </c>
      <c r="AY215" s="25">
        <v>5000</v>
      </c>
      <c r="AZ215" s="7"/>
      <c r="BA215" s="1" t="s">
        <v>1395</v>
      </c>
      <c r="BB215" s="7"/>
      <c r="BC215" s="7" t="s">
        <v>1395</v>
      </c>
      <c r="BD215" s="7"/>
      <c r="BE215" s="1" t="s">
        <v>1395</v>
      </c>
      <c r="BF215" s="7"/>
      <c r="BH215" s="7"/>
      <c r="BI215" s="1" t="s">
        <v>1395</v>
      </c>
      <c r="BJ215" s="7"/>
      <c r="BK215" s="1" t="s">
        <v>1395</v>
      </c>
      <c r="BL215" s="7"/>
      <c r="BN215" s="7"/>
      <c r="BO215" s="1" t="s">
        <v>1395</v>
      </c>
      <c r="BP215" s="7"/>
      <c r="BQ215" s="1" t="s">
        <v>1395</v>
      </c>
      <c r="BR215" s="7"/>
      <c r="BT215" s="1" t="s">
        <v>125</v>
      </c>
      <c r="BU215" s="25">
        <v>1000</v>
      </c>
      <c r="BV215" s="1" t="s">
        <v>125</v>
      </c>
      <c r="BW215" s="27">
        <v>1500</v>
      </c>
      <c r="BX215" s="7"/>
      <c r="BY215" s="7"/>
      <c r="BZ215" s="7"/>
      <c r="CB215" s="1" t="s">
        <v>138</v>
      </c>
      <c r="CC215" s="1">
        <v>82659621</v>
      </c>
      <c r="CD215" s="1" t="s">
        <v>1709</v>
      </c>
      <c r="CF215" s="1">
        <v>246</v>
      </c>
    </row>
    <row r="216" spans="1:84" ht="14.5" x14ac:dyDescent="0.35">
      <c r="A216" s="7" t="s">
        <v>817</v>
      </c>
      <c r="B216" s="7" t="s">
        <v>818</v>
      </c>
      <c r="C216" s="7" t="s">
        <v>819</v>
      </c>
      <c r="D216" s="7" t="s">
        <v>807</v>
      </c>
      <c r="E216" s="7" t="s">
        <v>135</v>
      </c>
      <c r="F216" s="7" t="s">
        <v>136</v>
      </c>
      <c r="G216" s="16"/>
      <c r="H216" s="1" t="s">
        <v>807</v>
      </c>
      <c r="I216" s="1" t="s">
        <v>137</v>
      </c>
      <c r="J216" s="1" t="s">
        <v>137</v>
      </c>
      <c r="K216" s="1" t="s">
        <v>1301</v>
      </c>
      <c r="L216" s="1" t="s">
        <v>137</v>
      </c>
      <c r="M216" s="1" t="s">
        <v>133</v>
      </c>
      <c r="N216" s="25">
        <v>0</v>
      </c>
      <c r="O216" s="25">
        <v>0</v>
      </c>
      <c r="P216" s="25">
        <v>0</v>
      </c>
      <c r="Q216" s="25">
        <v>0</v>
      </c>
      <c r="R216" s="25">
        <v>0</v>
      </c>
      <c r="S216" s="25">
        <v>0</v>
      </c>
      <c r="T216" s="25">
        <v>0</v>
      </c>
      <c r="U216" s="25">
        <v>0</v>
      </c>
      <c r="V216" s="25">
        <v>1</v>
      </c>
      <c r="W216" s="25">
        <v>1</v>
      </c>
      <c r="X216" s="25">
        <v>1</v>
      </c>
      <c r="Y216" s="25">
        <v>1</v>
      </c>
      <c r="Z216" s="25">
        <v>1</v>
      </c>
      <c r="AA216" s="25">
        <v>0</v>
      </c>
      <c r="AB216" s="25">
        <v>0</v>
      </c>
      <c r="AC216" s="25">
        <v>0</v>
      </c>
      <c r="AD216" s="25">
        <v>1</v>
      </c>
      <c r="AE216" s="25">
        <v>0</v>
      </c>
      <c r="AF216" s="25">
        <v>0</v>
      </c>
      <c r="AG216" s="25">
        <v>0</v>
      </c>
      <c r="AH216" s="25">
        <v>0</v>
      </c>
      <c r="AI216" s="25">
        <v>0</v>
      </c>
      <c r="AJ216" s="40"/>
      <c r="AK216" s="12"/>
      <c r="AR216" s="7"/>
      <c r="AZ216" s="7" t="s">
        <v>125</v>
      </c>
      <c r="BA216" s="25">
        <v>250</v>
      </c>
      <c r="BB216" s="7" t="s">
        <v>125</v>
      </c>
      <c r="BC216" s="27">
        <v>300</v>
      </c>
      <c r="BD216" s="6" t="s">
        <v>125</v>
      </c>
      <c r="BE216" s="25">
        <v>400</v>
      </c>
      <c r="BF216" s="7"/>
      <c r="BH216" s="6" t="s">
        <v>125</v>
      </c>
      <c r="BI216" s="25">
        <v>250</v>
      </c>
      <c r="BJ216" s="1" t="s">
        <v>125</v>
      </c>
      <c r="BK216" s="25">
        <v>350</v>
      </c>
      <c r="BL216" s="7" t="s">
        <v>125</v>
      </c>
      <c r="BM216" s="25">
        <v>1000</v>
      </c>
      <c r="BN216" s="7"/>
      <c r="BO216" s="1" t="s">
        <v>1395</v>
      </c>
      <c r="BP216" s="7"/>
      <c r="BQ216" s="1" t="s">
        <v>1395</v>
      </c>
      <c r="BR216" s="7"/>
      <c r="BT216" s="7"/>
      <c r="BV216" s="7"/>
      <c r="BX216" s="7"/>
      <c r="BY216" s="7"/>
      <c r="BZ216" s="7"/>
      <c r="CB216" s="1" t="s">
        <v>138</v>
      </c>
      <c r="CC216" s="1">
        <v>82659661</v>
      </c>
      <c r="CD216" s="1" t="s">
        <v>1710</v>
      </c>
      <c r="CF216" s="1">
        <v>247</v>
      </c>
    </row>
    <row r="217" spans="1:84" ht="14.5" x14ac:dyDescent="0.35">
      <c r="A217" s="7" t="s">
        <v>820</v>
      </c>
      <c r="B217" s="7" t="s">
        <v>821</v>
      </c>
      <c r="C217" s="7" t="s">
        <v>822</v>
      </c>
      <c r="D217" s="7" t="s">
        <v>807</v>
      </c>
      <c r="E217" s="7" t="s">
        <v>135</v>
      </c>
      <c r="F217" s="7" t="s">
        <v>136</v>
      </c>
      <c r="G217" s="16"/>
      <c r="H217" s="1" t="s">
        <v>807</v>
      </c>
      <c r="I217" s="1" t="s">
        <v>137</v>
      </c>
      <c r="J217" s="1" t="s">
        <v>137</v>
      </c>
      <c r="K217" s="1" t="s">
        <v>1301</v>
      </c>
      <c r="L217" s="1" t="s">
        <v>137</v>
      </c>
      <c r="M217" s="1" t="s">
        <v>1352</v>
      </c>
      <c r="N217" s="25">
        <v>0</v>
      </c>
      <c r="O217" s="25">
        <v>1</v>
      </c>
      <c r="P217" s="25">
        <v>0</v>
      </c>
      <c r="Q217" s="25">
        <v>1</v>
      </c>
      <c r="R217" s="25">
        <v>1</v>
      </c>
      <c r="S217" s="25">
        <v>0</v>
      </c>
      <c r="T217" s="25">
        <v>1</v>
      </c>
      <c r="U217" s="25">
        <v>1</v>
      </c>
      <c r="V217" s="25">
        <v>0</v>
      </c>
      <c r="W217" s="25">
        <v>0</v>
      </c>
      <c r="X217" s="25">
        <v>1</v>
      </c>
      <c r="Y217" s="25">
        <v>0</v>
      </c>
      <c r="Z217" s="25">
        <v>0</v>
      </c>
      <c r="AA217" s="25">
        <v>1</v>
      </c>
      <c r="AB217" s="25">
        <v>1</v>
      </c>
      <c r="AC217" s="25">
        <v>0</v>
      </c>
      <c r="AD217" s="25">
        <v>1</v>
      </c>
      <c r="AE217" s="25">
        <v>1</v>
      </c>
      <c r="AF217" s="25">
        <v>0</v>
      </c>
      <c r="AG217" s="25">
        <v>0</v>
      </c>
      <c r="AH217" s="25">
        <v>0</v>
      </c>
      <c r="AI217" s="25">
        <v>0</v>
      </c>
      <c r="AJ217" s="40"/>
      <c r="AK217" s="12"/>
      <c r="AL217" s="1" t="s">
        <v>125</v>
      </c>
      <c r="AM217" s="25">
        <v>1000</v>
      </c>
      <c r="AP217" s="1" t="s">
        <v>125</v>
      </c>
      <c r="AQ217" s="25">
        <v>3500</v>
      </c>
      <c r="AR217" s="7" t="s">
        <v>125</v>
      </c>
      <c r="AS217" s="25">
        <v>2500</v>
      </c>
      <c r="AV217" s="1" t="s">
        <v>125</v>
      </c>
      <c r="AW217" s="25">
        <v>4000</v>
      </c>
      <c r="AX217" s="1" t="s">
        <v>125</v>
      </c>
      <c r="AY217" s="25">
        <v>4500</v>
      </c>
      <c r="AZ217" s="7"/>
      <c r="BA217" s="1" t="s">
        <v>1395</v>
      </c>
      <c r="BB217" s="7"/>
      <c r="BC217" s="7" t="s">
        <v>1395</v>
      </c>
      <c r="BD217" s="6" t="s">
        <v>125</v>
      </c>
      <c r="BE217" s="25">
        <v>300</v>
      </c>
      <c r="BF217" s="7"/>
      <c r="BH217" s="7"/>
      <c r="BI217" s="1" t="s">
        <v>1395</v>
      </c>
      <c r="BJ217" s="7"/>
      <c r="BK217" s="1" t="s">
        <v>1395</v>
      </c>
      <c r="BL217" s="7" t="s">
        <v>125</v>
      </c>
      <c r="BM217" s="25">
        <v>1000</v>
      </c>
      <c r="BN217" s="7" t="s">
        <v>125</v>
      </c>
      <c r="BO217" s="25">
        <v>200</v>
      </c>
      <c r="BP217" s="1" t="s">
        <v>125</v>
      </c>
      <c r="BQ217" s="25">
        <v>38</v>
      </c>
      <c r="BR217" s="1" t="s">
        <v>125</v>
      </c>
      <c r="BS217" s="25">
        <v>150</v>
      </c>
      <c r="BT217" s="7"/>
      <c r="BV217" s="7"/>
      <c r="BX217" s="7"/>
      <c r="BY217" s="7"/>
      <c r="BZ217" s="7"/>
      <c r="CB217" s="1" t="s">
        <v>138</v>
      </c>
      <c r="CC217" s="1">
        <v>82659668</v>
      </c>
      <c r="CD217" s="1" t="s">
        <v>1711</v>
      </c>
      <c r="CF217" s="1">
        <v>248</v>
      </c>
    </row>
    <row r="218" spans="1:84" ht="14.5" x14ac:dyDescent="0.35">
      <c r="A218" s="7" t="s">
        <v>823</v>
      </c>
      <c r="B218" s="7" t="s">
        <v>824</v>
      </c>
      <c r="C218" s="7" t="s">
        <v>825</v>
      </c>
      <c r="D218" s="7" t="s">
        <v>807</v>
      </c>
      <c r="E218" s="7" t="s">
        <v>135</v>
      </c>
      <c r="F218" s="7" t="s">
        <v>136</v>
      </c>
      <c r="G218" s="16"/>
      <c r="H218" s="1" t="s">
        <v>807</v>
      </c>
      <c r="I218" s="1" t="s">
        <v>137</v>
      </c>
      <c r="J218" s="1" t="s">
        <v>137</v>
      </c>
      <c r="K218" s="1" t="s">
        <v>1301</v>
      </c>
      <c r="L218" s="1" t="s">
        <v>137</v>
      </c>
      <c r="M218" s="1" t="s">
        <v>1353</v>
      </c>
      <c r="N218" s="25">
        <v>1</v>
      </c>
      <c r="O218" s="25">
        <v>1</v>
      </c>
      <c r="P218" s="25">
        <v>1</v>
      </c>
      <c r="Q218" s="25">
        <v>1</v>
      </c>
      <c r="R218" s="25">
        <v>1</v>
      </c>
      <c r="S218" s="25">
        <v>0</v>
      </c>
      <c r="T218" s="25">
        <v>0</v>
      </c>
      <c r="U218" s="25">
        <v>1</v>
      </c>
      <c r="V218" s="25">
        <v>0</v>
      </c>
      <c r="W218" s="25">
        <v>0</v>
      </c>
      <c r="X218" s="25">
        <v>0</v>
      </c>
      <c r="Y218" s="25">
        <v>0</v>
      </c>
      <c r="Z218" s="25">
        <v>0</v>
      </c>
      <c r="AA218" s="25">
        <v>0</v>
      </c>
      <c r="AB218" s="25">
        <v>0</v>
      </c>
      <c r="AC218" s="25">
        <v>0</v>
      </c>
      <c r="AD218" s="25">
        <v>0</v>
      </c>
      <c r="AE218" s="25">
        <v>0</v>
      </c>
      <c r="AF218" s="25">
        <v>1</v>
      </c>
      <c r="AG218" s="25">
        <v>1</v>
      </c>
      <c r="AH218" s="25">
        <v>0</v>
      </c>
      <c r="AI218" s="25">
        <v>0</v>
      </c>
      <c r="AJ218" s="40" t="s">
        <v>125</v>
      </c>
      <c r="AK218" s="42">
        <v>1500</v>
      </c>
      <c r="AL218" s="1" t="s">
        <v>125</v>
      </c>
      <c r="AM218" s="25">
        <v>1000</v>
      </c>
      <c r="AN218" s="1" t="s">
        <v>125</v>
      </c>
      <c r="AO218" s="25">
        <v>6500</v>
      </c>
      <c r="AP218" s="1" t="s">
        <v>125</v>
      </c>
      <c r="AQ218" s="25">
        <v>3500</v>
      </c>
      <c r="AR218" s="7" t="s">
        <v>125</v>
      </c>
      <c r="AS218" s="25">
        <v>2500</v>
      </c>
      <c r="AX218" s="1" t="s">
        <v>125</v>
      </c>
      <c r="AY218" s="25">
        <v>4500</v>
      </c>
      <c r="AZ218" s="7"/>
      <c r="BA218" s="1" t="s">
        <v>1395</v>
      </c>
      <c r="BB218" s="7"/>
      <c r="BC218" s="7" t="s">
        <v>1395</v>
      </c>
      <c r="BD218" s="7"/>
      <c r="BE218" s="1" t="s">
        <v>1395</v>
      </c>
      <c r="BF218" s="7"/>
      <c r="BH218" s="7"/>
      <c r="BI218" s="1" t="s">
        <v>1395</v>
      </c>
      <c r="BJ218" s="7"/>
      <c r="BK218" s="1" t="s">
        <v>1395</v>
      </c>
      <c r="BL218" s="7"/>
      <c r="BN218" s="7"/>
      <c r="BO218" s="1" t="s">
        <v>1395</v>
      </c>
      <c r="BP218" s="7"/>
      <c r="BQ218" s="1" t="s">
        <v>1395</v>
      </c>
      <c r="BR218" s="7"/>
      <c r="BT218" s="1" t="s">
        <v>125</v>
      </c>
      <c r="BU218" s="25">
        <v>1000</v>
      </c>
      <c r="BV218" s="1" t="s">
        <v>125</v>
      </c>
      <c r="BW218" s="27">
        <v>1500</v>
      </c>
      <c r="BX218" s="7"/>
      <c r="BY218" s="7"/>
      <c r="BZ218" s="7"/>
      <c r="CB218" s="1" t="s">
        <v>138</v>
      </c>
      <c r="CC218" s="1">
        <v>82659673</v>
      </c>
      <c r="CD218" s="1" t="s">
        <v>1712</v>
      </c>
      <c r="CF218" s="1">
        <v>249</v>
      </c>
    </row>
    <row r="219" spans="1:84" ht="14.5" x14ac:dyDescent="0.35">
      <c r="A219" s="7" t="s">
        <v>826</v>
      </c>
      <c r="B219" s="7" t="s">
        <v>827</v>
      </c>
      <c r="C219" s="7" t="s">
        <v>828</v>
      </c>
      <c r="D219" s="7" t="s">
        <v>807</v>
      </c>
      <c r="E219" s="7" t="s">
        <v>135</v>
      </c>
      <c r="F219" s="7" t="s">
        <v>136</v>
      </c>
      <c r="G219" s="16"/>
      <c r="H219" s="1" t="s">
        <v>807</v>
      </c>
      <c r="I219" s="1" t="s">
        <v>137</v>
      </c>
      <c r="J219" s="1" t="s">
        <v>137</v>
      </c>
      <c r="K219" s="1" t="s">
        <v>1301</v>
      </c>
      <c r="L219" s="1" t="s">
        <v>137</v>
      </c>
      <c r="M219" s="1" t="s">
        <v>1354</v>
      </c>
      <c r="N219" s="25">
        <v>0</v>
      </c>
      <c r="O219" s="25">
        <v>0</v>
      </c>
      <c r="P219" s="25">
        <v>0</v>
      </c>
      <c r="Q219" s="25">
        <v>0</v>
      </c>
      <c r="R219" s="25">
        <v>0</v>
      </c>
      <c r="S219" s="25">
        <v>0</v>
      </c>
      <c r="T219" s="25">
        <v>0</v>
      </c>
      <c r="U219" s="25">
        <v>0</v>
      </c>
      <c r="V219" s="25">
        <v>1</v>
      </c>
      <c r="W219" s="25">
        <v>1</v>
      </c>
      <c r="X219" s="25">
        <v>1</v>
      </c>
      <c r="Y219" s="25">
        <v>1</v>
      </c>
      <c r="Z219" s="25">
        <v>1</v>
      </c>
      <c r="AA219" s="25">
        <v>1</v>
      </c>
      <c r="AB219" s="25">
        <v>1</v>
      </c>
      <c r="AC219" s="25">
        <v>0</v>
      </c>
      <c r="AD219" s="25">
        <v>1</v>
      </c>
      <c r="AE219" s="25">
        <v>0</v>
      </c>
      <c r="AF219" s="25">
        <v>0</v>
      </c>
      <c r="AG219" s="25">
        <v>0</v>
      </c>
      <c r="AH219" s="25">
        <v>0</v>
      </c>
      <c r="AI219" s="25">
        <v>0</v>
      </c>
      <c r="AJ219" s="40"/>
      <c r="AK219" s="12"/>
      <c r="AR219" s="7"/>
      <c r="AZ219" s="7" t="s">
        <v>125</v>
      </c>
      <c r="BA219" s="25">
        <v>200</v>
      </c>
      <c r="BB219" s="7" t="s">
        <v>125</v>
      </c>
      <c r="BC219" s="27">
        <v>300</v>
      </c>
      <c r="BD219" s="6" t="s">
        <v>125</v>
      </c>
      <c r="BE219" s="25">
        <v>250</v>
      </c>
      <c r="BF219" s="7"/>
      <c r="BH219" s="6" t="s">
        <v>125</v>
      </c>
      <c r="BI219" s="25">
        <v>300</v>
      </c>
      <c r="BJ219" s="1" t="s">
        <v>125</v>
      </c>
      <c r="BK219" s="25">
        <v>400</v>
      </c>
      <c r="BL219" s="7" t="s">
        <v>125</v>
      </c>
      <c r="BM219" s="25">
        <v>1000</v>
      </c>
      <c r="BN219" s="7" t="s">
        <v>125</v>
      </c>
      <c r="BO219" s="25">
        <v>200</v>
      </c>
      <c r="BP219" s="1" t="s">
        <v>125</v>
      </c>
      <c r="BQ219" s="25">
        <v>29</v>
      </c>
      <c r="BR219" s="7"/>
      <c r="BT219" s="7"/>
      <c r="BV219" s="7"/>
      <c r="BX219" s="7"/>
      <c r="BY219" s="7"/>
      <c r="BZ219" s="7"/>
      <c r="CB219" s="1" t="s">
        <v>138</v>
      </c>
      <c r="CC219" s="1">
        <v>82659678</v>
      </c>
      <c r="CD219" s="1" t="s">
        <v>1713</v>
      </c>
      <c r="CF219" s="1">
        <v>250</v>
      </c>
    </row>
    <row r="220" spans="1:84" ht="14.5" x14ac:dyDescent="0.35">
      <c r="A220" s="7" t="s">
        <v>829</v>
      </c>
      <c r="B220" s="7" t="s">
        <v>830</v>
      </c>
      <c r="C220" s="7" t="s">
        <v>831</v>
      </c>
      <c r="D220" s="7" t="s">
        <v>807</v>
      </c>
      <c r="E220" s="7" t="s">
        <v>135</v>
      </c>
      <c r="F220" s="7" t="s">
        <v>136</v>
      </c>
      <c r="G220" s="16"/>
      <c r="H220" s="1" t="s">
        <v>807</v>
      </c>
      <c r="I220" s="1" t="s">
        <v>137</v>
      </c>
      <c r="J220" s="1" t="s">
        <v>137</v>
      </c>
      <c r="K220" s="1" t="s">
        <v>1301</v>
      </c>
      <c r="L220" s="1" t="s">
        <v>137</v>
      </c>
      <c r="M220" s="1" t="s">
        <v>1355</v>
      </c>
      <c r="N220" s="25">
        <v>0</v>
      </c>
      <c r="O220" s="25">
        <v>1</v>
      </c>
      <c r="P220" s="25">
        <v>1</v>
      </c>
      <c r="Q220" s="25">
        <v>1</v>
      </c>
      <c r="R220" s="25">
        <v>1</v>
      </c>
      <c r="S220" s="25">
        <v>0</v>
      </c>
      <c r="T220" s="25">
        <v>1</v>
      </c>
      <c r="U220" s="25">
        <v>1</v>
      </c>
      <c r="V220" s="25">
        <v>0</v>
      </c>
      <c r="W220" s="25">
        <v>0</v>
      </c>
      <c r="X220" s="25">
        <v>0</v>
      </c>
      <c r="Y220" s="25">
        <v>0</v>
      </c>
      <c r="Z220" s="25">
        <v>0</v>
      </c>
      <c r="AA220" s="25">
        <v>0</v>
      </c>
      <c r="AB220" s="25">
        <v>0</v>
      </c>
      <c r="AC220" s="25">
        <v>0</v>
      </c>
      <c r="AD220" s="25">
        <v>0</v>
      </c>
      <c r="AE220" s="25">
        <v>1</v>
      </c>
      <c r="AF220" s="25">
        <v>1</v>
      </c>
      <c r="AG220" s="25">
        <v>1</v>
      </c>
      <c r="AH220" s="25">
        <v>0</v>
      </c>
      <c r="AI220" s="25">
        <v>0</v>
      </c>
      <c r="AJ220" s="40"/>
      <c r="AK220" s="12"/>
      <c r="AL220" s="1" t="s">
        <v>125</v>
      </c>
      <c r="AM220" s="25">
        <v>1000</v>
      </c>
      <c r="AN220" s="1" t="s">
        <v>125</v>
      </c>
      <c r="AO220" s="25">
        <v>5000</v>
      </c>
      <c r="AP220" s="1" t="s">
        <v>125</v>
      </c>
      <c r="AQ220" s="25">
        <v>3500</v>
      </c>
      <c r="AR220" s="7" t="s">
        <v>125</v>
      </c>
      <c r="AS220" s="25">
        <v>3000</v>
      </c>
      <c r="AV220" s="1" t="s">
        <v>125</v>
      </c>
      <c r="AW220" s="25">
        <v>4000</v>
      </c>
      <c r="AX220" s="1" t="s">
        <v>125</v>
      </c>
      <c r="AY220" s="25">
        <v>4500</v>
      </c>
      <c r="AZ220" s="7"/>
      <c r="BA220" s="1" t="s">
        <v>1395</v>
      </c>
      <c r="BB220" s="7"/>
      <c r="BC220" s="7" t="s">
        <v>1395</v>
      </c>
      <c r="BD220" s="7"/>
      <c r="BE220" s="1" t="s">
        <v>1395</v>
      </c>
      <c r="BF220" s="7"/>
      <c r="BH220" s="7"/>
      <c r="BI220" s="1" t="s">
        <v>1395</v>
      </c>
      <c r="BJ220" s="7"/>
      <c r="BK220" s="1" t="s">
        <v>1395</v>
      </c>
      <c r="BL220" s="7"/>
      <c r="BN220" s="7"/>
      <c r="BO220" s="1" t="s">
        <v>1395</v>
      </c>
      <c r="BP220" s="7"/>
      <c r="BQ220" s="1" t="s">
        <v>1395</v>
      </c>
      <c r="BR220" s="1" t="s">
        <v>125</v>
      </c>
      <c r="BS220" s="25">
        <v>125</v>
      </c>
      <c r="BT220" s="1" t="s">
        <v>125</v>
      </c>
      <c r="BU220" s="25">
        <v>1000</v>
      </c>
      <c r="BV220" s="1" t="s">
        <v>125</v>
      </c>
      <c r="BW220" s="27">
        <v>1500</v>
      </c>
      <c r="BX220" s="7"/>
      <c r="BY220" s="7"/>
      <c r="BZ220" s="7"/>
      <c r="CB220" s="1" t="s">
        <v>138</v>
      </c>
      <c r="CC220" s="1">
        <v>82659708</v>
      </c>
      <c r="CD220" s="1" t="s">
        <v>1714</v>
      </c>
      <c r="CF220" s="1">
        <v>251</v>
      </c>
    </row>
    <row r="221" spans="1:84" ht="14.5" x14ac:dyDescent="0.35">
      <c r="A221" s="7" t="s">
        <v>832</v>
      </c>
      <c r="B221" s="7" t="s">
        <v>833</v>
      </c>
      <c r="C221" s="7" t="s">
        <v>834</v>
      </c>
      <c r="D221" s="7" t="s">
        <v>807</v>
      </c>
      <c r="E221" s="7" t="s">
        <v>135</v>
      </c>
      <c r="F221" s="7" t="s">
        <v>136</v>
      </c>
      <c r="G221" s="16"/>
      <c r="H221" s="1" t="s">
        <v>807</v>
      </c>
      <c r="I221" s="1" t="s">
        <v>137</v>
      </c>
      <c r="J221" s="1" t="s">
        <v>137</v>
      </c>
      <c r="K221" s="1" t="s">
        <v>1301</v>
      </c>
      <c r="L221" s="1" t="s">
        <v>137</v>
      </c>
      <c r="M221" s="1" t="s">
        <v>1356</v>
      </c>
      <c r="N221" s="25">
        <v>0</v>
      </c>
      <c r="O221" s="25">
        <v>1</v>
      </c>
      <c r="P221" s="25">
        <v>0</v>
      </c>
      <c r="Q221" s="25">
        <v>1</v>
      </c>
      <c r="R221" s="25">
        <v>1</v>
      </c>
      <c r="S221" s="25">
        <v>0</v>
      </c>
      <c r="T221" s="25">
        <v>0</v>
      </c>
      <c r="U221" s="25">
        <v>0</v>
      </c>
      <c r="V221" s="25">
        <v>0</v>
      </c>
      <c r="W221" s="25">
        <v>0</v>
      </c>
      <c r="X221" s="25">
        <v>0</v>
      </c>
      <c r="Y221" s="25">
        <v>0</v>
      </c>
      <c r="Z221" s="25">
        <v>0</v>
      </c>
      <c r="AA221" s="25">
        <v>0</v>
      </c>
      <c r="AB221" s="25">
        <v>1</v>
      </c>
      <c r="AC221" s="25">
        <v>0</v>
      </c>
      <c r="AD221" s="25">
        <v>0</v>
      </c>
      <c r="AE221" s="25">
        <v>1</v>
      </c>
      <c r="AF221" s="25">
        <v>1</v>
      </c>
      <c r="AG221" s="25">
        <v>1</v>
      </c>
      <c r="AH221" s="25">
        <v>0</v>
      </c>
      <c r="AI221" s="25">
        <v>0</v>
      </c>
      <c r="AJ221" s="40"/>
      <c r="AK221" s="12"/>
      <c r="AL221" s="1" t="s">
        <v>125</v>
      </c>
      <c r="AM221" s="25">
        <v>1000</v>
      </c>
      <c r="AP221" s="1" t="s">
        <v>125</v>
      </c>
      <c r="AQ221" s="25">
        <v>3500</v>
      </c>
      <c r="AR221" s="7" t="s">
        <v>125</v>
      </c>
      <c r="AS221" s="25">
        <v>2500</v>
      </c>
      <c r="AZ221" s="7"/>
      <c r="BA221" s="1" t="s">
        <v>1395</v>
      </c>
      <c r="BB221" s="7"/>
      <c r="BC221" s="7" t="s">
        <v>1395</v>
      </c>
      <c r="BD221" s="7"/>
      <c r="BE221" s="1" t="s">
        <v>1395</v>
      </c>
      <c r="BF221" s="7"/>
      <c r="BH221" s="7"/>
      <c r="BI221" s="1" t="s">
        <v>1395</v>
      </c>
      <c r="BJ221" s="7"/>
      <c r="BK221" s="1" t="s">
        <v>1395</v>
      </c>
      <c r="BL221" s="7"/>
      <c r="BN221" s="7"/>
      <c r="BO221" s="1" t="s">
        <v>1395</v>
      </c>
      <c r="BP221" s="1" t="s">
        <v>125</v>
      </c>
      <c r="BQ221" s="25">
        <v>38</v>
      </c>
      <c r="BR221" s="1" t="s">
        <v>125</v>
      </c>
      <c r="BS221" s="25">
        <v>125</v>
      </c>
      <c r="BT221" s="1" t="s">
        <v>125</v>
      </c>
      <c r="BU221" s="25">
        <v>1000</v>
      </c>
      <c r="BV221" s="1" t="s">
        <v>125</v>
      </c>
      <c r="BW221" s="27">
        <v>1500</v>
      </c>
      <c r="BX221" s="7"/>
      <c r="BY221" s="7"/>
      <c r="BZ221" s="7"/>
      <c r="CB221" s="1" t="s">
        <v>138</v>
      </c>
      <c r="CC221" s="1">
        <v>82659713</v>
      </c>
      <c r="CD221" s="1" t="s">
        <v>1714</v>
      </c>
      <c r="CF221" s="1">
        <v>252</v>
      </c>
    </row>
    <row r="222" spans="1:84" ht="14.5" x14ac:dyDescent="0.35">
      <c r="A222" s="7" t="s">
        <v>835</v>
      </c>
      <c r="B222" s="7" t="s">
        <v>836</v>
      </c>
      <c r="C222" s="7" t="s">
        <v>837</v>
      </c>
      <c r="D222" s="7" t="s">
        <v>807</v>
      </c>
      <c r="E222" s="7" t="s">
        <v>135</v>
      </c>
      <c r="F222" s="7" t="s">
        <v>136</v>
      </c>
      <c r="G222" s="16"/>
      <c r="H222" s="1" t="s">
        <v>807</v>
      </c>
      <c r="I222" s="1" t="s">
        <v>137</v>
      </c>
      <c r="J222" s="1" t="s">
        <v>137</v>
      </c>
      <c r="K222" s="1" t="s">
        <v>1301</v>
      </c>
      <c r="L222" s="1" t="s">
        <v>137</v>
      </c>
      <c r="M222" s="1" t="s">
        <v>131</v>
      </c>
      <c r="N222" s="25">
        <v>0</v>
      </c>
      <c r="O222" s="25">
        <v>0</v>
      </c>
      <c r="P222" s="25">
        <v>0</v>
      </c>
      <c r="Q222" s="25">
        <v>0</v>
      </c>
      <c r="R222" s="25">
        <v>0</v>
      </c>
      <c r="S222" s="25">
        <v>0</v>
      </c>
      <c r="T222" s="25">
        <v>0</v>
      </c>
      <c r="U222" s="25">
        <v>0</v>
      </c>
      <c r="V222" s="25">
        <v>0</v>
      </c>
      <c r="W222" s="25">
        <v>0</v>
      </c>
      <c r="X222" s="25">
        <v>0</v>
      </c>
      <c r="Y222" s="25">
        <v>0</v>
      </c>
      <c r="Z222" s="25">
        <v>0</v>
      </c>
      <c r="AA222" s="25">
        <v>0</v>
      </c>
      <c r="AB222" s="25">
        <v>0</v>
      </c>
      <c r="AC222" s="25">
        <v>0</v>
      </c>
      <c r="AD222" s="25">
        <v>0</v>
      </c>
      <c r="AE222" s="25">
        <v>0</v>
      </c>
      <c r="AF222" s="25">
        <v>0</v>
      </c>
      <c r="AG222" s="25">
        <v>0</v>
      </c>
      <c r="AH222" s="25">
        <v>0</v>
      </c>
      <c r="AI222" s="25">
        <v>1</v>
      </c>
      <c r="AJ222" s="40"/>
      <c r="AK222" s="12"/>
      <c r="AR222" s="7"/>
      <c r="AZ222" s="7"/>
      <c r="BA222" s="1" t="s">
        <v>1395</v>
      </c>
      <c r="BB222" s="7"/>
      <c r="BC222" s="7" t="s">
        <v>1395</v>
      </c>
      <c r="BD222" s="7"/>
      <c r="BE222" s="1" t="s">
        <v>1395</v>
      </c>
      <c r="BF222" s="7"/>
      <c r="BH222" s="7"/>
      <c r="BI222" s="1" t="s">
        <v>1395</v>
      </c>
      <c r="BJ222" s="7"/>
      <c r="BK222" s="1" t="s">
        <v>1395</v>
      </c>
      <c r="BL222" s="7"/>
      <c r="BN222" s="7"/>
      <c r="BO222" s="1" t="s">
        <v>1395</v>
      </c>
      <c r="BP222" s="7"/>
      <c r="BQ222" s="1" t="s">
        <v>1395</v>
      </c>
      <c r="BR222" s="7"/>
      <c r="BT222" s="7"/>
      <c r="BV222" s="7"/>
      <c r="BX222" s="7"/>
      <c r="BY222" s="7"/>
      <c r="BZ222" s="1" t="s">
        <v>125</v>
      </c>
      <c r="CA222" s="25">
        <v>1000</v>
      </c>
      <c r="CB222" s="1" t="s">
        <v>1475</v>
      </c>
      <c r="CC222" s="1">
        <v>82659717</v>
      </c>
      <c r="CD222" s="1" t="s">
        <v>1715</v>
      </c>
      <c r="CF222" s="1">
        <v>253</v>
      </c>
    </row>
    <row r="223" spans="1:84" ht="14.5" x14ac:dyDescent="0.35">
      <c r="A223" s="7" t="s">
        <v>838</v>
      </c>
      <c r="B223" s="7" t="s">
        <v>839</v>
      </c>
      <c r="C223" s="7" t="s">
        <v>840</v>
      </c>
      <c r="D223" s="7" t="s">
        <v>807</v>
      </c>
      <c r="E223" s="7" t="s">
        <v>135</v>
      </c>
      <c r="F223" s="7" t="s">
        <v>136</v>
      </c>
      <c r="G223" s="16"/>
      <c r="H223" s="1" t="s">
        <v>807</v>
      </c>
      <c r="I223" s="1" t="s">
        <v>137</v>
      </c>
      <c r="J223" s="1" t="s">
        <v>137</v>
      </c>
      <c r="K223" s="1" t="s">
        <v>1301</v>
      </c>
      <c r="L223" s="1" t="s">
        <v>137</v>
      </c>
      <c r="M223" s="1" t="s">
        <v>1357</v>
      </c>
      <c r="N223" s="25">
        <v>0</v>
      </c>
      <c r="O223" s="25">
        <v>0</v>
      </c>
      <c r="P223" s="25">
        <v>0</v>
      </c>
      <c r="Q223" s="25">
        <v>0</v>
      </c>
      <c r="R223" s="25">
        <v>0</v>
      </c>
      <c r="S223" s="25">
        <v>0</v>
      </c>
      <c r="T223" s="25">
        <v>1</v>
      </c>
      <c r="U223" s="25">
        <v>1</v>
      </c>
      <c r="V223" s="25">
        <v>1</v>
      </c>
      <c r="W223" s="25">
        <v>1</v>
      </c>
      <c r="X223" s="25">
        <v>1</v>
      </c>
      <c r="Y223" s="25">
        <v>1</v>
      </c>
      <c r="Z223" s="25">
        <v>1</v>
      </c>
      <c r="AA223" s="25">
        <v>1</v>
      </c>
      <c r="AB223" s="25">
        <v>0</v>
      </c>
      <c r="AC223" s="25">
        <v>0</v>
      </c>
      <c r="AD223" s="25">
        <v>0</v>
      </c>
      <c r="AE223" s="25">
        <v>0</v>
      </c>
      <c r="AF223" s="25">
        <v>1</v>
      </c>
      <c r="AG223" s="25">
        <v>1</v>
      </c>
      <c r="AH223" s="25">
        <v>0</v>
      </c>
      <c r="AI223" s="25">
        <v>0</v>
      </c>
      <c r="AJ223" s="40"/>
      <c r="AK223" s="12"/>
      <c r="AR223" s="7"/>
      <c r="AV223" s="1" t="s">
        <v>125</v>
      </c>
      <c r="AW223" s="25">
        <v>3500</v>
      </c>
      <c r="AX223" s="1" t="s">
        <v>125</v>
      </c>
      <c r="AY223" s="25">
        <v>5000</v>
      </c>
      <c r="AZ223" s="7" t="s">
        <v>125</v>
      </c>
      <c r="BA223" s="25">
        <v>200</v>
      </c>
      <c r="BB223" s="7" t="s">
        <v>125</v>
      </c>
      <c r="BC223" s="27">
        <v>300</v>
      </c>
      <c r="BD223" s="6" t="s">
        <v>125</v>
      </c>
      <c r="BE223" s="25">
        <v>300</v>
      </c>
      <c r="BF223" s="7"/>
      <c r="BH223" s="6" t="s">
        <v>125</v>
      </c>
      <c r="BI223" s="25">
        <v>250</v>
      </c>
      <c r="BJ223" s="1" t="s">
        <v>125</v>
      </c>
      <c r="BK223" s="25">
        <v>300</v>
      </c>
      <c r="BL223" s="7"/>
      <c r="BN223" s="7" t="s">
        <v>125</v>
      </c>
      <c r="BO223" s="25">
        <v>200</v>
      </c>
      <c r="BP223" s="7"/>
      <c r="BQ223" s="1" t="s">
        <v>1395</v>
      </c>
      <c r="BR223" s="7"/>
      <c r="BT223" s="1" t="s">
        <v>125</v>
      </c>
      <c r="BU223" s="25">
        <v>1000</v>
      </c>
      <c r="BV223" s="1" t="s">
        <v>125</v>
      </c>
      <c r="BW223" s="27">
        <v>1500</v>
      </c>
      <c r="BX223" s="7"/>
      <c r="BY223" s="7"/>
      <c r="BZ223" s="7"/>
      <c r="CB223" s="1" t="s">
        <v>138</v>
      </c>
      <c r="CC223" s="1">
        <v>82659720</v>
      </c>
      <c r="CD223" s="1" t="s">
        <v>1716</v>
      </c>
      <c r="CF223" s="1">
        <v>254</v>
      </c>
    </row>
    <row r="224" spans="1:84" ht="14.5" x14ac:dyDescent="0.35">
      <c r="A224" s="7" t="s">
        <v>841</v>
      </c>
      <c r="B224" s="7" t="s">
        <v>842</v>
      </c>
      <c r="C224" s="7" t="s">
        <v>843</v>
      </c>
      <c r="D224" s="7" t="s">
        <v>807</v>
      </c>
      <c r="E224" s="7" t="s">
        <v>135</v>
      </c>
      <c r="F224" s="7" t="s">
        <v>136</v>
      </c>
      <c r="G224" s="16"/>
      <c r="H224" s="1" t="s">
        <v>807</v>
      </c>
      <c r="I224" s="1" t="s">
        <v>137</v>
      </c>
      <c r="J224" s="1" t="s">
        <v>137</v>
      </c>
      <c r="K224" s="1" t="s">
        <v>1301</v>
      </c>
      <c r="L224" s="1" t="s">
        <v>137</v>
      </c>
      <c r="M224" s="1" t="s">
        <v>1358</v>
      </c>
      <c r="N224" s="25">
        <v>0</v>
      </c>
      <c r="O224" s="25">
        <v>0</v>
      </c>
      <c r="P224" s="25">
        <v>0</v>
      </c>
      <c r="Q224" s="25">
        <v>0</v>
      </c>
      <c r="R224" s="25">
        <v>0</v>
      </c>
      <c r="S224" s="25">
        <v>0</v>
      </c>
      <c r="T224" s="25">
        <v>0</v>
      </c>
      <c r="U224" s="25">
        <v>0</v>
      </c>
      <c r="V224" s="25">
        <v>1</v>
      </c>
      <c r="W224" s="25">
        <v>1</v>
      </c>
      <c r="X224" s="25">
        <v>1</v>
      </c>
      <c r="Y224" s="25">
        <v>1</v>
      </c>
      <c r="Z224" s="25">
        <v>1</v>
      </c>
      <c r="AA224" s="25">
        <v>1</v>
      </c>
      <c r="AB224" s="25">
        <v>1</v>
      </c>
      <c r="AC224" s="25">
        <v>0</v>
      </c>
      <c r="AD224" s="25">
        <v>0</v>
      </c>
      <c r="AE224" s="25">
        <v>1</v>
      </c>
      <c r="AF224" s="25">
        <v>0</v>
      </c>
      <c r="AG224" s="25">
        <v>0</v>
      </c>
      <c r="AH224" s="25">
        <v>0</v>
      </c>
      <c r="AI224" s="25">
        <v>0</v>
      </c>
      <c r="AJ224" s="40"/>
      <c r="AK224" s="12"/>
      <c r="AR224" s="7"/>
      <c r="AZ224" s="7" t="s">
        <v>125</v>
      </c>
      <c r="BA224" s="25">
        <v>200</v>
      </c>
      <c r="BB224" s="7" t="s">
        <v>125</v>
      </c>
      <c r="BC224" s="27">
        <v>300</v>
      </c>
      <c r="BD224" s="6" t="s">
        <v>125</v>
      </c>
      <c r="BE224" s="25">
        <v>300</v>
      </c>
      <c r="BF224" s="7"/>
      <c r="BH224" s="6" t="s">
        <v>125</v>
      </c>
      <c r="BI224" s="25">
        <v>250</v>
      </c>
      <c r="BJ224" s="1" t="s">
        <v>125</v>
      </c>
      <c r="BK224" s="25">
        <v>400</v>
      </c>
      <c r="BL224" s="7"/>
      <c r="BN224" s="7" t="s">
        <v>125</v>
      </c>
      <c r="BO224" s="25">
        <v>200</v>
      </c>
      <c r="BP224" s="1" t="s">
        <v>125</v>
      </c>
      <c r="BQ224" s="25">
        <v>33</v>
      </c>
      <c r="BR224" s="1" t="s">
        <v>125</v>
      </c>
      <c r="BS224" s="25">
        <v>150</v>
      </c>
      <c r="BT224" s="7"/>
      <c r="BV224" s="7"/>
      <c r="BX224" s="7"/>
      <c r="BY224" s="7"/>
      <c r="BZ224" s="7"/>
      <c r="CB224" s="1" t="s">
        <v>138</v>
      </c>
      <c r="CC224" s="1">
        <v>82659764</v>
      </c>
      <c r="CD224" s="1" t="s">
        <v>1717</v>
      </c>
      <c r="CF224" s="1">
        <v>255</v>
      </c>
    </row>
    <row r="225" spans="1:84" ht="14.5" x14ac:dyDescent="0.35">
      <c r="A225" s="7" t="s">
        <v>844</v>
      </c>
      <c r="B225" s="7" t="s">
        <v>845</v>
      </c>
      <c r="C225" s="7" t="s">
        <v>846</v>
      </c>
      <c r="D225" s="7" t="s">
        <v>807</v>
      </c>
      <c r="E225" s="7" t="s">
        <v>135</v>
      </c>
      <c r="F225" s="7" t="s">
        <v>136</v>
      </c>
      <c r="G225" s="16"/>
      <c r="H225" s="1" t="s">
        <v>807</v>
      </c>
      <c r="I225" s="1" t="s">
        <v>137</v>
      </c>
      <c r="J225" s="1" t="s">
        <v>137</v>
      </c>
      <c r="K225" s="1" t="s">
        <v>1301</v>
      </c>
      <c r="L225" s="1" t="s">
        <v>137</v>
      </c>
      <c r="M225" s="1" t="s">
        <v>134</v>
      </c>
      <c r="N225" s="25">
        <v>0</v>
      </c>
      <c r="O225" s="25">
        <v>0</v>
      </c>
      <c r="P225" s="25">
        <v>0</v>
      </c>
      <c r="Q225" s="25">
        <v>0</v>
      </c>
      <c r="R225" s="25">
        <v>0</v>
      </c>
      <c r="S225" s="25">
        <v>0</v>
      </c>
      <c r="T225" s="25">
        <v>0</v>
      </c>
      <c r="U225" s="25">
        <v>0</v>
      </c>
      <c r="V225" s="25">
        <v>1</v>
      </c>
      <c r="W225" s="25">
        <v>1</v>
      </c>
      <c r="X225" s="25">
        <v>0</v>
      </c>
      <c r="Y225" s="25">
        <v>1</v>
      </c>
      <c r="Z225" s="25">
        <v>1</v>
      </c>
      <c r="AA225" s="25">
        <v>0</v>
      </c>
      <c r="AB225" s="25">
        <v>0</v>
      </c>
      <c r="AC225" s="25">
        <v>0</v>
      </c>
      <c r="AD225" s="25">
        <v>0</v>
      </c>
      <c r="AE225" s="25">
        <v>0</v>
      </c>
      <c r="AF225" s="25">
        <v>0</v>
      </c>
      <c r="AG225" s="25">
        <v>0</v>
      </c>
      <c r="AH225" s="25">
        <v>0</v>
      </c>
      <c r="AI225" s="25">
        <v>0</v>
      </c>
      <c r="AJ225" s="40"/>
      <c r="AK225" s="12"/>
      <c r="AR225" s="7"/>
      <c r="AZ225" s="7" t="s">
        <v>125</v>
      </c>
      <c r="BA225" s="25">
        <v>250</v>
      </c>
      <c r="BB225" s="7" t="s">
        <v>125</v>
      </c>
      <c r="BC225" s="27">
        <v>300</v>
      </c>
      <c r="BD225" s="7"/>
      <c r="BE225" s="1" t="s">
        <v>1395</v>
      </c>
      <c r="BF225" s="7"/>
      <c r="BH225" s="6" t="s">
        <v>125</v>
      </c>
      <c r="BI225" s="25">
        <v>300</v>
      </c>
      <c r="BJ225" s="1" t="s">
        <v>125</v>
      </c>
      <c r="BK225" s="25">
        <v>350</v>
      </c>
      <c r="BL225" s="7"/>
      <c r="BN225" s="7"/>
      <c r="BO225" s="1" t="s">
        <v>1395</v>
      </c>
      <c r="BP225" s="7"/>
      <c r="BQ225" s="1" t="s">
        <v>1395</v>
      </c>
      <c r="BR225" s="7"/>
      <c r="BT225" s="7"/>
      <c r="BV225" s="7"/>
      <c r="BX225" s="7"/>
      <c r="BY225" s="7"/>
      <c r="BZ225" s="7"/>
      <c r="CB225" s="1" t="s">
        <v>138</v>
      </c>
      <c r="CC225" s="1">
        <v>82659766</v>
      </c>
      <c r="CD225" s="1" t="s">
        <v>1718</v>
      </c>
      <c r="CF225" s="1">
        <v>256</v>
      </c>
    </row>
    <row r="226" spans="1:84" ht="14.5" x14ac:dyDescent="0.35">
      <c r="A226" s="7" t="s">
        <v>847</v>
      </c>
      <c r="B226" s="7" t="s">
        <v>848</v>
      </c>
      <c r="C226" s="7" t="s">
        <v>849</v>
      </c>
      <c r="D226" s="7" t="s">
        <v>175</v>
      </c>
      <c r="E226" s="7" t="s">
        <v>803</v>
      </c>
      <c r="F226" s="7" t="s">
        <v>127</v>
      </c>
      <c r="G226" s="16"/>
      <c r="H226" s="1" t="s">
        <v>175</v>
      </c>
      <c r="I226" s="1" t="s">
        <v>1293</v>
      </c>
      <c r="J226" s="1" t="s">
        <v>1294</v>
      </c>
      <c r="K226" s="1" t="s">
        <v>1294</v>
      </c>
      <c r="L226" s="1" t="s">
        <v>1294</v>
      </c>
      <c r="M226" s="1" t="s">
        <v>162</v>
      </c>
      <c r="N226" s="25">
        <v>0</v>
      </c>
      <c r="O226" s="25">
        <v>0</v>
      </c>
      <c r="P226" s="25">
        <v>0</v>
      </c>
      <c r="Q226" s="25">
        <v>0</v>
      </c>
      <c r="R226" s="25">
        <v>0</v>
      </c>
      <c r="S226" s="25">
        <v>0</v>
      </c>
      <c r="T226" s="25">
        <v>0</v>
      </c>
      <c r="U226" s="25">
        <v>0</v>
      </c>
      <c r="V226" s="25">
        <v>0</v>
      </c>
      <c r="W226" s="25">
        <v>0</v>
      </c>
      <c r="X226" s="25">
        <v>0</v>
      </c>
      <c r="Y226" s="25">
        <v>0</v>
      </c>
      <c r="Z226" s="25">
        <v>0</v>
      </c>
      <c r="AA226" s="25">
        <v>0</v>
      </c>
      <c r="AB226" s="25">
        <v>0</v>
      </c>
      <c r="AC226" s="25">
        <v>0</v>
      </c>
      <c r="AD226" s="25">
        <v>0</v>
      </c>
      <c r="AE226" s="25">
        <v>0</v>
      </c>
      <c r="AF226" s="25">
        <v>1</v>
      </c>
      <c r="AG226" s="25">
        <v>0</v>
      </c>
      <c r="AH226" s="25">
        <v>0</v>
      </c>
      <c r="AI226" s="25">
        <v>0</v>
      </c>
      <c r="AJ226" s="40"/>
      <c r="AK226" s="12"/>
      <c r="AR226" s="7"/>
      <c r="AZ226" s="7"/>
      <c r="BA226" s="1" t="s">
        <v>1395</v>
      </c>
      <c r="BB226" s="7"/>
      <c r="BC226" s="7" t="s">
        <v>1395</v>
      </c>
      <c r="BD226" s="7"/>
      <c r="BE226" s="1" t="s">
        <v>1395</v>
      </c>
      <c r="BF226" s="7"/>
      <c r="BH226" s="7"/>
      <c r="BJ226" s="7"/>
      <c r="BK226" s="1" t="s">
        <v>1395</v>
      </c>
      <c r="BL226" s="7"/>
      <c r="BN226" s="7"/>
      <c r="BO226" s="1" t="s">
        <v>1395</v>
      </c>
      <c r="BP226" s="7"/>
      <c r="BQ226" s="1" t="s">
        <v>1395</v>
      </c>
      <c r="BR226" s="7"/>
      <c r="BT226" s="1" t="s">
        <v>125</v>
      </c>
      <c r="BU226" s="27">
        <v>1750</v>
      </c>
      <c r="BV226" s="7"/>
      <c r="BX226" s="7"/>
      <c r="BY226" s="7"/>
      <c r="BZ226" s="7"/>
      <c r="CB226" s="1" t="s">
        <v>126</v>
      </c>
      <c r="CC226" s="1">
        <v>82846642</v>
      </c>
      <c r="CD226" s="1" t="s">
        <v>1719</v>
      </c>
      <c r="CF226" s="1">
        <v>257</v>
      </c>
    </row>
    <row r="227" spans="1:84" ht="14.5" x14ac:dyDescent="0.35">
      <c r="A227" s="7" t="s">
        <v>850</v>
      </c>
      <c r="B227" s="7" t="s">
        <v>851</v>
      </c>
      <c r="C227" s="7" t="s">
        <v>852</v>
      </c>
      <c r="D227" s="7" t="s">
        <v>175</v>
      </c>
      <c r="E227" s="7" t="s">
        <v>803</v>
      </c>
      <c r="F227" s="7" t="s">
        <v>127</v>
      </c>
      <c r="G227" s="16"/>
      <c r="H227" s="1" t="s">
        <v>175</v>
      </c>
      <c r="I227" s="1" t="s">
        <v>1293</v>
      </c>
      <c r="J227" s="1" t="s">
        <v>1294</v>
      </c>
      <c r="K227" s="1" t="s">
        <v>1294</v>
      </c>
      <c r="L227" s="1" t="s">
        <v>1294</v>
      </c>
      <c r="M227" s="1" t="s">
        <v>154</v>
      </c>
      <c r="N227" s="25">
        <v>0</v>
      </c>
      <c r="O227" s="25">
        <v>0</v>
      </c>
      <c r="P227" s="25">
        <v>0</v>
      </c>
      <c r="Q227" s="25">
        <v>0</v>
      </c>
      <c r="R227" s="25">
        <v>0</v>
      </c>
      <c r="S227" s="25">
        <v>0</v>
      </c>
      <c r="T227" s="25">
        <v>0</v>
      </c>
      <c r="U227" s="25">
        <v>0</v>
      </c>
      <c r="V227" s="25">
        <v>0</v>
      </c>
      <c r="W227" s="25">
        <v>0</v>
      </c>
      <c r="X227" s="25">
        <v>0</v>
      </c>
      <c r="Y227" s="25">
        <v>0</v>
      </c>
      <c r="Z227" s="25">
        <v>1</v>
      </c>
      <c r="AA227" s="25">
        <v>0</v>
      </c>
      <c r="AB227" s="25">
        <v>0</v>
      </c>
      <c r="AC227" s="25">
        <v>0</v>
      </c>
      <c r="AD227" s="25">
        <v>0</v>
      </c>
      <c r="AE227" s="25">
        <v>0</v>
      </c>
      <c r="AF227" s="25">
        <v>0</v>
      </c>
      <c r="AG227" s="25">
        <v>0</v>
      </c>
      <c r="AH227" s="25">
        <v>0</v>
      </c>
      <c r="AI227" s="25">
        <v>0</v>
      </c>
      <c r="AJ227" s="40"/>
      <c r="AK227" s="12"/>
      <c r="AR227" s="7"/>
      <c r="BA227" s="1" t="s">
        <v>1395</v>
      </c>
      <c r="BC227" s="1" t="s">
        <v>1395</v>
      </c>
      <c r="BE227" s="1" t="s">
        <v>1395</v>
      </c>
      <c r="BI227" s="1" t="s">
        <v>1395</v>
      </c>
      <c r="BK227" s="1" t="s">
        <v>1395</v>
      </c>
      <c r="BO227" s="1" t="s">
        <v>1395</v>
      </c>
      <c r="BQ227" s="1" t="s">
        <v>1395</v>
      </c>
      <c r="BY227" s="7"/>
      <c r="CB227" s="1" t="s">
        <v>126</v>
      </c>
      <c r="CC227" s="1">
        <v>82844422</v>
      </c>
      <c r="CD227" s="1" t="s">
        <v>1720</v>
      </c>
      <c r="CF227" s="1">
        <v>337</v>
      </c>
    </row>
    <row r="228" spans="1:84" ht="14.5" x14ac:dyDescent="0.35">
      <c r="A228" s="7" t="s">
        <v>853</v>
      </c>
      <c r="B228" s="7" t="s">
        <v>854</v>
      </c>
      <c r="C228" s="7" t="s">
        <v>855</v>
      </c>
      <c r="D228" s="7" t="s">
        <v>175</v>
      </c>
      <c r="E228" s="7" t="s">
        <v>803</v>
      </c>
      <c r="F228" s="7" t="s">
        <v>127</v>
      </c>
      <c r="G228" s="16"/>
      <c r="H228" s="1" t="s">
        <v>175</v>
      </c>
      <c r="I228" s="1" t="s">
        <v>1293</v>
      </c>
      <c r="J228" s="1" t="s">
        <v>1294</v>
      </c>
      <c r="K228" s="1" t="s">
        <v>1294</v>
      </c>
      <c r="L228" s="1" t="s">
        <v>1294</v>
      </c>
      <c r="M228" s="1" t="s">
        <v>156</v>
      </c>
      <c r="N228" s="25">
        <v>0</v>
      </c>
      <c r="O228" s="25">
        <v>0</v>
      </c>
      <c r="P228" s="25">
        <v>0</v>
      </c>
      <c r="Q228" s="25">
        <v>0</v>
      </c>
      <c r="R228" s="25">
        <v>0</v>
      </c>
      <c r="S228" s="25">
        <v>0</v>
      </c>
      <c r="T228" s="25">
        <v>0</v>
      </c>
      <c r="U228" s="25">
        <v>0</v>
      </c>
      <c r="V228" s="25">
        <v>1</v>
      </c>
      <c r="W228" s="25">
        <v>0</v>
      </c>
      <c r="X228" s="25">
        <v>0</v>
      </c>
      <c r="Y228" s="25">
        <v>0</v>
      </c>
      <c r="Z228" s="25">
        <v>0</v>
      </c>
      <c r="AA228" s="25">
        <v>0</v>
      </c>
      <c r="AB228" s="25">
        <v>0</v>
      </c>
      <c r="AC228" s="25">
        <v>0</v>
      </c>
      <c r="AD228" s="25">
        <v>0</v>
      </c>
      <c r="AE228" s="25">
        <v>0</v>
      </c>
      <c r="AF228" s="25">
        <v>0</v>
      </c>
      <c r="AG228" s="25">
        <v>0</v>
      </c>
      <c r="AH228" s="25">
        <v>0</v>
      </c>
      <c r="AI228" s="25">
        <v>0</v>
      </c>
      <c r="AJ228" s="40"/>
      <c r="AK228" s="12"/>
      <c r="AR228" s="7"/>
      <c r="BA228" s="27" t="s">
        <v>1395</v>
      </c>
      <c r="BC228" s="1" t="s">
        <v>1395</v>
      </c>
      <c r="BE228" s="1" t="s">
        <v>1395</v>
      </c>
      <c r="BI228" s="1" t="s">
        <v>1395</v>
      </c>
      <c r="BK228" s="1" t="s">
        <v>1395</v>
      </c>
      <c r="BO228" s="1" t="s">
        <v>1395</v>
      </c>
      <c r="BQ228" s="1" t="s">
        <v>1395</v>
      </c>
      <c r="BY228" s="7"/>
      <c r="CB228" s="1" t="s">
        <v>126</v>
      </c>
      <c r="CC228" s="1">
        <v>82844435</v>
      </c>
      <c r="CD228" s="1" t="s">
        <v>1721</v>
      </c>
      <c r="CF228" s="1">
        <v>338</v>
      </c>
    </row>
    <row r="229" spans="1:84" ht="14.5" x14ac:dyDescent="0.35">
      <c r="A229" s="7" t="s">
        <v>856</v>
      </c>
      <c r="B229" s="7" t="s">
        <v>857</v>
      </c>
      <c r="C229" s="7" t="s">
        <v>858</v>
      </c>
      <c r="D229" s="7" t="s">
        <v>175</v>
      </c>
      <c r="E229" s="7" t="s">
        <v>803</v>
      </c>
      <c r="F229" s="7" t="s">
        <v>127</v>
      </c>
      <c r="G229" s="16"/>
      <c r="H229" s="1" t="s">
        <v>175</v>
      </c>
      <c r="I229" s="1" t="s">
        <v>1293</v>
      </c>
      <c r="J229" s="1" t="s">
        <v>1294</v>
      </c>
      <c r="K229" s="1" t="s">
        <v>1294</v>
      </c>
      <c r="L229" s="1" t="s">
        <v>1294</v>
      </c>
      <c r="M229" s="1" t="s">
        <v>156</v>
      </c>
      <c r="N229" s="25">
        <v>0</v>
      </c>
      <c r="O229" s="25">
        <v>0</v>
      </c>
      <c r="P229" s="25">
        <v>0</v>
      </c>
      <c r="Q229" s="25">
        <v>0</v>
      </c>
      <c r="R229" s="25">
        <v>0</v>
      </c>
      <c r="S229" s="25">
        <v>0</v>
      </c>
      <c r="T229" s="25">
        <v>0</v>
      </c>
      <c r="U229" s="25">
        <v>0</v>
      </c>
      <c r="V229" s="25">
        <v>1</v>
      </c>
      <c r="W229" s="25">
        <v>0</v>
      </c>
      <c r="X229" s="25">
        <v>0</v>
      </c>
      <c r="Y229" s="25">
        <v>0</v>
      </c>
      <c r="Z229" s="25">
        <v>0</v>
      </c>
      <c r="AA229" s="25">
        <v>0</v>
      </c>
      <c r="AB229" s="25">
        <v>0</v>
      </c>
      <c r="AC229" s="25">
        <v>0</v>
      </c>
      <c r="AD229" s="25">
        <v>0</v>
      </c>
      <c r="AE229" s="25">
        <v>0</v>
      </c>
      <c r="AF229" s="25">
        <v>0</v>
      </c>
      <c r="AG229" s="25">
        <v>0</v>
      </c>
      <c r="AH229" s="25">
        <v>0</v>
      </c>
      <c r="AI229" s="25">
        <v>0</v>
      </c>
      <c r="AJ229" s="40"/>
      <c r="AK229" s="12"/>
      <c r="AR229" s="7"/>
      <c r="AZ229" s="1" t="s">
        <v>125</v>
      </c>
      <c r="BA229" s="27">
        <v>175</v>
      </c>
      <c r="BC229" s="1" t="s">
        <v>1395</v>
      </c>
      <c r="BE229" s="1" t="s">
        <v>1395</v>
      </c>
      <c r="BI229" s="1" t="s">
        <v>1395</v>
      </c>
      <c r="BK229" s="1" t="s">
        <v>1395</v>
      </c>
      <c r="BO229" s="1" t="s">
        <v>1395</v>
      </c>
      <c r="BQ229" s="1" t="s">
        <v>1395</v>
      </c>
      <c r="BY229" s="7"/>
      <c r="CB229" s="1" t="s">
        <v>126</v>
      </c>
      <c r="CC229" s="1">
        <v>82844446</v>
      </c>
      <c r="CD229" s="1" t="s">
        <v>1722</v>
      </c>
      <c r="CF229" s="1">
        <v>339</v>
      </c>
    </row>
    <row r="230" spans="1:84" ht="14.5" x14ac:dyDescent="0.35">
      <c r="A230" s="7" t="s">
        <v>859</v>
      </c>
      <c r="B230" s="7" t="s">
        <v>860</v>
      </c>
      <c r="C230" s="7" t="s">
        <v>861</v>
      </c>
      <c r="D230" s="7" t="s">
        <v>175</v>
      </c>
      <c r="E230" s="7" t="s">
        <v>803</v>
      </c>
      <c r="F230" s="7" t="s">
        <v>127</v>
      </c>
      <c r="G230" s="16"/>
      <c r="H230" s="1" t="s">
        <v>175</v>
      </c>
      <c r="I230" s="1" t="s">
        <v>1293</v>
      </c>
      <c r="J230" s="1" t="s">
        <v>1294</v>
      </c>
      <c r="K230" s="1" t="s">
        <v>1294</v>
      </c>
      <c r="L230" s="1" t="s">
        <v>1294</v>
      </c>
      <c r="M230" s="1" t="s">
        <v>150</v>
      </c>
      <c r="N230" s="25">
        <v>0</v>
      </c>
      <c r="O230" s="25">
        <v>0</v>
      </c>
      <c r="P230" s="25">
        <v>0</v>
      </c>
      <c r="Q230" s="25">
        <v>0</v>
      </c>
      <c r="R230" s="25">
        <v>0</v>
      </c>
      <c r="S230" s="25">
        <v>0</v>
      </c>
      <c r="T230" s="25">
        <v>0</v>
      </c>
      <c r="U230" s="25">
        <v>0</v>
      </c>
      <c r="V230" s="25">
        <v>0</v>
      </c>
      <c r="W230" s="25">
        <v>0</v>
      </c>
      <c r="X230" s="25">
        <v>0</v>
      </c>
      <c r="Y230" s="25">
        <v>1</v>
      </c>
      <c r="Z230" s="25">
        <v>0</v>
      </c>
      <c r="AA230" s="25">
        <v>0</v>
      </c>
      <c r="AB230" s="25">
        <v>0</v>
      </c>
      <c r="AC230" s="25">
        <v>0</v>
      </c>
      <c r="AD230" s="25">
        <v>0</v>
      </c>
      <c r="AE230" s="25">
        <v>0</v>
      </c>
      <c r="AF230" s="25">
        <v>0</v>
      </c>
      <c r="AG230" s="25">
        <v>0</v>
      </c>
      <c r="AH230" s="25">
        <v>0</v>
      </c>
      <c r="AI230" s="25">
        <v>0</v>
      </c>
      <c r="AJ230" s="40"/>
      <c r="AK230" s="12"/>
      <c r="AR230" s="7"/>
      <c r="BA230" s="7" t="s">
        <v>1395</v>
      </c>
      <c r="BC230" s="1" t="s">
        <v>1395</v>
      </c>
      <c r="BE230" s="1" t="s">
        <v>1395</v>
      </c>
      <c r="BH230" s="6" t="s">
        <v>125</v>
      </c>
      <c r="BI230" s="25">
        <v>163</v>
      </c>
      <c r="BK230" s="1" t="s">
        <v>1395</v>
      </c>
      <c r="BO230" s="1" t="s">
        <v>1395</v>
      </c>
      <c r="BQ230" s="1" t="s">
        <v>1395</v>
      </c>
      <c r="BY230" s="7"/>
      <c r="CB230" s="1" t="s">
        <v>138</v>
      </c>
      <c r="CC230" s="1">
        <v>82844460</v>
      </c>
      <c r="CD230" s="1" t="s">
        <v>1723</v>
      </c>
      <c r="CF230" s="1">
        <v>340</v>
      </c>
    </row>
    <row r="231" spans="1:84" ht="14.5" x14ac:dyDescent="0.35">
      <c r="A231" s="7" t="s">
        <v>862</v>
      </c>
      <c r="B231" s="7" t="s">
        <v>863</v>
      </c>
      <c r="C231" s="7" t="s">
        <v>864</v>
      </c>
      <c r="D231" s="7" t="s">
        <v>175</v>
      </c>
      <c r="E231" s="7" t="s">
        <v>803</v>
      </c>
      <c r="F231" s="7" t="s">
        <v>127</v>
      </c>
      <c r="G231" s="16"/>
      <c r="H231" s="1" t="s">
        <v>175</v>
      </c>
      <c r="I231" s="1" t="s">
        <v>1293</v>
      </c>
      <c r="J231" s="1" t="s">
        <v>1294</v>
      </c>
      <c r="K231" s="1" t="s">
        <v>1294</v>
      </c>
      <c r="L231" s="1" t="s">
        <v>1294</v>
      </c>
      <c r="M231" s="1" t="s">
        <v>150</v>
      </c>
      <c r="N231" s="25">
        <v>0</v>
      </c>
      <c r="O231" s="25">
        <v>0</v>
      </c>
      <c r="P231" s="25">
        <v>0</v>
      </c>
      <c r="Q231" s="25">
        <v>0</v>
      </c>
      <c r="R231" s="25">
        <v>0</v>
      </c>
      <c r="S231" s="25">
        <v>0</v>
      </c>
      <c r="T231" s="25">
        <v>0</v>
      </c>
      <c r="U231" s="25">
        <v>0</v>
      </c>
      <c r="V231" s="25">
        <v>0</v>
      </c>
      <c r="W231" s="25">
        <v>0</v>
      </c>
      <c r="X231" s="25">
        <v>0</v>
      </c>
      <c r="Y231" s="25">
        <v>1</v>
      </c>
      <c r="Z231" s="25">
        <v>0</v>
      </c>
      <c r="AA231" s="25">
        <v>0</v>
      </c>
      <c r="AB231" s="25">
        <v>0</v>
      </c>
      <c r="AC231" s="25">
        <v>0</v>
      </c>
      <c r="AD231" s="25">
        <v>0</v>
      </c>
      <c r="AE231" s="25">
        <v>0</v>
      </c>
      <c r="AF231" s="25">
        <v>0</v>
      </c>
      <c r="AG231" s="25">
        <v>0</v>
      </c>
      <c r="AH231" s="25">
        <v>0</v>
      </c>
      <c r="AI231" s="25">
        <v>0</v>
      </c>
      <c r="AJ231" s="40"/>
      <c r="AK231" s="12"/>
      <c r="AR231" s="7"/>
      <c r="BA231" s="7" t="s">
        <v>1395</v>
      </c>
      <c r="BC231" s="1" t="s">
        <v>1395</v>
      </c>
      <c r="BE231" s="1" t="s">
        <v>1395</v>
      </c>
      <c r="BI231" s="1" t="s">
        <v>1395</v>
      </c>
      <c r="BK231" s="1" t="s">
        <v>1395</v>
      </c>
      <c r="BO231" s="1" t="s">
        <v>1395</v>
      </c>
      <c r="BQ231" s="1" t="s">
        <v>1395</v>
      </c>
      <c r="BY231" s="7"/>
      <c r="CB231" s="1" t="s">
        <v>126</v>
      </c>
      <c r="CC231" s="1">
        <v>82844473</v>
      </c>
      <c r="CD231" s="1" t="s">
        <v>1724</v>
      </c>
      <c r="CF231" s="1">
        <v>341</v>
      </c>
    </row>
    <row r="232" spans="1:84" ht="14.5" x14ac:dyDescent="0.35">
      <c r="A232" s="7" t="s">
        <v>865</v>
      </c>
      <c r="B232" s="7" t="s">
        <v>866</v>
      </c>
      <c r="C232" s="7" t="s">
        <v>867</v>
      </c>
      <c r="D232" s="7" t="s">
        <v>175</v>
      </c>
      <c r="E232" s="7" t="s">
        <v>803</v>
      </c>
      <c r="F232" s="7" t="s">
        <v>127</v>
      </c>
      <c r="G232" s="16"/>
      <c r="H232" s="1" t="s">
        <v>175</v>
      </c>
      <c r="I232" s="1" t="s">
        <v>1293</v>
      </c>
      <c r="J232" s="1" t="s">
        <v>1294</v>
      </c>
      <c r="K232" s="1" t="s">
        <v>1294</v>
      </c>
      <c r="L232" s="1" t="s">
        <v>1294</v>
      </c>
      <c r="M232" s="1" t="s">
        <v>150</v>
      </c>
      <c r="N232" s="25">
        <v>0</v>
      </c>
      <c r="O232" s="25">
        <v>0</v>
      </c>
      <c r="P232" s="25">
        <v>0</v>
      </c>
      <c r="Q232" s="25">
        <v>0</v>
      </c>
      <c r="R232" s="25">
        <v>0</v>
      </c>
      <c r="S232" s="25">
        <v>0</v>
      </c>
      <c r="T232" s="25">
        <v>0</v>
      </c>
      <c r="U232" s="25">
        <v>0</v>
      </c>
      <c r="V232" s="25">
        <v>0</v>
      </c>
      <c r="W232" s="25">
        <v>0</v>
      </c>
      <c r="X232" s="25">
        <v>0</v>
      </c>
      <c r="Y232" s="25">
        <v>1</v>
      </c>
      <c r="Z232" s="25">
        <v>0</v>
      </c>
      <c r="AA232" s="25">
        <v>0</v>
      </c>
      <c r="AB232" s="25">
        <v>0</v>
      </c>
      <c r="AC232" s="25">
        <v>0</v>
      </c>
      <c r="AD232" s="25">
        <v>0</v>
      </c>
      <c r="AE232" s="25">
        <v>0</v>
      </c>
      <c r="AF232" s="25">
        <v>0</v>
      </c>
      <c r="AG232" s="25">
        <v>0</v>
      </c>
      <c r="AH232" s="25">
        <v>0</v>
      </c>
      <c r="AI232" s="25">
        <v>0</v>
      </c>
      <c r="AJ232" s="40"/>
      <c r="AK232" s="12"/>
      <c r="AR232" s="7"/>
      <c r="BA232" s="7" t="s">
        <v>1395</v>
      </c>
      <c r="BC232" s="1" t="s">
        <v>1395</v>
      </c>
      <c r="BE232" s="1" t="s">
        <v>1395</v>
      </c>
      <c r="BI232" s="1" t="s">
        <v>1395</v>
      </c>
      <c r="BK232" s="1" t="s">
        <v>1395</v>
      </c>
      <c r="BO232" s="1" t="s">
        <v>1395</v>
      </c>
      <c r="BQ232" s="1" t="s">
        <v>1395</v>
      </c>
      <c r="BY232" s="7"/>
      <c r="CB232" s="1" t="s">
        <v>126</v>
      </c>
      <c r="CC232" s="1">
        <v>82844483</v>
      </c>
      <c r="CD232" s="1" t="s">
        <v>1725</v>
      </c>
      <c r="CF232" s="1">
        <v>342</v>
      </c>
    </row>
    <row r="233" spans="1:84" ht="14.5" x14ac:dyDescent="0.35">
      <c r="A233" s="7" t="s">
        <v>868</v>
      </c>
      <c r="B233" s="7" t="s">
        <v>869</v>
      </c>
      <c r="C233" s="7" t="s">
        <v>870</v>
      </c>
      <c r="D233" s="7" t="s">
        <v>175</v>
      </c>
      <c r="E233" s="7" t="s">
        <v>803</v>
      </c>
      <c r="F233" s="7" t="s">
        <v>127</v>
      </c>
      <c r="G233" s="16"/>
      <c r="H233" s="1" t="s">
        <v>175</v>
      </c>
      <c r="I233" s="1" t="s">
        <v>1293</v>
      </c>
      <c r="J233" s="1" t="s">
        <v>1294</v>
      </c>
      <c r="K233" s="1" t="s">
        <v>1294</v>
      </c>
      <c r="L233" s="1" t="s">
        <v>1294</v>
      </c>
      <c r="M233" s="1" t="s">
        <v>155</v>
      </c>
      <c r="N233" s="25">
        <v>0</v>
      </c>
      <c r="O233" s="25">
        <v>0</v>
      </c>
      <c r="P233" s="25">
        <v>0</v>
      </c>
      <c r="Q233" s="25">
        <v>0</v>
      </c>
      <c r="R233" s="25">
        <v>0</v>
      </c>
      <c r="S233" s="25">
        <v>0</v>
      </c>
      <c r="T233" s="25">
        <v>0</v>
      </c>
      <c r="U233" s="25">
        <v>0</v>
      </c>
      <c r="V233" s="25">
        <v>0</v>
      </c>
      <c r="W233" s="25">
        <v>0</v>
      </c>
      <c r="X233" s="25">
        <v>1</v>
      </c>
      <c r="Y233" s="25">
        <v>0</v>
      </c>
      <c r="Z233" s="25">
        <v>0</v>
      </c>
      <c r="AA233" s="25">
        <v>0</v>
      </c>
      <c r="AB233" s="25">
        <v>0</v>
      </c>
      <c r="AC233" s="25">
        <v>0</v>
      </c>
      <c r="AD233" s="25">
        <v>0</v>
      </c>
      <c r="AE233" s="25">
        <v>0</v>
      </c>
      <c r="AF233" s="25">
        <v>0</v>
      </c>
      <c r="AG233" s="25">
        <v>0</v>
      </c>
      <c r="AH233" s="25">
        <v>0</v>
      </c>
      <c r="AI233" s="25">
        <v>0</v>
      </c>
      <c r="AJ233" s="40"/>
      <c r="AK233" s="12"/>
      <c r="AR233" s="7"/>
      <c r="BA233" s="7" t="s">
        <v>1395</v>
      </c>
      <c r="BC233" s="1" t="s">
        <v>1395</v>
      </c>
      <c r="BD233" s="6" t="s">
        <v>125</v>
      </c>
      <c r="BE233" s="25">
        <v>182</v>
      </c>
      <c r="BI233" s="1" t="s">
        <v>1395</v>
      </c>
      <c r="BK233" s="1" t="s">
        <v>1395</v>
      </c>
      <c r="BO233" s="1" t="s">
        <v>1395</v>
      </c>
      <c r="BQ233" s="1" t="s">
        <v>1395</v>
      </c>
      <c r="BY233" s="7"/>
      <c r="CB233" s="1" t="s">
        <v>126</v>
      </c>
      <c r="CC233" s="1">
        <v>82844498</v>
      </c>
      <c r="CD233" s="1" t="s">
        <v>1726</v>
      </c>
      <c r="CF233" s="1">
        <v>343</v>
      </c>
    </row>
    <row r="234" spans="1:84" ht="14.5" x14ac:dyDescent="0.35">
      <c r="A234" s="7" t="s">
        <v>871</v>
      </c>
      <c r="B234" s="7" t="s">
        <v>872</v>
      </c>
      <c r="C234" s="7" t="s">
        <v>873</v>
      </c>
      <c r="D234" s="7" t="s">
        <v>175</v>
      </c>
      <c r="E234" s="7" t="s">
        <v>803</v>
      </c>
      <c r="F234" s="7" t="s">
        <v>127</v>
      </c>
      <c r="G234" s="16"/>
      <c r="H234" s="1" t="s">
        <v>175</v>
      </c>
      <c r="I234" s="1" t="s">
        <v>1293</v>
      </c>
      <c r="J234" s="1" t="s">
        <v>1294</v>
      </c>
      <c r="K234" s="1" t="s">
        <v>1294</v>
      </c>
      <c r="L234" s="1" t="s">
        <v>1294</v>
      </c>
      <c r="M234" s="1" t="s">
        <v>155</v>
      </c>
      <c r="N234" s="25">
        <v>0</v>
      </c>
      <c r="O234" s="25">
        <v>0</v>
      </c>
      <c r="P234" s="25">
        <v>0</v>
      </c>
      <c r="Q234" s="25">
        <v>0</v>
      </c>
      <c r="R234" s="25">
        <v>0</v>
      </c>
      <c r="S234" s="25">
        <v>0</v>
      </c>
      <c r="T234" s="25">
        <v>0</v>
      </c>
      <c r="U234" s="25">
        <v>0</v>
      </c>
      <c r="V234" s="25">
        <v>0</v>
      </c>
      <c r="W234" s="25">
        <v>0</v>
      </c>
      <c r="X234" s="25">
        <v>1</v>
      </c>
      <c r="Y234" s="25">
        <v>0</v>
      </c>
      <c r="Z234" s="25">
        <v>0</v>
      </c>
      <c r="AA234" s="25">
        <v>0</v>
      </c>
      <c r="AB234" s="25">
        <v>0</v>
      </c>
      <c r="AC234" s="25">
        <v>0</v>
      </c>
      <c r="AD234" s="25">
        <v>0</v>
      </c>
      <c r="AE234" s="25">
        <v>0</v>
      </c>
      <c r="AF234" s="25">
        <v>0</v>
      </c>
      <c r="AG234" s="25">
        <v>0</v>
      </c>
      <c r="AH234" s="25">
        <v>0</v>
      </c>
      <c r="AI234" s="25">
        <v>0</v>
      </c>
      <c r="AJ234" s="40"/>
      <c r="AK234" s="12"/>
      <c r="AR234" s="7"/>
      <c r="BA234" s="7" t="s">
        <v>1395</v>
      </c>
      <c r="BC234" s="1" t="s">
        <v>1395</v>
      </c>
      <c r="BD234" s="6" t="s">
        <v>125</v>
      </c>
      <c r="BE234" s="25">
        <v>300</v>
      </c>
      <c r="BI234" s="1" t="s">
        <v>1395</v>
      </c>
      <c r="BK234" s="1" t="s">
        <v>1395</v>
      </c>
      <c r="BO234" s="1" t="s">
        <v>1395</v>
      </c>
      <c r="BQ234" s="1" t="s">
        <v>1395</v>
      </c>
      <c r="BY234" s="7"/>
      <c r="CB234" s="1" t="s">
        <v>126</v>
      </c>
      <c r="CC234" s="1">
        <v>82844516</v>
      </c>
      <c r="CD234" s="1" t="s">
        <v>1727</v>
      </c>
      <c r="CF234" s="1">
        <v>344</v>
      </c>
    </row>
    <row r="235" spans="1:84" ht="14.5" x14ac:dyDescent="0.35">
      <c r="A235" s="7" t="s">
        <v>874</v>
      </c>
      <c r="B235" s="7" t="s">
        <v>875</v>
      </c>
      <c r="C235" s="7" t="s">
        <v>876</v>
      </c>
      <c r="D235" s="7" t="s">
        <v>175</v>
      </c>
      <c r="E235" s="7" t="s">
        <v>803</v>
      </c>
      <c r="F235" s="7" t="s">
        <v>127</v>
      </c>
      <c r="G235" s="16"/>
      <c r="H235" s="1" t="s">
        <v>175</v>
      </c>
      <c r="I235" s="1" t="s">
        <v>1293</v>
      </c>
      <c r="J235" s="1" t="s">
        <v>1294</v>
      </c>
      <c r="K235" s="1" t="s">
        <v>1294</v>
      </c>
      <c r="L235" s="1" t="s">
        <v>1294</v>
      </c>
      <c r="M235" s="1" t="s">
        <v>149</v>
      </c>
      <c r="N235" s="25">
        <v>0</v>
      </c>
      <c r="O235" s="25">
        <v>0</v>
      </c>
      <c r="P235" s="25">
        <v>0</v>
      </c>
      <c r="Q235" s="25">
        <v>0</v>
      </c>
      <c r="R235" s="25">
        <v>0</v>
      </c>
      <c r="S235" s="25">
        <v>0</v>
      </c>
      <c r="T235" s="25">
        <v>0</v>
      </c>
      <c r="U235" s="25">
        <v>0</v>
      </c>
      <c r="V235" s="25">
        <v>0</v>
      </c>
      <c r="W235" s="25">
        <v>1</v>
      </c>
      <c r="X235" s="25">
        <v>0</v>
      </c>
      <c r="Y235" s="25">
        <v>0</v>
      </c>
      <c r="Z235" s="25">
        <v>0</v>
      </c>
      <c r="AA235" s="25">
        <v>0</v>
      </c>
      <c r="AB235" s="25">
        <v>0</v>
      </c>
      <c r="AC235" s="25">
        <v>0</v>
      </c>
      <c r="AD235" s="25">
        <v>0</v>
      </c>
      <c r="AE235" s="25">
        <v>0</v>
      </c>
      <c r="AF235" s="25">
        <v>0</v>
      </c>
      <c r="AG235" s="25">
        <v>0</v>
      </c>
      <c r="AH235" s="25">
        <v>0</v>
      </c>
      <c r="AI235" s="25">
        <v>0</v>
      </c>
      <c r="AJ235" s="40"/>
      <c r="AK235" s="12"/>
      <c r="AR235" s="7"/>
      <c r="BA235" s="7" t="s">
        <v>1395</v>
      </c>
      <c r="BB235" s="1" t="s">
        <v>125</v>
      </c>
      <c r="BC235" s="25">
        <v>90</v>
      </c>
      <c r="BE235" s="1" t="s">
        <v>1395</v>
      </c>
      <c r="BI235" s="1" t="s">
        <v>1395</v>
      </c>
      <c r="BK235" s="1" t="s">
        <v>1395</v>
      </c>
      <c r="BO235" s="1" t="s">
        <v>1395</v>
      </c>
      <c r="BQ235" s="1" t="s">
        <v>1395</v>
      </c>
      <c r="BY235" s="7"/>
      <c r="CB235" s="1" t="s">
        <v>126</v>
      </c>
      <c r="CC235" s="1">
        <v>82844534</v>
      </c>
      <c r="CD235" s="1" t="s">
        <v>1728</v>
      </c>
      <c r="CF235" s="1">
        <v>345</v>
      </c>
    </row>
    <row r="236" spans="1:84" ht="14.5" x14ac:dyDescent="0.35">
      <c r="A236" s="7" t="s">
        <v>877</v>
      </c>
      <c r="B236" s="7" t="s">
        <v>878</v>
      </c>
      <c r="C236" s="7" t="s">
        <v>879</v>
      </c>
      <c r="D236" s="7" t="s">
        <v>175</v>
      </c>
      <c r="E236" s="7" t="s">
        <v>803</v>
      </c>
      <c r="F236" s="7" t="s">
        <v>127</v>
      </c>
      <c r="G236" s="16"/>
      <c r="H236" s="1" t="s">
        <v>175</v>
      </c>
      <c r="I236" s="1" t="s">
        <v>1293</v>
      </c>
      <c r="J236" s="1" t="s">
        <v>1294</v>
      </c>
      <c r="K236" s="1" t="s">
        <v>1294</v>
      </c>
      <c r="L236" s="1" t="s">
        <v>1294</v>
      </c>
      <c r="M236" s="1" t="s">
        <v>149</v>
      </c>
      <c r="N236" s="25">
        <v>0</v>
      </c>
      <c r="O236" s="25">
        <v>0</v>
      </c>
      <c r="P236" s="25">
        <v>0</v>
      </c>
      <c r="Q236" s="25">
        <v>0</v>
      </c>
      <c r="R236" s="25">
        <v>0</v>
      </c>
      <c r="S236" s="25">
        <v>0</v>
      </c>
      <c r="T236" s="25">
        <v>0</v>
      </c>
      <c r="U236" s="25">
        <v>0</v>
      </c>
      <c r="V236" s="25">
        <v>0</v>
      </c>
      <c r="W236" s="25">
        <v>1</v>
      </c>
      <c r="X236" s="25">
        <v>0</v>
      </c>
      <c r="Y236" s="25">
        <v>0</v>
      </c>
      <c r="Z236" s="25">
        <v>0</v>
      </c>
      <c r="AA236" s="25">
        <v>0</v>
      </c>
      <c r="AB236" s="25">
        <v>0</v>
      </c>
      <c r="AC236" s="25">
        <v>0</v>
      </c>
      <c r="AD236" s="25">
        <v>0</v>
      </c>
      <c r="AE236" s="25">
        <v>0</v>
      </c>
      <c r="AF236" s="25">
        <v>0</v>
      </c>
      <c r="AG236" s="25">
        <v>0</v>
      </c>
      <c r="AH236" s="25">
        <v>0</v>
      </c>
      <c r="AI236" s="25">
        <v>0</v>
      </c>
      <c r="AJ236" s="40"/>
      <c r="AK236" s="12"/>
      <c r="AR236" s="7"/>
      <c r="BA236" s="7" t="s">
        <v>1395</v>
      </c>
      <c r="BB236" s="1" t="s">
        <v>125</v>
      </c>
      <c r="BC236" s="25">
        <v>250</v>
      </c>
      <c r="BE236" s="1" t="s">
        <v>1395</v>
      </c>
      <c r="BI236" s="1" t="s">
        <v>1395</v>
      </c>
      <c r="BK236" s="1" t="s">
        <v>1395</v>
      </c>
      <c r="BO236" s="1" t="s">
        <v>1395</v>
      </c>
      <c r="BQ236" s="1" t="s">
        <v>1395</v>
      </c>
      <c r="BY236" s="7"/>
      <c r="CB236" s="1" t="s">
        <v>126</v>
      </c>
      <c r="CC236" s="1">
        <v>82844554</v>
      </c>
      <c r="CD236" s="1" t="s">
        <v>1729</v>
      </c>
      <c r="CF236" s="1">
        <v>346</v>
      </c>
    </row>
    <row r="237" spans="1:84" ht="14.5" x14ac:dyDescent="0.35">
      <c r="A237" s="7" t="s">
        <v>880</v>
      </c>
      <c r="B237" s="7" t="s">
        <v>881</v>
      </c>
      <c r="C237" s="7" t="s">
        <v>882</v>
      </c>
      <c r="D237" s="7" t="s">
        <v>175</v>
      </c>
      <c r="E237" s="7" t="s">
        <v>803</v>
      </c>
      <c r="F237" s="7" t="s">
        <v>127</v>
      </c>
      <c r="G237" s="16"/>
      <c r="H237" s="1" t="s">
        <v>175</v>
      </c>
      <c r="I237" s="1" t="s">
        <v>1293</v>
      </c>
      <c r="J237" s="1" t="s">
        <v>1294</v>
      </c>
      <c r="K237" s="1" t="s">
        <v>1294</v>
      </c>
      <c r="L237" s="1" t="s">
        <v>1294</v>
      </c>
      <c r="M237" s="1" t="s">
        <v>149</v>
      </c>
      <c r="N237" s="25">
        <v>0</v>
      </c>
      <c r="O237" s="25">
        <v>0</v>
      </c>
      <c r="P237" s="25">
        <v>0</v>
      </c>
      <c r="Q237" s="25">
        <v>0</v>
      </c>
      <c r="R237" s="25">
        <v>0</v>
      </c>
      <c r="S237" s="25">
        <v>0</v>
      </c>
      <c r="T237" s="25">
        <v>0</v>
      </c>
      <c r="U237" s="25">
        <v>0</v>
      </c>
      <c r="V237" s="25">
        <v>0</v>
      </c>
      <c r="W237" s="25">
        <v>1</v>
      </c>
      <c r="X237" s="25">
        <v>0</v>
      </c>
      <c r="Y237" s="25">
        <v>0</v>
      </c>
      <c r="Z237" s="25">
        <v>0</v>
      </c>
      <c r="AA237" s="25">
        <v>0</v>
      </c>
      <c r="AB237" s="25">
        <v>0</v>
      </c>
      <c r="AC237" s="25">
        <v>0</v>
      </c>
      <c r="AD237" s="25">
        <v>0</v>
      </c>
      <c r="AE237" s="25">
        <v>0</v>
      </c>
      <c r="AF237" s="25">
        <v>0</v>
      </c>
      <c r="AG237" s="25">
        <v>0</v>
      </c>
      <c r="AH237" s="25">
        <v>0</v>
      </c>
      <c r="AI237" s="25">
        <v>0</v>
      </c>
      <c r="AJ237" s="40"/>
      <c r="AK237" s="12"/>
      <c r="AR237" s="7"/>
      <c r="BA237" s="7" t="s">
        <v>1395</v>
      </c>
      <c r="BB237" s="1" t="s">
        <v>125</v>
      </c>
      <c r="BC237" s="25">
        <v>88</v>
      </c>
      <c r="BE237" s="1" t="s">
        <v>1395</v>
      </c>
      <c r="BI237" s="1" t="s">
        <v>1395</v>
      </c>
      <c r="BK237" s="1" t="s">
        <v>1395</v>
      </c>
      <c r="BO237" s="1" t="s">
        <v>1395</v>
      </c>
      <c r="BQ237" s="1" t="s">
        <v>1395</v>
      </c>
      <c r="BY237" s="7"/>
      <c r="CB237" s="1" t="s">
        <v>126</v>
      </c>
      <c r="CC237" s="1">
        <v>82844573</v>
      </c>
      <c r="CD237" s="1" t="s">
        <v>1730</v>
      </c>
      <c r="CF237" s="1">
        <v>347</v>
      </c>
    </row>
    <row r="238" spans="1:84" ht="14.5" x14ac:dyDescent="0.35">
      <c r="A238" s="7" t="s">
        <v>883</v>
      </c>
      <c r="B238" s="7" t="s">
        <v>884</v>
      </c>
      <c r="C238" s="7" t="s">
        <v>885</v>
      </c>
      <c r="D238" s="7" t="s">
        <v>175</v>
      </c>
      <c r="E238" s="7" t="s">
        <v>803</v>
      </c>
      <c r="F238" s="7" t="s">
        <v>127</v>
      </c>
      <c r="G238" s="16"/>
      <c r="H238" s="1" t="s">
        <v>175</v>
      </c>
      <c r="I238" s="1" t="s">
        <v>1293</v>
      </c>
      <c r="J238" s="1" t="s">
        <v>1294</v>
      </c>
      <c r="K238" s="1" t="s">
        <v>1294</v>
      </c>
      <c r="L238" s="1" t="s">
        <v>1294</v>
      </c>
      <c r="M238" s="1" t="s">
        <v>130</v>
      </c>
      <c r="N238" s="25">
        <v>0</v>
      </c>
      <c r="O238" s="25">
        <v>0</v>
      </c>
      <c r="P238" s="25">
        <v>0</v>
      </c>
      <c r="Q238" s="25">
        <v>0</v>
      </c>
      <c r="R238" s="25">
        <v>0</v>
      </c>
      <c r="S238" s="25">
        <v>0</v>
      </c>
      <c r="T238" s="25">
        <v>0</v>
      </c>
      <c r="U238" s="25">
        <v>0</v>
      </c>
      <c r="V238" s="25">
        <v>0</v>
      </c>
      <c r="W238" s="25">
        <v>0</v>
      </c>
      <c r="X238" s="25">
        <v>0</v>
      </c>
      <c r="Y238" s="25">
        <v>0</v>
      </c>
      <c r="Z238" s="25">
        <v>0</v>
      </c>
      <c r="AA238" s="25">
        <v>0</v>
      </c>
      <c r="AB238" s="25">
        <v>0</v>
      </c>
      <c r="AC238" s="25">
        <v>1</v>
      </c>
      <c r="AD238" s="25">
        <v>0</v>
      </c>
      <c r="AE238" s="25">
        <v>0</v>
      </c>
      <c r="AF238" s="25">
        <v>0</v>
      </c>
      <c r="AG238" s="25">
        <v>0</v>
      </c>
      <c r="AH238" s="25">
        <v>0</v>
      </c>
      <c r="AI238" s="25">
        <v>0</v>
      </c>
      <c r="AJ238" s="40"/>
      <c r="AK238" s="12"/>
      <c r="AR238" s="7"/>
      <c r="BA238" s="7" t="s">
        <v>1395</v>
      </c>
      <c r="BC238" s="1" t="s">
        <v>1395</v>
      </c>
      <c r="BE238" s="1" t="s">
        <v>1395</v>
      </c>
      <c r="BF238" s="6" t="s">
        <v>125</v>
      </c>
      <c r="BG238" s="25">
        <v>1200</v>
      </c>
      <c r="BI238" s="1" t="s">
        <v>1395</v>
      </c>
      <c r="BK238" s="1" t="s">
        <v>1395</v>
      </c>
      <c r="BO238" s="1" t="s">
        <v>1395</v>
      </c>
      <c r="BQ238" s="1" t="s">
        <v>1395</v>
      </c>
      <c r="BY238" s="7"/>
      <c r="CB238" s="1" t="s">
        <v>1476</v>
      </c>
      <c r="CC238" s="1">
        <v>82844584</v>
      </c>
      <c r="CD238" s="1" t="s">
        <v>1731</v>
      </c>
      <c r="CF238" s="1">
        <v>348</v>
      </c>
    </row>
    <row r="239" spans="1:84" ht="14.5" x14ac:dyDescent="0.35">
      <c r="A239" s="7" t="s">
        <v>886</v>
      </c>
      <c r="B239" s="7" t="s">
        <v>887</v>
      </c>
      <c r="C239" s="7" t="s">
        <v>888</v>
      </c>
      <c r="D239" s="7" t="s">
        <v>175</v>
      </c>
      <c r="E239" s="7" t="s">
        <v>803</v>
      </c>
      <c r="F239" s="7" t="s">
        <v>127</v>
      </c>
      <c r="G239" s="16"/>
      <c r="H239" s="1" t="s">
        <v>175</v>
      </c>
      <c r="I239" s="1" t="s">
        <v>1293</v>
      </c>
      <c r="J239" s="1" t="s">
        <v>1294</v>
      </c>
      <c r="K239" s="1" t="s">
        <v>1294</v>
      </c>
      <c r="L239" s="1" t="s">
        <v>1294</v>
      </c>
      <c r="M239" s="1" t="s">
        <v>130</v>
      </c>
      <c r="N239" s="25">
        <v>0</v>
      </c>
      <c r="O239" s="25">
        <v>0</v>
      </c>
      <c r="P239" s="25">
        <v>0</v>
      </c>
      <c r="Q239" s="25">
        <v>0</v>
      </c>
      <c r="R239" s="25">
        <v>0</v>
      </c>
      <c r="S239" s="25">
        <v>0</v>
      </c>
      <c r="T239" s="25">
        <v>0</v>
      </c>
      <c r="U239" s="25">
        <v>0</v>
      </c>
      <c r="V239" s="25">
        <v>0</v>
      </c>
      <c r="W239" s="25">
        <v>0</v>
      </c>
      <c r="X239" s="25">
        <v>0</v>
      </c>
      <c r="Y239" s="25">
        <v>0</v>
      </c>
      <c r="Z239" s="25">
        <v>0</v>
      </c>
      <c r="AA239" s="25">
        <v>0</v>
      </c>
      <c r="AB239" s="25">
        <v>0</v>
      </c>
      <c r="AC239" s="25">
        <v>1</v>
      </c>
      <c r="AD239" s="25">
        <v>0</v>
      </c>
      <c r="AE239" s="25">
        <v>0</v>
      </c>
      <c r="AF239" s="25">
        <v>0</v>
      </c>
      <c r="AG239" s="25">
        <v>0</v>
      </c>
      <c r="AH239" s="25">
        <v>0</v>
      </c>
      <c r="AI239" s="25">
        <v>0</v>
      </c>
      <c r="AJ239" s="40"/>
      <c r="AK239" s="12"/>
      <c r="AR239" s="7"/>
      <c r="BA239" s="7" t="s">
        <v>1395</v>
      </c>
      <c r="BC239" s="1" t="s">
        <v>1395</v>
      </c>
      <c r="BE239" s="1" t="s">
        <v>1395</v>
      </c>
      <c r="BF239" s="6" t="s">
        <v>125</v>
      </c>
      <c r="BG239" s="25">
        <v>1000</v>
      </c>
      <c r="BI239" s="1" t="s">
        <v>1395</v>
      </c>
      <c r="BK239" s="1" t="s">
        <v>1395</v>
      </c>
      <c r="BO239" s="1" t="s">
        <v>1395</v>
      </c>
      <c r="BQ239" s="1" t="s">
        <v>1395</v>
      </c>
      <c r="BY239" s="7"/>
      <c r="CB239" s="1" t="s">
        <v>1477</v>
      </c>
      <c r="CC239" s="1">
        <v>82844598</v>
      </c>
      <c r="CD239" s="1" t="s">
        <v>1732</v>
      </c>
      <c r="CF239" s="1">
        <v>349</v>
      </c>
    </row>
    <row r="240" spans="1:84" ht="14.5" x14ac:dyDescent="0.35">
      <c r="A240" s="7" t="s">
        <v>889</v>
      </c>
      <c r="B240" s="7" t="s">
        <v>890</v>
      </c>
      <c r="C240" s="7" t="s">
        <v>891</v>
      </c>
      <c r="D240" s="7" t="s">
        <v>175</v>
      </c>
      <c r="E240" s="7" t="s">
        <v>803</v>
      </c>
      <c r="F240" s="7" t="s">
        <v>127</v>
      </c>
      <c r="G240" s="16"/>
      <c r="H240" s="1" t="s">
        <v>175</v>
      </c>
      <c r="I240" s="1" t="s">
        <v>1293</v>
      </c>
      <c r="J240" s="1" t="s">
        <v>1294</v>
      </c>
      <c r="K240" s="1" t="s">
        <v>1294</v>
      </c>
      <c r="L240" s="1" t="s">
        <v>1294</v>
      </c>
      <c r="M240" s="1" t="s">
        <v>153</v>
      </c>
      <c r="N240" s="25">
        <v>0</v>
      </c>
      <c r="O240" s="25">
        <v>0</v>
      </c>
      <c r="P240" s="25">
        <v>0</v>
      </c>
      <c r="Q240" s="25">
        <v>0</v>
      </c>
      <c r="R240" s="25">
        <v>0</v>
      </c>
      <c r="S240" s="25">
        <v>0</v>
      </c>
      <c r="T240" s="25">
        <v>0</v>
      </c>
      <c r="U240" s="25">
        <v>0</v>
      </c>
      <c r="V240" s="25">
        <v>0</v>
      </c>
      <c r="W240" s="25">
        <v>0</v>
      </c>
      <c r="X240" s="25">
        <v>0</v>
      </c>
      <c r="Y240" s="25">
        <v>0</v>
      </c>
      <c r="Z240" s="25">
        <v>0</v>
      </c>
      <c r="AA240" s="25">
        <v>0</v>
      </c>
      <c r="AB240" s="25">
        <v>0</v>
      </c>
      <c r="AC240" s="25">
        <v>0</v>
      </c>
      <c r="AD240" s="25">
        <v>1</v>
      </c>
      <c r="AE240" s="25">
        <v>0</v>
      </c>
      <c r="AF240" s="25">
        <v>0</v>
      </c>
      <c r="AG240" s="25">
        <v>0</v>
      </c>
      <c r="AH240" s="25">
        <v>0</v>
      </c>
      <c r="AI240" s="25">
        <v>0</v>
      </c>
      <c r="AJ240" s="40"/>
      <c r="AK240" s="12"/>
      <c r="AR240" s="7"/>
      <c r="BA240" s="7" t="s">
        <v>1395</v>
      </c>
      <c r="BC240" s="1" t="s">
        <v>1395</v>
      </c>
      <c r="BE240" s="1" t="s">
        <v>1395</v>
      </c>
      <c r="BI240" s="1" t="s">
        <v>1395</v>
      </c>
      <c r="BK240" s="1" t="s">
        <v>1395</v>
      </c>
      <c r="BL240" s="1" t="s">
        <v>125</v>
      </c>
      <c r="BM240" s="25">
        <v>1500</v>
      </c>
      <c r="BO240" s="1" t="s">
        <v>1395</v>
      </c>
      <c r="BQ240" s="1" t="s">
        <v>1395</v>
      </c>
      <c r="BY240" s="7"/>
      <c r="CB240" s="1" t="s">
        <v>1478</v>
      </c>
      <c r="CC240" s="1">
        <v>82844620</v>
      </c>
      <c r="CD240" s="1" t="s">
        <v>1733</v>
      </c>
      <c r="CF240" s="1">
        <v>350</v>
      </c>
    </row>
    <row r="241" spans="1:84" ht="14.5" x14ac:dyDescent="0.35">
      <c r="A241" s="7" t="s">
        <v>892</v>
      </c>
      <c r="B241" s="7" t="s">
        <v>893</v>
      </c>
      <c r="C241" s="7" t="s">
        <v>894</v>
      </c>
      <c r="D241" s="7" t="s">
        <v>175</v>
      </c>
      <c r="E241" s="7" t="s">
        <v>803</v>
      </c>
      <c r="F241" s="7" t="s">
        <v>127</v>
      </c>
      <c r="G241" s="16"/>
      <c r="H241" s="1" t="s">
        <v>175</v>
      </c>
      <c r="I241" s="1" t="s">
        <v>1293</v>
      </c>
      <c r="J241" s="1" t="s">
        <v>1294</v>
      </c>
      <c r="K241" s="1" t="s">
        <v>1294</v>
      </c>
      <c r="L241" s="1" t="s">
        <v>1294</v>
      </c>
      <c r="M241" s="1" t="s">
        <v>153</v>
      </c>
      <c r="N241" s="25">
        <v>0</v>
      </c>
      <c r="O241" s="25">
        <v>0</v>
      </c>
      <c r="P241" s="25">
        <v>0</v>
      </c>
      <c r="Q241" s="25">
        <v>0</v>
      </c>
      <c r="R241" s="25">
        <v>0</v>
      </c>
      <c r="S241" s="25">
        <v>0</v>
      </c>
      <c r="T241" s="25">
        <v>0</v>
      </c>
      <c r="U241" s="25">
        <v>0</v>
      </c>
      <c r="V241" s="25">
        <v>0</v>
      </c>
      <c r="W241" s="25">
        <v>0</v>
      </c>
      <c r="X241" s="25">
        <v>0</v>
      </c>
      <c r="Y241" s="25">
        <v>0</v>
      </c>
      <c r="Z241" s="25">
        <v>0</v>
      </c>
      <c r="AA241" s="25">
        <v>0</v>
      </c>
      <c r="AB241" s="25">
        <v>0</v>
      </c>
      <c r="AC241" s="25">
        <v>0</v>
      </c>
      <c r="AD241" s="25">
        <v>1</v>
      </c>
      <c r="AE241" s="25">
        <v>0</v>
      </c>
      <c r="AF241" s="25">
        <v>0</v>
      </c>
      <c r="AG241" s="25">
        <v>0</v>
      </c>
      <c r="AH241" s="25">
        <v>0</v>
      </c>
      <c r="AI241" s="25">
        <v>0</v>
      </c>
      <c r="AJ241" s="40"/>
      <c r="AK241" s="12"/>
      <c r="AR241" s="7"/>
      <c r="BA241" s="7" t="s">
        <v>1395</v>
      </c>
      <c r="BC241" s="1" t="s">
        <v>1395</v>
      </c>
      <c r="BE241" s="1" t="s">
        <v>1395</v>
      </c>
      <c r="BI241" s="1" t="s">
        <v>1395</v>
      </c>
      <c r="BK241" s="1" t="s">
        <v>1395</v>
      </c>
      <c r="BL241" s="1" t="s">
        <v>125</v>
      </c>
      <c r="BM241" s="27">
        <v>1400</v>
      </c>
      <c r="BO241" s="1" t="s">
        <v>1395</v>
      </c>
      <c r="BQ241" s="1" t="s">
        <v>1395</v>
      </c>
      <c r="BY241" s="7"/>
      <c r="CB241" s="1" t="s">
        <v>1479</v>
      </c>
      <c r="CC241" s="1">
        <v>82844636</v>
      </c>
      <c r="CD241" s="1" t="s">
        <v>1734</v>
      </c>
      <c r="CF241" s="1">
        <v>351</v>
      </c>
    </row>
    <row r="242" spans="1:84" ht="14.5" x14ac:dyDescent="0.35">
      <c r="A242" s="7" t="s">
        <v>895</v>
      </c>
      <c r="B242" s="7" t="s">
        <v>896</v>
      </c>
      <c r="C242" s="7" t="s">
        <v>897</v>
      </c>
      <c r="D242" s="7" t="s">
        <v>175</v>
      </c>
      <c r="E242" s="7" t="s">
        <v>803</v>
      </c>
      <c r="F242" s="7" t="s">
        <v>127</v>
      </c>
      <c r="G242" s="16"/>
      <c r="H242" s="1" t="s">
        <v>175</v>
      </c>
      <c r="I242" s="1" t="s">
        <v>1293</v>
      </c>
      <c r="J242" s="1" t="s">
        <v>1294</v>
      </c>
      <c r="K242" s="1" t="s">
        <v>1294</v>
      </c>
      <c r="L242" s="1" t="s">
        <v>1294</v>
      </c>
      <c r="M242" s="1" t="s">
        <v>153</v>
      </c>
      <c r="N242" s="25">
        <v>0</v>
      </c>
      <c r="O242" s="25">
        <v>0</v>
      </c>
      <c r="P242" s="25">
        <v>0</v>
      </c>
      <c r="Q242" s="25">
        <v>0</v>
      </c>
      <c r="R242" s="25">
        <v>0</v>
      </c>
      <c r="S242" s="25">
        <v>0</v>
      </c>
      <c r="T242" s="25">
        <v>0</v>
      </c>
      <c r="U242" s="25">
        <v>0</v>
      </c>
      <c r="V242" s="25">
        <v>0</v>
      </c>
      <c r="W242" s="25">
        <v>0</v>
      </c>
      <c r="X242" s="25">
        <v>0</v>
      </c>
      <c r="Y242" s="25">
        <v>0</v>
      </c>
      <c r="Z242" s="25">
        <v>0</v>
      </c>
      <c r="AA242" s="25">
        <v>0</v>
      </c>
      <c r="AB242" s="25">
        <v>0</v>
      </c>
      <c r="AC242" s="25">
        <v>0</v>
      </c>
      <c r="AD242" s="25">
        <v>1</v>
      </c>
      <c r="AE242" s="25">
        <v>0</v>
      </c>
      <c r="AF242" s="25">
        <v>0</v>
      </c>
      <c r="AG242" s="25">
        <v>0</v>
      </c>
      <c r="AH242" s="25">
        <v>0</v>
      </c>
      <c r="AI242" s="25">
        <v>0</v>
      </c>
      <c r="AJ242" s="40"/>
      <c r="AK242" s="12"/>
      <c r="AR242" s="7"/>
      <c r="BA242" s="7" t="s">
        <v>1395</v>
      </c>
      <c r="BC242" s="1" t="s">
        <v>1395</v>
      </c>
      <c r="BE242" s="1" t="s">
        <v>1395</v>
      </c>
      <c r="BI242" s="1" t="s">
        <v>1395</v>
      </c>
      <c r="BK242" s="1" t="s">
        <v>1395</v>
      </c>
      <c r="BL242" s="1" t="s">
        <v>125</v>
      </c>
      <c r="BM242" s="25">
        <v>1400</v>
      </c>
      <c r="BO242" s="1" t="s">
        <v>1395</v>
      </c>
      <c r="BQ242" s="1" t="s">
        <v>1395</v>
      </c>
      <c r="BY242" s="7"/>
      <c r="CB242" s="1" t="s">
        <v>126</v>
      </c>
      <c r="CC242" s="1">
        <v>82844655</v>
      </c>
      <c r="CD242" s="1" t="s">
        <v>1735</v>
      </c>
      <c r="CF242" s="1">
        <v>352</v>
      </c>
    </row>
    <row r="243" spans="1:84" ht="14.5" x14ac:dyDescent="0.35">
      <c r="A243" s="7" t="s">
        <v>898</v>
      </c>
      <c r="B243" s="7" t="s">
        <v>899</v>
      </c>
      <c r="C243" s="7" t="s">
        <v>900</v>
      </c>
      <c r="D243" s="7" t="s">
        <v>175</v>
      </c>
      <c r="E243" s="7" t="s">
        <v>803</v>
      </c>
      <c r="F243" s="7" t="s">
        <v>127</v>
      </c>
      <c r="G243" s="16"/>
      <c r="H243" s="1" t="s">
        <v>175</v>
      </c>
      <c r="I243" s="1" t="s">
        <v>1293</v>
      </c>
      <c r="J243" s="1" t="s">
        <v>1294</v>
      </c>
      <c r="K243" s="1" t="s">
        <v>1294</v>
      </c>
      <c r="L243" s="1" t="s">
        <v>1294</v>
      </c>
      <c r="M243" s="1" t="s">
        <v>151</v>
      </c>
      <c r="N243" s="25">
        <v>0</v>
      </c>
      <c r="O243" s="25">
        <v>0</v>
      </c>
      <c r="P243" s="25">
        <v>0</v>
      </c>
      <c r="Q243" s="25">
        <v>0</v>
      </c>
      <c r="R243" s="25">
        <v>0</v>
      </c>
      <c r="S243" s="25">
        <v>0</v>
      </c>
      <c r="T243" s="25">
        <v>0</v>
      </c>
      <c r="U243" s="25">
        <v>0</v>
      </c>
      <c r="V243" s="25">
        <v>0</v>
      </c>
      <c r="W243" s="25">
        <v>0</v>
      </c>
      <c r="X243" s="25">
        <v>0</v>
      </c>
      <c r="Y243" s="25">
        <v>0</v>
      </c>
      <c r="Z243" s="25">
        <v>0</v>
      </c>
      <c r="AA243" s="25">
        <v>1</v>
      </c>
      <c r="AB243" s="25">
        <v>0</v>
      </c>
      <c r="AC243" s="25">
        <v>0</v>
      </c>
      <c r="AD243" s="25">
        <v>0</v>
      </c>
      <c r="AE243" s="25">
        <v>0</v>
      </c>
      <c r="AF243" s="25">
        <v>0</v>
      </c>
      <c r="AG243" s="25">
        <v>0</v>
      </c>
      <c r="AH243" s="25">
        <v>0</v>
      </c>
      <c r="AI243" s="25">
        <v>0</v>
      </c>
      <c r="AJ243" s="40"/>
      <c r="AK243" s="12"/>
      <c r="AR243" s="7"/>
      <c r="BA243" s="7" t="s">
        <v>1395</v>
      </c>
      <c r="BC243" s="1" t="s">
        <v>1395</v>
      </c>
      <c r="BE243" s="1" t="s">
        <v>1395</v>
      </c>
      <c r="BI243" s="1" t="s">
        <v>1395</v>
      </c>
      <c r="BK243" s="1" t="s">
        <v>1395</v>
      </c>
      <c r="BN243" s="7" t="s">
        <v>125</v>
      </c>
      <c r="BO243" s="25">
        <v>136</v>
      </c>
      <c r="BQ243" s="1" t="s">
        <v>1395</v>
      </c>
      <c r="BY243" s="7"/>
      <c r="CB243" s="1" t="s">
        <v>126</v>
      </c>
      <c r="CC243" s="1">
        <v>82844676</v>
      </c>
      <c r="CD243" s="1" t="s">
        <v>1736</v>
      </c>
      <c r="CF243" s="1">
        <v>353</v>
      </c>
    </row>
    <row r="244" spans="1:84" ht="14.5" x14ac:dyDescent="0.35">
      <c r="A244" s="7" t="s">
        <v>901</v>
      </c>
      <c r="B244" s="7" t="s">
        <v>902</v>
      </c>
      <c r="C244" s="7" t="s">
        <v>903</v>
      </c>
      <c r="D244" s="7" t="s">
        <v>175</v>
      </c>
      <c r="E244" s="7" t="s">
        <v>803</v>
      </c>
      <c r="F244" s="7" t="s">
        <v>127</v>
      </c>
      <c r="G244" s="16"/>
      <c r="H244" s="1" t="s">
        <v>175</v>
      </c>
      <c r="I244" s="1" t="s">
        <v>1293</v>
      </c>
      <c r="J244" s="1" t="s">
        <v>1294</v>
      </c>
      <c r="K244" s="1" t="s">
        <v>1294</v>
      </c>
      <c r="L244" s="1" t="s">
        <v>1294</v>
      </c>
      <c r="M244" s="1" t="s">
        <v>151</v>
      </c>
      <c r="N244" s="25">
        <v>0</v>
      </c>
      <c r="O244" s="25">
        <v>0</v>
      </c>
      <c r="P244" s="25">
        <v>0</v>
      </c>
      <c r="Q244" s="25">
        <v>0</v>
      </c>
      <c r="R244" s="25">
        <v>0</v>
      </c>
      <c r="S244" s="25">
        <v>0</v>
      </c>
      <c r="T244" s="25">
        <v>0</v>
      </c>
      <c r="U244" s="25">
        <v>0</v>
      </c>
      <c r="V244" s="25">
        <v>0</v>
      </c>
      <c r="W244" s="25">
        <v>0</v>
      </c>
      <c r="X244" s="25">
        <v>0</v>
      </c>
      <c r="Y244" s="25">
        <v>0</v>
      </c>
      <c r="Z244" s="25">
        <v>0</v>
      </c>
      <c r="AA244" s="25">
        <v>1</v>
      </c>
      <c r="AB244" s="25">
        <v>0</v>
      </c>
      <c r="AC244" s="25">
        <v>0</v>
      </c>
      <c r="AD244" s="25">
        <v>0</v>
      </c>
      <c r="AE244" s="25">
        <v>0</v>
      </c>
      <c r="AF244" s="25">
        <v>0</v>
      </c>
      <c r="AG244" s="25">
        <v>0</v>
      </c>
      <c r="AH244" s="25">
        <v>0</v>
      </c>
      <c r="AI244" s="25">
        <v>0</v>
      </c>
      <c r="AJ244" s="40"/>
      <c r="AK244" s="12"/>
      <c r="AR244" s="7"/>
      <c r="BA244" s="7" t="s">
        <v>1395</v>
      </c>
      <c r="BC244" s="1" t="s">
        <v>1395</v>
      </c>
      <c r="BE244" s="1" t="s">
        <v>1395</v>
      </c>
      <c r="BI244" s="1" t="s">
        <v>1395</v>
      </c>
      <c r="BK244" s="1" t="s">
        <v>1395</v>
      </c>
      <c r="BN244" s="7" t="s">
        <v>125</v>
      </c>
      <c r="BO244" s="25">
        <v>180</v>
      </c>
      <c r="BQ244" s="1" t="s">
        <v>1395</v>
      </c>
      <c r="BY244" s="7"/>
      <c r="CB244" s="1" t="s">
        <v>126</v>
      </c>
      <c r="CC244" s="1">
        <v>82844699</v>
      </c>
      <c r="CD244" s="1" t="s">
        <v>1737</v>
      </c>
      <c r="CF244" s="1">
        <v>354</v>
      </c>
    </row>
    <row r="245" spans="1:84" ht="14.5" x14ac:dyDescent="0.35">
      <c r="A245" s="7" t="s">
        <v>904</v>
      </c>
      <c r="B245" s="7" t="s">
        <v>905</v>
      </c>
      <c r="C245" s="7" t="s">
        <v>906</v>
      </c>
      <c r="D245" s="7" t="s">
        <v>175</v>
      </c>
      <c r="E245" s="7" t="s">
        <v>803</v>
      </c>
      <c r="F245" s="7" t="s">
        <v>127</v>
      </c>
      <c r="G245" s="16"/>
      <c r="H245" s="1" t="s">
        <v>175</v>
      </c>
      <c r="I245" s="1" t="s">
        <v>1293</v>
      </c>
      <c r="J245" s="1" t="s">
        <v>1294</v>
      </c>
      <c r="K245" s="1" t="s">
        <v>1294</v>
      </c>
      <c r="L245" s="1" t="s">
        <v>1294</v>
      </c>
      <c r="M245" s="1" t="s">
        <v>139</v>
      </c>
      <c r="N245" s="25">
        <v>0</v>
      </c>
      <c r="O245" s="25">
        <v>0</v>
      </c>
      <c r="P245" s="25">
        <v>0</v>
      </c>
      <c r="Q245" s="25">
        <v>0</v>
      </c>
      <c r="R245" s="25">
        <v>0</v>
      </c>
      <c r="S245" s="25">
        <v>0</v>
      </c>
      <c r="T245" s="25">
        <v>0</v>
      </c>
      <c r="U245" s="25">
        <v>0</v>
      </c>
      <c r="V245" s="25">
        <v>0</v>
      </c>
      <c r="W245" s="25">
        <v>0</v>
      </c>
      <c r="X245" s="25">
        <v>0</v>
      </c>
      <c r="Y245" s="25">
        <v>0</v>
      </c>
      <c r="Z245" s="25">
        <v>0</v>
      </c>
      <c r="AA245" s="25">
        <v>0</v>
      </c>
      <c r="AB245" s="25">
        <v>1</v>
      </c>
      <c r="AC245" s="25">
        <v>0</v>
      </c>
      <c r="AD245" s="25">
        <v>0</v>
      </c>
      <c r="AE245" s="25">
        <v>0</v>
      </c>
      <c r="AF245" s="25">
        <v>0</v>
      </c>
      <c r="AG245" s="25">
        <v>0</v>
      </c>
      <c r="AH245" s="25">
        <v>0</v>
      </c>
      <c r="AI245" s="25">
        <v>0</v>
      </c>
      <c r="AJ245" s="40"/>
      <c r="AK245" s="12"/>
      <c r="AR245" s="7"/>
      <c r="BA245" s="7" t="s">
        <v>1395</v>
      </c>
      <c r="BC245" s="1" t="s">
        <v>1395</v>
      </c>
      <c r="BE245" s="1" t="s">
        <v>1395</v>
      </c>
      <c r="BI245" s="1" t="s">
        <v>1395</v>
      </c>
      <c r="BK245" s="1" t="s">
        <v>1395</v>
      </c>
      <c r="BO245" s="1" t="s">
        <v>1395</v>
      </c>
      <c r="BP245" s="1" t="s">
        <v>125</v>
      </c>
      <c r="BQ245" s="25">
        <v>58</v>
      </c>
      <c r="BY245" s="7"/>
      <c r="CB245" s="1" t="s">
        <v>126</v>
      </c>
      <c r="CC245" s="1">
        <v>82844723</v>
      </c>
      <c r="CD245" s="1" t="s">
        <v>1738</v>
      </c>
      <c r="CF245" s="1">
        <v>355</v>
      </c>
    </row>
    <row r="246" spans="1:84" ht="14.5" x14ac:dyDescent="0.35">
      <c r="A246" s="7" t="s">
        <v>907</v>
      </c>
      <c r="B246" s="7" t="s">
        <v>908</v>
      </c>
      <c r="C246" s="7" t="s">
        <v>909</v>
      </c>
      <c r="D246" s="7" t="s">
        <v>175</v>
      </c>
      <c r="E246" s="27">
        <v>351696090735408</v>
      </c>
      <c r="F246" s="7" t="s">
        <v>127</v>
      </c>
      <c r="G246" s="16"/>
      <c r="H246" s="1" t="s">
        <v>175</v>
      </c>
      <c r="I246" s="1" t="s">
        <v>1293</v>
      </c>
      <c r="J246" s="1" t="s">
        <v>1294</v>
      </c>
      <c r="K246" s="1" t="s">
        <v>1294</v>
      </c>
      <c r="L246" s="1" t="s">
        <v>1294</v>
      </c>
      <c r="M246" s="1" t="s">
        <v>156</v>
      </c>
      <c r="N246" s="25">
        <v>0</v>
      </c>
      <c r="O246" s="25">
        <v>0</v>
      </c>
      <c r="P246" s="25">
        <v>0</v>
      </c>
      <c r="Q246" s="25">
        <v>0</v>
      </c>
      <c r="R246" s="25">
        <v>0</v>
      </c>
      <c r="S246" s="25">
        <v>0</v>
      </c>
      <c r="T246" s="25">
        <v>0</v>
      </c>
      <c r="U246" s="25">
        <v>0</v>
      </c>
      <c r="V246" s="25">
        <v>1</v>
      </c>
      <c r="W246" s="25">
        <v>0</v>
      </c>
      <c r="X246" s="25">
        <v>0</v>
      </c>
      <c r="Y246" s="25">
        <v>0</v>
      </c>
      <c r="Z246" s="25">
        <v>0</v>
      </c>
      <c r="AA246" s="25">
        <v>0</v>
      </c>
      <c r="AB246" s="25">
        <v>0</v>
      </c>
      <c r="AC246" s="25">
        <v>0</v>
      </c>
      <c r="AD246" s="25">
        <v>0</v>
      </c>
      <c r="AE246" s="25">
        <v>0</v>
      </c>
      <c r="AF246" s="25">
        <v>0</v>
      </c>
      <c r="AG246" s="25">
        <v>0</v>
      </c>
      <c r="AH246" s="25">
        <v>0</v>
      </c>
      <c r="AI246" s="25">
        <v>0</v>
      </c>
      <c r="AJ246" s="40"/>
      <c r="AK246" s="12"/>
      <c r="AR246" s="7"/>
      <c r="BA246" s="27" t="s">
        <v>1395</v>
      </c>
      <c r="BC246" s="1" t="s">
        <v>1395</v>
      </c>
      <c r="BE246" s="1" t="s">
        <v>1395</v>
      </c>
      <c r="BI246" s="1" t="s">
        <v>1395</v>
      </c>
      <c r="BK246" s="1" t="s">
        <v>1395</v>
      </c>
      <c r="BO246" s="1" t="s">
        <v>1395</v>
      </c>
      <c r="BQ246" s="1" t="s">
        <v>1395</v>
      </c>
      <c r="BY246" s="7"/>
      <c r="CB246" s="1" t="s">
        <v>126</v>
      </c>
      <c r="CC246" s="1">
        <v>82844738</v>
      </c>
      <c r="CD246" s="1" t="s">
        <v>1739</v>
      </c>
      <c r="CF246" s="1">
        <v>356</v>
      </c>
    </row>
    <row r="247" spans="1:84" ht="14.5" x14ac:dyDescent="0.35">
      <c r="A247" s="7" t="s">
        <v>910</v>
      </c>
      <c r="B247" s="7" t="s">
        <v>911</v>
      </c>
      <c r="C247" s="7" t="s">
        <v>912</v>
      </c>
      <c r="D247" s="7" t="s">
        <v>175</v>
      </c>
      <c r="E247" s="7" t="s">
        <v>803</v>
      </c>
      <c r="F247" s="7" t="s">
        <v>127</v>
      </c>
      <c r="G247" s="16"/>
      <c r="H247" s="1" t="s">
        <v>175</v>
      </c>
      <c r="I247" s="1" t="s">
        <v>1293</v>
      </c>
      <c r="J247" s="1" t="s">
        <v>1294</v>
      </c>
      <c r="K247" s="1" t="s">
        <v>1294</v>
      </c>
      <c r="L247" s="1" t="s">
        <v>1294</v>
      </c>
      <c r="M247" s="1" t="s">
        <v>139</v>
      </c>
      <c r="N247" s="25">
        <v>0</v>
      </c>
      <c r="O247" s="25">
        <v>0</v>
      </c>
      <c r="P247" s="25">
        <v>0</v>
      </c>
      <c r="Q247" s="25">
        <v>0</v>
      </c>
      <c r="R247" s="25">
        <v>0</v>
      </c>
      <c r="S247" s="25">
        <v>0</v>
      </c>
      <c r="T247" s="25">
        <v>0</v>
      </c>
      <c r="U247" s="25">
        <v>0</v>
      </c>
      <c r="V247" s="25">
        <v>0</v>
      </c>
      <c r="W247" s="25">
        <v>0</v>
      </c>
      <c r="X247" s="25">
        <v>0</v>
      </c>
      <c r="Y247" s="25">
        <v>0</v>
      </c>
      <c r="Z247" s="25">
        <v>0</v>
      </c>
      <c r="AA247" s="25">
        <v>0</v>
      </c>
      <c r="AB247" s="25">
        <v>1</v>
      </c>
      <c r="AC247" s="25">
        <v>0</v>
      </c>
      <c r="AD247" s="25">
        <v>0</v>
      </c>
      <c r="AE247" s="25">
        <v>0</v>
      </c>
      <c r="AF247" s="25">
        <v>0</v>
      </c>
      <c r="AG247" s="25">
        <v>0</v>
      </c>
      <c r="AH247" s="25">
        <v>0</v>
      </c>
      <c r="AI247" s="25">
        <v>0</v>
      </c>
      <c r="AJ247" s="40"/>
      <c r="AK247" s="12"/>
      <c r="AR247" s="7"/>
      <c r="BA247" s="7" t="s">
        <v>1395</v>
      </c>
      <c r="BC247" s="1" t="s">
        <v>1395</v>
      </c>
      <c r="BE247" s="1" t="s">
        <v>1395</v>
      </c>
      <c r="BI247" s="1" t="s">
        <v>1395</v>
      </c>
      <c r="BK247" s="1" t="s">
        <v>1395</v>
      </c>
      <c r="BO247" s="1" t="s">
        <v>1395</v>
      </c>
      <c r="BP247" s="1" t="s">
        <v>125</v>
      </c>
      <c r="BQ247" s="25">
        <v>75</v>
      </c>
      <c r="BY247" s="7"/>
      <c r="CB247" s="1" t="s">
        <v>126</v>
      </c>
      <c r="CC247" s="1">
        <v>82844747</v>
      </c>
      <c r="CD247" s="1" t="s">
        <v>1740</v>
      </c>
      <c r="CF247" s="1">
        <v>357</v>
      </c>
    </row>
    <row r="248" spans="1:84" ht="14.5" x14ac:dyDescent="0.35">
      <c r="A248" s="7" t="s">
        <v>913</v>
      </c>
      <c r="B248" s="7" t="s">
        <v>914</v>
      </c>
      <c r="C248" s="7" t="s">
        <v>915</v>
      </c>
      <c r="D248" s="7" t="s">
        <v>175</v>
      </c>
      <c r="E248" s="27">
        <v>351696090735408</v>
      </c>
      <c r="F248" s="7" t="s">
        <v>127</v>
      </c>
      <c r="G248" s="16"/>
      <c r="H248" s="1" t="s">
        <v>175</v>
      </c>
      <c r="I248" s="1" t="s">
        <v>1293</v>
      </c>
      <c r="J248" s="1" t="s">
        <v>1294</v>
      </c>
      <c r="K248" s="1" t="s">
        <v>1294</v>
      </c>
      <c r="L248" s="1" t="s">
        <v>1294</v>
      </c>
      <c r="M248" s="1" t="s">
        <v>156</v>
      </c>
      <c r="N248" s="25">
        <v>0</v>
      </c>
      <c r="O248" s="25">
        <v>0</v>
      </c>
      <c r="P248" s="25">
        <v>0</v>
      </c>
      <c r="Q248" s="25">
        <v>0</v>
      </c>
      <c r="R248" s="25">
        <v>0</v>
      </c>
      <c r="S248" s="25">
        <v>0</v>
      </c>
      <c r="T248" s="25">
        <v>0</v>
      </c>
      <c r="U248" s="25">
        <v>0</v>
      </c>
      <c r="V248" s="25">
        <v>1</v>
      </c>
      <c r="W248" s="25">
        <v>0</v>
      </c>
      <c r="X248" s="25">
        <v>0</v>
      </c>
      <c r="Y248" s="25">
        <v>0</v>
      </c>
      <c r="Z248" s="25">
        <v>0</v>
      </c>
      <c r="AA248" s="25">
        <v>0</v>
      </c>
      <c r="AB248" s="25">
        <v>0</v>
      </c>
      <c r="AC248" s="25">
        <v>0</v>
      </c>
      <c r="AD248" s="25">
        <v>0</v>
      </c>
      <c r="AE248" s="25">
        <v>0</v>
      </c>
      <c r="AF248" s="25">
        <v>0</v>
      </c>
      <c r="AG248" s="25">
        <v>0</v>
      </c>
      <c r="AH248" s="25">
        <v>0</v>
      </c>
      <c r="AI248" s="25">
        <v>0</v>
      </c>
      <c r="AJ248" s="40"/>
      <c r="AK248" s="12"/>
      <c r="AR248" s="7"/>
      <c r="AZ248" s="1" t="s">
        <v>125</v>
      </c>
      <c r="BA248" s="27">
        <v>31</v>
      </c>
      <c r="BC248" s="1" t="s">
        <v>1395</v>
      </c>
      <c r="BE248" s="1" t="s">
        <v>1395</v>
      </c>
      <c r="BI248" s="1" t="s">
        <v>1395</v>
      </c>
      <c r="BK248" s="1" t="s">
        <v>1395</v>
      </c>
      <c r="BO248" s="1" t="s">
        <v>1395</v>
      </c>
      <c r="BQ248" s="1" t="s">
        <v>1395</v>
      </c>
      <c r="BY248" s="7"/>
      <c r="CB248" s="1" t="s">
        <v>126</v>
      </c>
      <c r="CC248" s="1">
        <v>82844759</v>
      </c>
      <c r="CD248" s="1" t="s">
        <v>1741</v>
      </c>
      <c r="CF248" s="1">
        <v>358</v>
      </c>
    </row>
    <row r="249" spans="1:84" ht="14.5" x14ac:dyDescent="0.35">
      <c r="A249" s="7" t="s">
        <v>916</v>
      </c>
      <c r="B249" s="7" t="s">
        <v>917</v>
      </c>
      <c r="C249" s="7" t="s">
        <v>918</v>
      </c>
      <c r="D249" s="7" t="s">
        <v>175</v>
      </c>
      <c r="E249" s="7" t="s">
        <v>803</v>
      </c>
      <c r="F249" s="7" t="s">
        <v>127</v>
      </c>
      <c r="G249" s="16"/>
      <c r="H249" s="1" t="s">
        <v>175</v>
      </c>
      <c r="I249" s="1" t="s">
        <v>1293</v>
      </c>
      <c r="J249" s="1" t="s">
        <v>1294</v>
      </c>
      <c r="K249" s="1" t="s">
        <v>1294</v>
      </c>
      <c r="L249" s="1" t="s">
        <v>1294</v>
      </c>
      <c r="M249" s="1" t="s">
        <v>139</v>
      </c>
      <c r="N249" s="25">
        <v>0</v>
      </c>
      <c r="O249" s="25">
        <v>0</v>
      </c>
      <c r="P249" s="25">
        <v>0</v>
      </c>
      <c r="Q249" s="25">
        <v>0</v>
      </c>
      <c r="R249" s="25">
        <v>0</v>
      </c>
      <c r="S249" s="25">
        <v>0</v>
      </c>
      <c r="T249" s="25">
        <v>0</v>
      </c>
      <c r="U249" s="25">
        <v>0</v>
      </c>
      <c r="V249" s="25">
        <v>0</v>
      </c>
      <c r="W249" s="25">
        <v>0</v>
      </c>
      <c r="X249" s="25">
        <v>0</v>
      </c>
      <c r="Y249" s="25">
        <v>0</v>
      </c>
      <c r="Z249" s="25">
        <v>0</v>
      </c>
      <c r="AA249" s="25">
        <v>0</v>
      </c>
      <c r="AB249" s="25">
        <v>1</v>
      </c>
      <c r="AC249" s="25">
        <v>0</v>
      </c>
      <c r="AD249" s="25">
        <v>0</v>
      </c>
      <c r="AE249" s="25">
        <v>0</v>
      </c>
      <c r="AF249" s="25">
        <v>0</v>
      </c>
      <c r="AG249" s="25">
        <v>0</v>
      </c>
      <c r="AH249" s="25">
        <v>0</v>
      </c>
      <c r="AI249" s="25">
        <v>0</v>
      </c>
      <c r="AJ249" s="40"/>
      <c r="AK249" s="12"/>
      <c r="AR249" s="7"/>
      <c r="BA249" s="7" t="s">
        <v>1395</v>
      </c>
      <c r="BC249" s="1" t="s">
        <v>1395</v>
      </c>
      <c r="BE249" s="1" t="s">
        <v>1395</v>
      </c>
      <c r="BI249" s="1" t="s">
        <v>1395</v>
      </c>
      <c r="BK249" s="1" t="s">
        <v>1395</v>
      </c>
      <c r="BO249" s="1" t="s">
        <v>1395</v>
      </c>
      <c r="BP249" s="1" t="s">
        <v>125</v>
      </c>
      <c r="BQ249" s="25">
        <v>75</v>
      </c>
      <c r="BY249" s="7"/>
      <c r="CB249" s="1" t="s">
        <v>126</v>
      </c>
      <c r="CC249" s="1">
        <v>82844773</v>
      </c>
      <c r="CD249" s="1" t="s">
        <v>1742</v>
      </c>
      <c r="CF249" s="1">
        <v>359</v>
      </c>
    </row>
    <row r="250" spans="1:84" ht="14.5" x14ac:dyDescent="0.35">
      <c r="A250" s="7" t="s">
        <v>919</v>
      </c>
      <c r="B250" s="7" t="s">
        <v>920</v>
      </c>
      <c r="C250" s="7" t="s">
        <v>921</v>
      </c>
      <c r="D250" s="7" t="s">
        <v>175</v>
      </c>
      <c r="E250" s="27">
        <v>351696090735408</v>
      </c>
      <c r="F250" s="7" t="s">
        <v>127</v>
      </c>
      <c r="G250" s="16"/>
      <c r="H250" s="1" t="s">
        <v>175</v>
      </c>
      <c r="I250" s="1" t="s">
        <v>1293</v>
      </c>
      <c r="J250" s="1" t="s">
        <v>1294</v>
      </c>
      <c r="K250" s="1" t="s">
        <v>1294</v>
      </c>
      <c r="L250" s="1" t="s">
        <v>1294</v>
      </c>
      <c r="M250" s="1" t="s">
        <v>156</v>
      </c>
      <c r="N250" s="25">
        <v>0</v>
      </c>
      <c r="O250" s="25">
        <v>0</v>
      </c>
      <c r="P250" s="25">
        <v>0</v>
      </c>
      <c r="Q250" s="25">
        <v>0</v>
      </c>
      <c r="R250" s="25">
        <v>0</v>
      </c>
      <c r="S250" s="25">
        <v>0</v>
      </c>
      <c r="T250" s="25">
        <v>0</v>
      </c>
      <c r="U250" s="25">
        <v>0</v>
      </c>
      <c r="V250" s="25">
        <v>1</v>
      </c>
      <c r="W250" s="25">
        <v>0</v>
      </c>
      <c r="X250" s="25">
        <v>0</v>
      </c>
      <c r="Y250" s="25">
        <v>0</v>
      </c>
      <c r="Z250" s="25">
        <v>0</v>
      </c>
      <c r="AA250" s="25">
        <v>0</v>
      </c>
      <c r="AB250" s="25">
        <v>0</v>
      </c>
      <c r="AC250" s="25">
        <v>0</v>
      </c>
      <c r="AD250" s="25">
        <v>0</v>
      </c>
      <c r="AE250" s="25">
        <v>0</v>
      </c>
      <c r="AF250" s="25">
        <v>0</v>
      </c>
      <c r="AG250" s="25">
        <v>0</v>
      </c>
      <c r="AH250" s="25">
        <v>0</v>
      </c>
      <c r="AI250" s="25">
        <v>0</v>
      </c>
      <c r="AJ250" s="40"/>
      <c r="AK250" s="12"/>
      <c r="AR250" s="7"/>
      <c r="AZ250" s="1" t="s">
        <v>125</v>
      </c>
      <c r="BA250" s="27">
        <v>175</v>
      </c>
      <c r="BC250" s="1" t="s">
        <v>1395</v>
      </c>
      <c r="BE250" s="1" t="s">
        <v>1395</v>
      </c>
      <c r="BI250" s="1" t="s">
        <v>1395</v>
      </c>
      <c r="BK250" s="1" t="s">
        <v>1395</v>
      </c>
      <c r="BO250" s="1" t="s">
        <v>1395</v>
      </c>
      <c r="BQ250" s="1" t="s">
        <v>1395</v>
      </c>
      <c r="BY250" s="7"/>
      <c r="CB250" s="1" t="s">
        <v>126</v>
      </c>
      <c r="CC250" s="1">
        <v>82844780</v>
      </c>
      <c r="CD250" s="1" t="s">
        <v>1743</v>
      </c>
      <c r="CF250" s="1">
        <v>360</v>
      </c>
    </row>
    <row r="251" spans="1:84" ht="14.5" x14ac:dyDescent="0.35">
      <c r="A251" s="7" t="s">
        <v>922</v>
      </c>
      <c r="B251" s="7" t="s">
        <v>923</v>
      </c>
      <c r="C251" s="7" t="s">
        <v>924</v>
      </c>
      <c r="D251" s="7" t="s">
        <v>175</v>
      </c>
      <c r="E251" s="7" t="s">
        <v>803</v>
      </c>
      <c r="F251" s="7" t="s">
        <v>127</v>
      </c>
      <c r="G251" s="16"/>
      <c r="H251" s="1" t="s">
        <v>175</v>
      </c>
      <c r="I251" s="1" t="s">
        <v>1293</v>
      </c>
      <c r="J251" s="1" t="s">
        <v>1294</v>
      </c>
      <c r="K251" s="1" t="s">
        <v>1294</v>
      </c>
      <c r="L251" s="1" t="s">
        <v>1294</v>
      </c>
      <c r="M251" s="1" t="s">
        <v>161</v>
      </c>
      <c r="N251" s="25">
        <v>0</v>
      </c>
      <c r="O251" s="25">
        <v>0</v>
      </c>
      <c r="P251" s="25">
        <v>0</v>
      </c>
      <c r="Q251" s="25">
        <v>0</v>
      </c>
      <c r="R251" s="25">
        <v>0</v>
      </c>
      <c r="S251" s="25">
        <v>0</v>
      </c>
      <c r="T251" s="25">
        <v>0</v>
      </c>
      <c r="U251" s="25">
        <v>0</v>
      </c>
      <c r="V251" s="25">
        <v>0</v>
      </c>
      <c r="W251" s="25">
        <v>0</v>
      </c>
      <c r="X251" s="25">
        <v>0</v>
      </c>
      <c r="Y251" s="25">
        <v>0</v>
      </c>
      <c r="Z251" s="25">
        <v>0</v>
      </c>
      <c r="AA251" s="25">
        <v>0</v>
      </c>
      <c r="AB251" s="25">
        <v>0</v>
      </c>
      <c r="AC251" s="25">
        <v>0</v>
      </c>
      <c r="AD251" s="25">
        <v>0</v>
      </c>
      <c r="AE251" s="25">
        <v>0</v>
      </c>
      <c r="AF251" s="25">
        <v>0</v>
      </c>
      <c r="AG251" s="25">
        <v>1</v>
      </c>
      <c r="AH251" s="25">
        <v>0</v>
      </c>
      <c r="AI251" s="25">
        <v>0</v>
      </c>
      <c r="AJ251" s="40"/>
      <c r="AK251" s="12"/>
      <c r="AR251" s="7"/>
      <c r="BA251" s="7" t="s">
        <v>1395</v>
      </c>
      <c r="BC251" s="1" t="s">
        <v>1395</v>
      </c>
      <c r="BE251" s="1" t="s">
        <v>1395</v>
      </c>
      <c r="BI251" s="1" t="s">
        <v>1395</v>
      </c>
      <c r="BK251" s="1" t="s">
        <v>1395</v>
      </c>
      <c r="BO251" s="1" t="s">
        <v>1395</v>
      </c>
      <c r="BQ251" s="1" t="s">
        <v>1395</v>
      </c>
      <c r="BV251" s="1" t="s">
        <v>125</v>
      </c>
      <c r="BW251" s="27">
        <v>2500</v>
      </c>
      <c r="BY251" s="7"/>
      <c r="CB251" s="1" t="s">
        <v>126</v>
      </c>
      <c r="CC251" s="1">
        <v>82844794</v>
      </c>
      <c r="CD251" s="1" t="s">
        <v>1744</v>
      </c>
      <c r="CF251" s="1">
        <v>361</v>
      </c>
    </row>
    <row r="252" spans="1:84" ht="14.5" x14ac:dyDescent="0.35">
      <c r="A252" s="7" t="s">
        <v>925</v>
      </c>
      <c r="B252" s="7" t="s">
        <v>926</v>
      </c>
      <c r="C252" s="7" t="s">
        <v>927</v>
      </c>
      <c r="D252" s="7" t="s">
        <v>175</v>
      </c>
      <c r="E252" s="27">
        <v>351696090735408</v>
      </c>
      <c r="F252" s="7" t="s">
        <v>127</v>
      </c>
      <c r="G252" s="16"/>
      <c r="H252" s="1" t="s">
        <v>175</v>
      </c>
      <c r="I252" s="1" t="s">
        <v>1293</v>
      </c>
      <c r="J252" s="1" t="s">
        <v>1294</v>
      </c>
      <c r="K252" s="1" t="s">
        <v>1294</v>
      </c>
      <c r="L252" s="1" t="s">
        <v>1294</v>
      </c>
      <c r="M252" s="1" t="s">
        <v>155</v>
      </c>
      <c r="N252" s="25">
        <v>0</v>
      </c>
      <c r="O252" s="25">
        <v>0</v>
      </c>
      <c r="P252" s="25">
        <v>0</v>
      </c>
      <c r="Q252" s="25">
        <v>0</v>
      </c>
      <c r="R252" s="25">
        <v>0</v>
      </c>
      <c r="S252" s="25">
        <v>0</v>
      </c>
      <c r="T252" s="25">
        <v>0</v>
      </c>
      <c r="U252" s="25">
        <v>0</v>
      </c>
      <c r="V252" s="25">
        <v>0</v>
      </c>
      <c r="W252" s="25">
        <v>0</v>
      </c>
      <c r="X252" s="25">
        <v>1</v>
      </c>
      <c r="Y252" s="25">
        <v>0</v>
      </c>
      <c r="Z252" s="25">
        <v>0</v>
      </c>
      <c r="AA252" s="25">
        <v>0</v>
      </c>
      <c r="AB252" s="25">
        <v>0</v>
      </c>
      <c r="AC252" s="25">
        <v>0</v>
      </c>
      <c r="AD252" s="25">
        <v>0</v>
      </c>
      <c r="AE252" s="25">
        <v>0</v>
      </c>
      <c r="AF252" s="25">
        <v>0</v>
      </c>
      <c r="AG252" s="25">
        <v>0</v>
      </c>
      <c r="AH252" s="25">
        <v>0</v>
      </c>
      <c r="AI252" s="25">
        <v>0</v>
      </c>
      <c r="AJ252" s="40"/>
      <c r="AK252" s="12"/>
      <c r="AR252" s="7"/>
      <c r="BA252" s="7" t="s">
        <v>1395</v>
      </c>
      <c r="BC252" s="1" t="s">
        <v>1395</v>
      </c>
      <c r="BD252" s="6" t="s">
        <v>125</v>
      </c>
      <c r="BE252" s="25">
        <v>175</v>
      </c>
      <c r="BI252" s="1" t="s">
        <v>1395</v>
      </c>
      <c r="BK252" s="1" t="s">
        <v>1395</v>
      </c>
      <c r="BO252" s="1" t="s">
        <v>1395</v>
      </c>
      <c r="BQ252" s="1" t="s">
        <v>1395</v>
      </c>
      <c r="BY252" s="7"/>
      <c r="CB252" s="1" t="s">
        <v>126</v>
      </c>
      <c r="CC252" s="1">
        <v>82844798</v>
      </c>
      <c r="CD252" s="1" t="s">
        <v>1745</v>
      </c>
      <c r="CF252" s="1">
        <v>362</v>
      </c>
    </row>
    <row r="253" spans="1:84" ht="14.5" x14ac:dyDescent="0.35">
      <c r="A253" s="7" t="s">
        <v>928</v>
      </c>
      <c r="B253" s="7" t="s">
        <v>929</v>
      </c>
      <c r="C253" s="7" t="s">
        <v>930</v>
      </c>
      <c r="D253" s="7" t="s">
        <v>175</v>
      </c>
      <c r="E253" s="27">
        <v>351696090735408</v>
      </c>
      <c r="F253" s="7" t="s">
        <v>127</v>
      </c>
      <c r="G253" s="16"/>
      <c r="H253" s="1" t="s">
        <v>175</v>
      </c>
      <c r="I253" s="1" t="s">
        <v>1293</v>
      </c>
      <c r="J253" s="1" t="s">
        <v>1294</v>
      </c>
      <c r="K253" s="1" t="s">
        <v>1294</v>
      </c>
      <c r="L253" s="1" t="s">
        <v>1294</v>
      </c>
      <c r="M253" s="1" t="s">
        <v>155</v>
      </c>
      <c r="N253" s="25">
        <v>0</v>
      </c>
      <c r="O253" s="25">
        <v>0</v>
      </c>
      <c r="P253" s="25">
        <v>0</v>
      </c>
      <c r="Q253" s="25">
        <v>0</v>
      </c>
      <c r="R253" s="25">
        <v>0</v>
      </c>
      <c r="S253" s="25">
        <v>0</v>
      </c>
      <c r="T253" s="25">
        <v>0</v>
      </c>
      <c r="U253" s="25">
        <v>0</v>
      </c>
      <c r="V253" s="25">
        <v>0</v>
      </c>
      <c r="W253" s="25">
        <v>0</v>
      </c>
      <c r="X253" s="25">
        <v>1</v>
      </c>
      <c r="Y253" s="25">
        <v>0</v>
      </c>
      <c r="Z253" s="25">
        <v>0</v>
      </c>
      <c r="AA253" s="25">
        <v>0</v>
      </c>
      <c r="AB253" s="25">
        <v>0</v>
      </c>
      <c r="AC253" s="25">
        <v>0</v>
      </c>
      <c r="AD253" s="25">
        <v>0</v>
      </c>
      <c r="AE253" s="25">
        <v>0</v>
      </c>
      <c r="AF253" s="25">
        <v>0</v>
      </c>
      <c r="AG253" s="25">
        <v>0</v>
      </c>
      <c r="AH253" s="25">
        <v>0</v>
      </c>
      <c r="AI253" s="25">
        <v>0</v>
      </c>
      <c r="AJ253" s="40"/>
      <c r="AK253" s="12"/>
      <c r="AR253" s="7"/>
      <c r="BA253" s="1" t="s">
        <v>1395</v>
      </c>
      <c r="BC253" s="1" t="s">
        <v>1395</v>
      </c>
      <c r="BE253" s="1" t="s">
        <v>1395</v>
      </c>
      <c r="BI253" s="1" t="s">
        <v>1395</v>
      </c>
      <c r="BK253" s="1" t="s">
        <v>1395</v>
      </c>
      <c r="BO253" s="1" t="s">
        <v>1395</v>
      </c>
      <c r="BQ253" s="1" t="s">
        <v>1395</v>
      </c>
      <c r="BY253" s="7"/>
      <c r="CB253" s="1" t="s">
        <v>126</v>
      </c>
      <c r="CC253" s="1">
        <v>82844808</v>
      </c>
      <c r="CD253" s="1" t="s">
        <v>1746</v>
      </c>
      <c r="CF253" s="1">
        <v>363</v>
      </c>
    </row>
    <row r="254" spans="1:84" ht="14.5" x14ac:dyDescent="0.35">
      <c r="A254" s="7" t="s">
        <v>931</v>
      </c>
      <c r="B254" s="7" t="s">
        <v>932</v>
      </c>
      <c r="C254" s="7" t="s">
        <v>933</v>
      </c>
      <c r="D254" s="7" t="s">
        <v>175</v>
      </c>
      <c r="E254" s="27">
        <v>351696090735408</v>
      </c>
      <c r="F254" s="7" t="s">
        <v>127</v>
      </c>
      <c r="G254" s="16"/>
      <c r="H254" s="1" t="s">
        <v>175</v>
      </c>
      <c r="I254" s="1" t="s">
        <v>1293</v>
      </c>
      <c r="J254" s="1" t="s">
        <v>1294</v>
      </c>
      <c r="K254" s="1" t="s">
        <v>1294</v>
      </c>
      <c r="L254" s="1" t="s">
        <v>1294</v>
      </c>
      <c r="M254" s="1" t="s">
        <v>155</v>
      </c>
      <c r="N254" s="25">
        <v>0</v>
      </c>
      <c r="O254" s="25">
        <v>0</v>
      </c>
      <c r="P254" s="25">
        <v>0</v>
      </c>
      <c r="Q254" s="25">
        <v>0</v>
      </c>
      <c r="R254" s="25">
        <v>0</v>
      </c>
      <c r="S254" s="25">
        <v>0</v>
      </c>
      <c r="T254" s="25">
        <v>0</v>
      </c>
      <c r="U254" s="25">
        <v>0</v>
      </c>
      <c r="V254" s="25">
        <v>0</v>
      </c>
      <c r="W254" s="25">
        <v>0</v>
      </c>
      <c r="X254" s="25">
        <v>1</v>
      </c>
      <c r="Y254" s="25">
        <v>0</v>
      </c>
      <c r="Z254" s="25">
        <v>0</v>
      </c>
      <c r="AA254" s="25">
        <v>0</v>
      </c>
      <c r="AB254" s="25">
        <v>0</v>
      </c>
      <c r="AC254" s="25">
        <v>0</v>
      </c>
      <c r="AD254" s="25">
        <v>0</v>
      </c>
      <c r="AE254" s="25">
        <v>0</v>
      </c>
      <c r="AF254" s="25">
        <v>0</v>
      </c>
      <c r="AG254" s="25">
        <v>0</v>
      </c>
      <c r="AH254" s="25">
        <v>0</v>
      </c>
      <c r="AI254" s="25">
        <v>0</v>
      </c>
      <c r="AJ254" s="40"/>
      <c r="AK254" s="12"/>
      <c r="AR254" s="7"/>
      <c r="BA254" s="1" t="s">
        <v>1395</v>
      </c>
      <c r="BC254" s="1" t="s">
        <v>1395</v>
      </c>
      <c r="BD254" s="6" t="s">
        <v>125</v>
      </c>
      <c r="BE254" s="25">
        <v>150</v>
      </c>
      <c r="BI254" s="1" t="s">
        <v>1395</v>
      </c>
      <c r="BK254" s="1" t="s">
        <v>1395</v>
      </c>
      <c r="BO254" s="1" t="s">
        <v>1395</v>
      </c>
      <c r="BQ254" s="1" t="s">
        <v>1395</v>
      </c>
      <c r="BY254" s="7"/>
      <c r="CB254" s="1" t="s">
        <v>126</v>
      </c>
      <c r="CC254" s="1">
        <v>82844817</v>
      </c>
      <c r="CD254" s="1" t="s">
        <v>1747</v>
      </c>
      <c r="CF254" s="1">
        <v>364</v>
      </c>
    </row>
    <row r="255" spans="1:84" ht="14.5" x14ac:dyDescent="0.35">
      <c r="A255" s="7" t="s">
        <v>934</v>
      </c>
      <c r="B255" s="7" t="s">
        <v>935</v>
      </c>
      <c r="C255" s="7" t="s">
        <v>936</v>
      </c>
      <c r="D255" s="7" t="s">
        <v>175</v>
      </c>
      <c r="E255" s="7" t="s">
        <v>803</v>
      </c>
      <c r="F255" s="7" t="s">
        <v>127</v>
      </c>
      <c r="G255" s="16"/>
      <c r="H255" s="1" t="s">
        <v>175</v>
      </c>
      <c r="I255" s="1" t="s">
        <v>1293</v>
      </c>
      <c r="J255" s="1" t="s">
        <v>1294</v>
      </c>
      <c r="K255" s="1" t="s">
        <v>1294</v>
      </c>
      <c r="L255" s="1" t="s">
        <v>1294</v>
      </c>
      <c r="M255" s="1" t="s">
        <v>163</v>
      </c>
      <c r="N255" s="25">
        <v>0</v>
      </c>
      <c r="O255" s="25">
        <v>0</v>
      </c>
      <c r="P255" s="25">
        <v>0</v>
      </c>
      <c r="Q255" s="25">
        <v>0</v>
      </c>
      <c r="R255" s="25">
        <v>0</v>
      </c>
      <c r="S255" s="25">
        <v>0</v>
      </c>
      <c r="T255" s="25">
        <v>0</v>
      </c>
      <c r="U255" s="25">
        <v>0</v>
      </c>
      <c r="V255" s="25">
        <v>0</v>
      </c>
      <c r="W255" s="25">
        <v>0</v>
      </c>
      <c r="X255" s="25">
        <v>0</v>
      </c>
      <c r="Y255" s="25">
        <v>0</v>
      </c>
      <c r="Z255" s="25">
        <v>0</v>
      </c>
      <c r="AA255" s="25">
        <v>0</v>
      </c>
      <c r="AB255" s="25">
        <v>0</v>
      </c>
      <c r="AC255" s="25">
        <v>0</v>
      </c>
      <c r="AD255" s="25">
        <v>0</v>
      </c>
      <c r="AE255" s="25">
        <v>1</v>
      </c>
      <c r="AF255" s="25">
        <v>0</v>
      </c>
      <c r="AG255" s="25">
        <v>0</v>
      </c>
      <c r="AH255" s="25">
        <v>0</v>
      </c>
      <c r="AI255" s="25">
        <v>0</v>
      </c>
      <c r="AJ255" s="40"/>
      <c r="AK255" s="12"/>
      <c r="AR255" s="7"/>
      <c r="BA255" s="1" t="s">
        <v>1395</v>
      </c>
      <c r="BC255" s="1" t="s">
        <v>1395</v>
      </c>
      <c r="BE255" s="1" t="s">
        <v>1395</v>
      </c>
      <c r="BI255" s="1" t="s">
        <v>1395</v>
      </c>
      <c r="BK255" s="1" t="s">
        <v>1395</v>
      </c>
      <c r="BO255" s="1" t="s">
        <v>1395</v>
      </c>
      <c r="BQ255" s="1" t="s">
        <v>1395</v>
      </c>
      <c r="BR255" s="1" t="s">
        <v>125</v>
      </c>
      <c r="BS255" s="25">
        <v>150</v>
      </c>
      <c r="BY255" s="7"/>
      <c r="CB255" s="1" t="s">
        <v>126</v>
      </c>
      <c r="CC255" s="1">
        <v>82844828</v>
      </c>
      <c r="CD255" s="1" t="s">
        <v>1748</v>
      </c>
      <c r="CF255" s="1">
        <v>365</v>
      </c>
    </row>
    <row r="256" spans="1:84" ht="14.5" x14ac:dyDescent="0.35">
      <c r="A256" s="7" t="s">
        <v>937</v>
      </c>
      <c r="B256" s="7" t="s">
        <v>938</v>
      </c>
      <c r="C256" s="7" t="s">
        <v>939</v>
      </c>
      <c r="D256" s="7" t="s">
        <v>175</v>
      </c>
      <c r="E256" s="27">
        <v>351696090735408</v>
      </c>
      <c r="F256" s="7" t="s">
        <v>127</v>
      </c>
      <c r="G256" s="16"/>
      <c r="H256" s="1" t="s">
        <v>175</v>
      </c>
      <c r="I256" s="1" t="s">
        <v>1293</v>
      </c>
      <c r="J256" s="1" t="s">
        <v>1294</v>
      </c>
      <c r="K256" s="1" t="s">
        <v>1294</v>
      </c>
      <c r="L256" s="1" t="s">
        <v>1294</v>
      </c>
      <c r="M256" s="1" t="s">
        <v>130</v>
      </c>
      <c r="N256" s="25">
        <v>0</v>
      </c>
      <c r="O256" s="25">
        <v>0</v>
      </c>
      <c r="P256" s="25">
        <v>0</v>
      </c>
      <c r="Q256" s="25">
        <v>0</v>
      </c>
      <c r="R256" s="25">
        <v>0</v>
      </c>
      <c r="S256" s="25">
        <v>0</v>
      </c>
      <c r="T256" s="25">
        <v>0</v>
      </c>
      <c r="U256" s="25">
        <v>0</v>
      </c>
      <c r="V256" s="25">
        <v>0</v>
      </c>
      <c r="W256" s="25">
        <v>0</v>
      </c>
      <c r="X256" s="25">
        <v>0</v>
      </c>
      <c r="Y256" s="25">
        <v>0</v>
      </c>
      <c r="Z256" s="25">
        <v>0</v>
      </c>
      <c r="AA256" s="25">
        <v>0</v>
      </c>
      <c r="AB256" s="25">
        <v>0</v>
      </c>
      <c r="AC256" s="25">
        <v>1</v>
      </c>
      <c r="AD256" s="25">
        <v>0</v>
      </c>
      <c r="AE256" s="25">
        <v>0</v>
      </c>
      <c r="AF256" s="25">
        <v>0</v>
      </c>
      <c r="AG256" s="25">
        <v>0</v>
      </c>
      <c r="AH256" s="25">
        <v>0</v>
      </c>
      <c r="AI256" s="25">
        <v>0</v>
      </c>
      <c r="AJ256" s="40"/>
      <c r="AK256" s="12"/>
      <c r="AR256" s="7"/>
      <c r="BA256" s="1" t="s">
        <v>1395</v>
      </c>
      <c r="BC256" s="1" t="s">
        <v>1395</v>
      </c>
      <c r="BE256" s="1" t="s">
        <v>1395</v>
      </c>
      <c r="BG256" s="27"/>
      <c r="BI256" s="1" t="s">
        <v>1395</v>
      </c>
      <c r="BK256" s="1" t="s">
        <v>1395</v>
      </c>
      <c r="BO256" s="1" t="s">
        <v>1395</v>
      </c>
      <c r="BQ256" s="1" t="s">
        <v>1395</v>
      </c>
      <c r="BY256" s="7"/>
      <c r="CB256" s="1" t="s">
        <v>126</v>
      </c>
      <c r="CC256" s="1">
        <v>82844831</v>
      </c>
      <c r="CD256" s="1" t="s">
        <v>1748</v>
      </c>
      <c r="CF256" s="1">
        <v>366</v>
      </c>
    </row>
    <row r="257" spans="1:84" ht="14.5" x14ac:dyDescent="0.35">
      <c r="A257" s="7" t="s">
        <v>940</v>
      </c>
      <c r="B257" s="7" t="s">
        <v>941</v>
      </c>
      <c r="C257" s="7" t="s">
        <v>942</v>
      </c>
      <c r="D257" s="7" t="s">
        <v>175</v>
      </c>
      <c r="E257" s="27">
        <v>351696090735408</v>
      </c>
      <c r="F257" s="7" t="s">
        <v>127</v>
      </c>
      <c r="G257" s="16"/>
      <c r="H257" s="1" t="s">
        <v>175</v>
      </c>
      <c r="I257" s="1" t="s">
        <v>1293</v>
      </c>
      <c r="J257" s="1" t="s">
        <v>1294</v>
      </c>
      <c r="K257" s="1" t="s">
        <v>1294</v>
      </c>
      <c r="L257" s="1" t="s">
        <v>1294</v>
      </c>
      <c r="M257" s="1" t="s">
        <v>153</v>
      </c>
      <c r="N257" s="25">
        <v>0</v>
      </c>
      <c r="O257" s="25">
        <v>0</v>
      </c>
      <c r="P257" s="25">
        <v>0</v>
      </c>
      <c r="Q257" s="25">
        <v>0</v>
      </c>
      <c r="R257" s="25">
        <v>0</v>
      </c>
      <c r="S257" s="25">
        <v>0</v>
      </c>
      <c r="T257" s="25">
        <v>0</v>
      </c>
      <c r="U257" s="25">
        <v>0</v>
      </c>
      <c r="V257" s="25">
        <v>0</v>
      </c>
      <c r="W257" s="25">
        <v>0</v>
      </c>
      <c r="X257" s="25">
        <v>0</v>
      </c>
      <c r="Y257" s="25">
        <v>0</v>
      </c>
      <c r="Z257" s="25">
        <v>0</v>
      </c>
      <c r="AA257" s="25">
        <v>0</v>
      </c>
      <c r="AB257" s="25">
        <v>0</v>
      </c>
      <c r="AC257" s="25">
        <v>0</v>
      </c>
      <c r="AD257" s="25">
        <v>1</v>
      </c>
      <c r="AE257" s="25">
        <v>0</v>
      </c>
      <c r="AF257" s="25">
        <v>0</v>
      </c>
      <c r="AG257" s="25">
        <v>0</v>
      </c>
      <c r="AH257" s="25">
        <v>0</v>
      </c>
      <c r="AI257" s="25">
        <v>0</v>
      </c>
      <c r="AJ257" s="40"/>
      <c r="AK257" s="12"/>
      <c r="AR257" s="7"/>
      <c r="BA257" s="1" t="s">
        <v>1395</v>
      </c>
      <c r="BC257" s="1" t="s">
        <v>1395</v>
      </c>
      <c r="BE257" s="1" t="s">
        <v>1395</v>
      </c>
      <c r="BI257" s="1" t="s">
        <v>1395</v>
      </c>
      <c r="BK257" s="1" t="s">
        <v>1395</v>
      </c>
      <c r="BL257" s="1" t="s">
        <v>125</v>
      </c>
      <c r="BM257" s="27">
        <v>1500</v>
      </c>
      <c r="BO257" s="1" t="s">
        <v>1395</v>
      </c>
      <c r="BQ257" s="1" t="s">
        <v>1395</v>
      </c>
      <c r="BY257" s="7"/>
      <c r="CB257" s="1" t="s">
        <v>126</v>
      </c>
      <c r="CC257" s="1">
        <v>82844840</v>
      </c>
      <c r="CD257" s="1" t="s">
        <v>1749</v>
      </c>
      <c r="CF257" s="1">
        <v>367</v>
      </c>
    </row>
    <row r="258" spans="1:84" ht="14.5" x14ac:dyDescent="0.35">
      <c r="A258" s="7" t="s">
        <v>943</v>
      </c>
      <c r="B258" s="7" t="s">
        <v>944</v>
      </c>
      <c r="C258" s="7" t="s">
        <v>945</v>
      </c>
      <c r="D258" s="7" t="s">
        <v>175</v>
      </c>
      <c r="E258" s="27">
        <v>351696090735408</v>
      </c>
      <c r="F258" s="7" t="s">
        <v>127</v>
      </c>
      <c r="G258" s="16"/>
      <c r="H258" s="1" t="s">
        <v>175</v>
      </c>
      <c r="I258" s="1" t="s">
        <v>1293</v>
      </c>
      <c r="J258" s="1" t="s">
        <v>1294</v>
      </c>
      <c r="K258" s="1" t="s">
        <v>1294</v>
      </c>
      <c r="L258" s="1" t="s">
        <v>1294</v>
      </c>
      <c r="M258" s="1" t="s">
        <v>153</v>
      </c>
      <c r="N258" s="25">
        <v>0</v>
      </c>
      <c r="O258" s="25">
        <v>0</v>
      </c>
      <c r="P258" s="25">
        <v>0</v>
      </c>
      <c r="Q258" s="25">
        <v>0</v>
      </c>
      <c r="R258" s="25">
        <v>0</v>
      </c>
      <c r="S258" s="25">
        <v>0</v>
      </c>
      <c r="T258" s="25">
        <v>0</v>
      </c>
      <c r="U258" s="25">
        <v>0</v>
      </c>
      <c r="V258" s="25">
        <v>0</v>
      </c>
      <c r="W258" s="25">
        <v>0</v>
      </c>
      <c r="X258" s="25">
        <v>0</v>
      </c>
      <c r="Y258" s="25">
        <v>0</v>
      </c>
      <c r="Z258" s="25">
        <v>0</v>
      </c>
      <c r="AA258" s="25">
        <v>0</v>
      </c>
      <c r="AB258" s="25">
        <v>0</v>
      </c>
      <c r="AC258" s="25">
        <v>0</v>
      </c>
      <c r="AD258" s="25">
        <v>1</v>
      </c>
      <c r="AE258" s="25">
        <v>0</v>
      </c>
      <c r="AF258" s="25">
        <v>0</v>
      </c>
      <c r="AG258" s="25">
        <v>0</v>
      </c>
      <c r="AH258" s="25">
        <v>0</v>
      </c>
      <c r="AI258" s="25">
        <v>0</v>
      </c>
      <c r="AJ258" s="40"/>
      <c r="AK258" s="12"/>
      <c r="AR258" s="7"/>
      <c r="BA258" s="1" t="s">
        <v>1395</v>
      </c>
      <c r="BC258" s="1" t="s">
        <v>1395</v>
      </c>
      <c r="BE258" s="1" t="s">
        <v>1395</v>
      </c>
      <c r="BI258" s="1" t="s">
        <v>1395</v>
      </c>
      <c r="BK258" s="1" t="s">
        <v>1395</v>
      </c>
      <c r="BL258" s="1" t="s">
        <v>125</v>
      </c>
      <c r="BM258" s="25">
        <v>1300</v>
      </c>
      <c r="BO258" s="1" t="s">
        <v>1395</v>
      </c>
      <c r="BQ258" s="1" t="s">
        <v>1395</v>
      </c>
      <c r="BY258" s="7"/>
      <c r="CB258" s="1" t="s">
        <v>126</v>
      </c>
      <c r="CC258" s="1">
        <v>82844848</v>
      </c>
      <c r="CD258" s="1" t="s">
        <v>1750</v>
      </c>
      <c r="CF258" s="1">
        <v>368</v>
      </c>
    </row>
    <row r="259" spans="1:84" ht="14.5" x14ac:dyDescent="0.35">
      <c r="A259" s="7" t="s">
        <v>946</v>
      </c>
      <c r="B259" s="7" t="s">
        <v>947</v>
      </c>
      <c r="C259" s="7" t="s">
        <v>948</v>
      </c>
      <c r="D259" s="7" t="s">
        <v>175</v>
      </c>
      <c r="E259" s="7" t="s">
        <v>803</v>
      </c>
      <c r="F259" s="7" t="s">
        <v>127</v>
      </c>
      <c r="G259" s="16"/>
      <c r="H259" s="1" t="s">
        <v>175</v>
      </c>
      <c r="I259" s="1" t="s">
        <v>1293</v>
      </c>
      <c r="J259" s="1" t="s">
        <v>1294</v>
      </c>
      <c r="K259" s="1" t="s">
        <v>1294</v>
      </c>
      <c r="L259" s="1" t="s">
        <v>1294</v>
      </c>
      <c r="M259" s="1" t="s">
        <v>163</v>
      </c>
      <c r="N259" s="25">
        <v>0</v>
      </c>
      <c r="O259" s="25">
        <v>0</v>
      </c>
      <c r="P259" s="25">
        <v>0</v>
      </c>
      <c r="Q259" s="25">
        <v>0</v>
      </c>
      <c r="R259" s="25">
        <v>0</v>
      </c>
      <c r="S259" s="25">
        <v>0</v>
      </c>
      <c r="T259" s="25">
        <v>0</v>
      </c>
      <c r="U259" s="25">
        <v>0</v>
      </c>
      <c r="V259" s="25">
        <v>0</v>
      </c>
      <c r="W259" s="25">
        <v>0</v>
      </c>
      <c r="X259" s="25">
        <v>0</v>
      </c>
      <c r="Y259" s="25">
        <v>0</v>
      </c>
      <c r="Z259" s="25">
        <v>0</v>
      </c>
      <c r="AA259" s="25">
        <v>0</v>
      </c>
      <c r="AB259" s="25">
        <v>0</v>
      </c>
      <c r="AC259" s="25">
        <v>0</v>
      </c>
      <c r="AD259" s="25">
        <v>0</v>
      </c>
      <c r="AE259" s="25">
        <v>1</v>
      </c>
      <c r="AF259" s="25">
        <v>0</v>
      </c>
      <c r="AG259" s="25">
        <v>0</v>
      </c>
      <c r="AH259" s="25">
        <v>0</v>
      </c>
      <c r="AI259" s="25">
        <v>0</v>
      </c>
      <c r="AJ259" s="40"/>
      <c r="AK259" s="12"/>
      <c r="AR259" s="7"/>
      <c r="BA259" s="1" t="s">
        <v>1395</v>
      </c>
      <c r="BC259" s="1" t="s">
        <v>1395</v>
      </c>
      <c r="BE259" s="1" t="s">
        <v>1395</v>
      </c>
      <c r="BI259" s="1" t="s">
        <v>1395</v>
      </c>
      <c r="BK259" s="1" t="s">
        <v>1395</v>
      </c>
      <c r="BO259" s="1" t="s">
        <v>1395</v>
      </c>
      <c r="BQ259" s="1" t="s">
        <v>1395</v>
      </c>
      <c r="BR259" s="1" t="s">
        <v>125</v>
      </c>
      <c r="BS259" s="25">
        <v>150</v>
      </c>
      <c r="BY259" s="7"/>
      <c r="CB259" s="1" t="s">
        <v>126</v>
      </c>
      <c r="CC259" s="1">
        <v>82844851</v>
      </c>
      <c r="CD259" s="1" t="s">
        <v>1751</v>
      </c>
      <c r="CF259" s="1">
        <v>369</v>
      </c>
    </row>
    <row r="260" spans="1:84" ht="14.5" x14ac:dyDescent="0.35">
      <c r="A260" s="7" t="s">
        <v>949</v>
      </c>
      <c r="B260" s="7" t="s">
        <v>950</v>
      </c>
      <c r="C260" s="7" t="s">
        <v>951</v>
      </c>
      <c r="D260" s="7" t="s">
        <v>175</v>
      </c>
      <c r="E260" s="27">
        <v>351696090735408</v>
      </c>
      <c r="F260" s="7" t="s">
        <v>127</v>
      </c>
      <c r="G260" s="16"/>
      <c r="H260" s="1" t="s">
        <v>175</v>
      </c>
      <c r="I260" s="1" t="s">
        <v>1293</v>
      </c>
      <c r="J260" s="1" t="s">
        <v>1294</v>
      </c>
      <c r="K260" s="1" t="s">
        <v>1294</v>
      </c>
      <c r="L260" s="1" t="s">
        <v>1294</v>
      </c>
      <c r="M260" s="1" t="s">
        <v>151</v>
      </c>
      <c r="N260" s="25">
        <v>0</v>
      </c>
      <c r="O260" s="25">
        <v>0</v>
      </c>
      <c r="P260" s="25">
        <v>0</v>
      </c>
      <c r="Q260" s="25">
        <v>0</v>
      </c>
      <c r="R260" s="25">
        <v>0</v>
      </c>
      <c r="S260" s="25">
        <v>0</v>
      </c>
      <c r="T260" s="25">
        <v>0</v>
      </c>
      <c r="U260" s="25">
        <v>0</v>
      </c>
      <c r="V260" s="25">
        <v>0</v>
      </c>
      <c r="W260" s="25">
        <v>0</v>
      </c>
      <c r="X260" s="25">
        <v>0</v>
      </c>
      <c r="Y260" s="25">
        <v>0</v>
      </c>
      <c r="Z260" s="25">
        <v>0</v>
      </c>
      <c r="AA260" s="25">
        <v>1</v>
      </c>
      <c r="AB260" s="25">
        <v>0</v>
      </c>
      <c r="AC260" s="25">
        <v>0</v>
      </c>
      <c r="AD260" s="25">
        <v>0</v>
      </c>
      <c r="AE260" s="25">
        <v>0</v>
      </c>
      <c r="AF260" s="25">
        <v>0</v>
      </c>
      <c r="AG260" s="25">
        <v>0</v>
      </c>
      <c r="AH260" s="25">
        <v>0</v>
      </c>
      <c r="AI260" s="25">
        <v>0</v>
      </c>
      <c r="AJ260" s="40"/>
      <c r="AK260" s="12"/>
      <c r="AR260" s="7"/>
      <c r="BA260" s="1" t="s">
        <v>1395</v>
      </c>
      <c r="BC260" s="1" t="s">
        <v>1395</v>
      </c>
      <c r="BE260" s="1" t="s">
        <v>1395</v>
      </c>
      <c r="BI260" s="1" t="s">
        <v>1395</v>
      </c>
      <c r="BK260" s="1" t="s">
        <v>1395</v>
      </c>
      <c r="BN260" s="7" t="s">
        <v>125</v>
      </c>
      <c r="BO260" s="25">
        <v>150</v>
      </c>
      <c r="BQ260" s="1" t="s">
        <v>1395</v>
      </c>
      <c r="BY260" s="7"/>
      <c r="CB260" s="1" t="s">
        <v>126</v>
      </c>
      <c r="CC260" s="1">
        <v>82844859</v>
      </c>
      <c r="CD260" s="1" t="s">
        <v>1752</v>
      </c>
      <c r="CF260" s="1">
        <v>370</v>
      </c>
    </row>
    <row r="261" spans="1:84" ht="14.5" x14ac:dyDescent="0.35">
      <c r="A261" s="7" t="s">
        <v>952</v>
      </c>
      <c r="B261" s="7" t="s">
        <v>953</v>
      </c>
      <c r="C261" s="7" t="s">
        <v>954</v>
      </c>
      <c r="D261" s="7" t="s">
        <v>175</v>
      </c>
      <c r="E261" s="7" t="s">
        <v>803</v>
      </c>
      <c r="F261" s="7" t="s">
        <v>127</v>
      </c>
      <c r="G261" s="16"/>
      <c r="H261" s="1" t="s">
        <v>175</v>
      </c>
      <c r="I261" s="1" t="s">
        <v>1293</v>
      </c>
      <c r="J261" s="1" t="s">
        <v>1294</v>
      </c>
      <c r="K261" s="1" t="s">
        <v>1294</v>
      </c>
      <c r="L261" s="1" t="s">
        <v>1294</v>
      </c>
      <c r="M261" s="1" t="s">
        <v>165</v>
      </c>
      <c r="N261" s="25">
        <v>0</v>
      </c>
      <c r="O261" s="25">
        <v>0</v>
      </c>
      <c r="P261" s="25">
        <v>1</v>
      </c>
      <c r="Q261" s="25">
        <v>0</v>
      </c>
      <c r="R261" s="25">
        <v>0</v>
      </c>
      <c r="S261" s="25">
        <v>0</v>
      </c>
      <c r="T261" s="25">
        <v>0</v>
      </c>
      <c r="U261" s="25">
        <v>0</v>
      </c>
      <c r="V261" s="25">
        <v>0</v>
      </c>
      <c r="W261" s="25">
        <v>0</v>
      </c>
      <c r="X261" s="25">
        <v>0</v>
      </c>
      <c r="Y261" s="25">
        <v>0</v>
      </c>
      <c r="Z261" s="25">
        <v>0</v>
      </c>
      <c r="AA261" s="25">
        <v>0</v>
      </c>
      <c r="AB261" s="25">
        <v>0</v>
      </c>
      <c r="AC261" s="25">
        <v>0</v>
      </c>
      <c r="AD261" s="25">
        <v>0</v>
      </c>
      <c r="AE261" s="25">
        <v>0</v>
      </c>
      <c r="AF261" s="25">
        <v>0</v>
      </c>
      <c r="AG261" s="25">
        <v>0</v>
      </c>
      <c r="AH261" s="25">
        <v>0</v>
      </c>
      <c r="AI261" s="25">
        <v>0</v>
      </c>
      <c r="AJ261" s="40"/>
      <c r="AK261" s="12"/>
      <c r="AN261" s="1" t="s">
        <v>125</v>
      </c>
      <c r="AO261" s="25">
        <v>5000</v>
      </c>
      <c r="AR261" s="7"/>
      <c r="BA261" s="1" t="s">
        <v>1395</v>
      </c>
      <c r="BC261" s="1" t="s">
        <v>1395</v>
      </c>
      <c r="BE261" s="1" t="s">
        <v>1395</v>
      </c>
      <c r="BI261" s="1" t="s">
        <v>1395</v>
      </c>
      <c r="BK261" s="1" t="s">
        <v>1395</v>
      </c>
      <c r="BO261" s="1" t="s">
        <v>1395</v>
      </c>
      <c r="BQ261" s="1" t="s">
        <v>1395</v>
      </c>
      <c r="BU261" s="7"/>
      <c r="BY261" s="7"/>
      <c r="CB261" s="1" t="s">
        <v>126</v>
      </c>
      <c r="CC261" s="1">
        <v>82844903</v>
      </c>
      <c r="CD261" s="1" t="s">
        <v>1753</v>
      </c>
      <c r="CF261" s="1">
        <v>371</v>
      </c>
    </row>
    <row r="262" spans="1:84" ht="14.5" x14ac:dyDescent="0.35">
      <c r="A262" s="7" t="s">
        <v>955</v>
      </c>
      <c r="B262" s="7" t="s">
        <v>956</v>
      </c>
      <c r="C262" s="7" t="s">
        <v>957</v>
      </c>
      <c r="D262" s="7" t="s">
        <v>175</v>
      </c>
      <c r="E262" s="27">
        <v>351696090735408</v>
      </c>
      <c r="F262" s="7" t="s">
        <v>127</v>
      </c>
      <c r="G262" s="16"/>
      <c r="H262" s="1" t="s">
        <v>175</v>
      </c>
      <c r="I262" s="1" t="s">
        <v>1293</v>
      </c>
      <c r="J262" s="1" t="s">
        <v>1294</v>
      </c>
      <c r="K262" s="1" t="s">
        <v>1294</v>
      </c>
      <c r="L262" s="1" t="s">
        <v>1294</v>
      </c>
      <c r="M262" s="1" t="s">
        <v>166</v>
      </c>
      <c r="N262" s="25">
        <v>0</v>
      </c>
      <c r="O262" s="25">
        <v>0</v>
      </c>
      <c r="P262" s="25">
        <v>0</v>
      </c>
      <c r="Q262" s="25">
        <v>1</v>
      </c>
      <c r="R262" s="25">
        <v>0</v>
      </c>
      <c r="S262" s="25">
        <v>0</v>
      </c>
      <c r="T262" s="25">
        <v>0</v>
      </c>
      <c r="U262" s="25">
        <v>0</v>
      </c>
      <c r="V262" s="25">
        <v>0</v>
      </c>
      <c r="W262" s="25">
        <v>0</v>
      </c>
      <c r="X262" s="25">
        <v>0</v>
      </c>
      <c r="Y262" s="25">
        <v>0</v>
      </c>
      <c r="Z262" s="25">
        <v>0</v>
      </c>
      <c r="AA262" s="25">
        <v>0</v>
      </c>
      <c r="AB262" s="25">
        <v>0</v>
      </c>
      <c r="AC262" s="25">
        <v>0</v>
      </c>
      <c r="AD262" s="25">
        <v>0</v>
      </c>
      <c r="AE262" s="25">
        <v>0</v>
      </c>
      <c r="AF262" s="25">
        <v>0</v>
      </c>
      <c r="AG262" s="25">
        <v>0</v>
      </c>
      <c r="AH262" s="25">
        <v>0</v>
      </c>
      <c r="AI262" s="25">
        <v>0</v>
      </c>
      <c r="AJ262" s="40"/>
      <c r="AK262" s="12"/>
      <c r="AP262" s="1" t="s">
        <v>125</v>
      </c>
      <c r="AQ262" s="27">
        <v>7500</v>
      </c>
      <c r="AR262" s="7"/>
      <c r="BA262" s="1" t="s">
        <v>1395</v>
      </c>
      <c r="BC262" s="1" t="s">
        <v>1395</v>
      </c>
      <c r="BE262" s="1" t="s">
        <v>1395</v>
      </c>
      <c r="BI262" s="1" t="s">
        <v>1395</v>
      </c>
      <c r="BK262" s="1" t="s">
        <v>1395</v>
      </c>
      <c r="BO262" s="1" t="s">
        <v>1395</v>
      </c>
      <c r="BQ262" s="1" t="s">
        <v>1395</v>
      </c>
      <c r="BU262" s="7"/>
      <c r="BY262" s="7"/>
      <c r="CB262" s="1" t="s">
        <v>126</v>
      </c>
      <c r="CC262" s="1">
        <v>82844909</v>
      </c>
      <c r="CD262" s="1" t="s">
        <v>1754</v>
      </c>
      <c r="CF262" s="1">
        <v>372</v>
      </c>
    </row>
    <row r="263" spans="1:84" ht="14.5" x14ac:dyDescent="0.35">
      <c r="A263" s="7" t="s">
        <v>958</v>
      </c>
      <c r="B263" s="7" t="s">
        <v>959</v>
      </c>
      <c r="C263" s="7" t="s">
        <v>960</v>
      </c>
      <c r="D263" s="7" t="s">
        <v>175</v>
      </c>
      <c r="E263" s="27">
        <v>351696090735408</v>
      </c>
      <c r="F263" s="7" t="s">
        <v>127</v>
      </c>
      <c r="G263" s="16"/>
      <c r="H263" s="1" t="s">
        <v>175</v>
      </c>
      <c r="I263" s="1" t="s">
        <v>1293</v>
      </c>
      <c r="J263" s="1" t="s">
        <v>1294</v>
      </c>
      <c r="K263" s="1" t="s">
        <v>1294</v>
      </c>
      <c r="L263" s="1" t="s">
        <v>1294</v>
      </c>
      <c r="M263" s="1" t="s">
        <v>162</v>
      </c>
      <c r="N263" s="25">
        <v>0</v>
      </c>
      <c r="O263" s="25">
        <v>0</v>
      </c>
      <c r="P263" s="25">
        <v>0</v>
      </c>
      <c r="Q263" s="25">
        <v>0</v>
      </c>
      <c r="R263" s="25">
        <v>0</v>
      </c>
      <c r="S263" s="25">
        <v>0</v>
      </c>
      <c r="T263" s="25">
        <v>0</v>
      </c>
      <c r="U263" s="25">
        <v>0</v>
      </c>
      <c r="V263" s="25">
        <v>0</v>
      </c>
      <c r="W263" s="25">
        <v>0</v>
      </c>
      <c r="X263" s="25">
        <v>0</v>
      </c>
      <c r="Y263" s="25">
        <v>0</v>
      </c>
      <c r="Z263" s="25">
        <v>0</v>
      </c>
      <c r="AA263" s="25">
        <v>0</v>
      </c>
      <c r="AB263" s="25">
        <v>0</v>
      </c>
      <c r="AC263" s="25">
        <v>0</v>
      </c>
      <c r="AD263" s="25">
        <v>0</v>
      </c>
      <c r="AE263" s="25">
        <v>0</v>
      </c>
      <c r="AF263" s="25">
        <v>1</v>
      </c>
      <c r="AG263" s="25">
        <v>0</v>
      </c>
      <c r="AH263" s="25">
        <v>0</v>
      </c>
      <c r="AI263" s="25">
        <v>0</v>
      </c>
      <c r="AJ263" s="40"/>
      <c r="AK263" s="12"/>
      <c r="AR263" s="7"/>
      <c r="BA263" s="1" t="s">
        <v>1395</v>
      </c>
      <c r="BC263" s="1" t="s">
        <v>1395</v>
      </c>
      <c r="BE263" s="1" t="s">
        <v>1395</v>
      </c>
      <c r="BI263" s="1" t="s">
        <v>1395</v>
      </c>
      <c r="BK263" s="1" t="s">
        <v>1395</v>
      </c>
      <c r="BO263" s="1" t="s">
        <v>1395</v>
      </c>
      <c r="BQ263" s="1" t="s">
        <v>1395</v>
      </c>
      <c r="BU263" s="27"/>
      <c r="BY263" s="7"/>
      <c r="CB263" s="1" t="s">
        <v>126</v>
      </c>
      <c r="CC263" s="1">
        <v>82844918</v>
      </c>
      <c r="CD263" s="1" t="s">
        <v>1755</v>
      </c>
      <c r="CF263" s="1">
        <v>373</v>
      </c>
    </row>
    <row r="264" spans="1:84" ht="14.5" x14ac:dyDescent="0.35">
      <c r="A264" s="7" t="s">
        <v>961</v>
      </c>
      <c r="B264" s="7" t="s">
        <v>962</v>
      </c>
      <c r="C264" s="7" t="s">
        <v>963</v>
      </c>
      <c r="D264" s="7" t="s">
        <v>175</v>
      </c>
      <c r="E264" s="7" t="s">
        <v>803</v>
      </c>
      <c r="F264" s="7" t="s">
        <v>127</v>
      </c>
      <c r="G264" s="16"/>
      <c r="H264" s="1" t="s">
        <v>175</v>
      </c>
      <c r="I264" s="1" t="s">
        <v>1293</v>
      </c>
      <c r="J264" s="1" t="s">
        <v>1294</v>
      </c>
      <c r="K264" s="1" t="s">
        <v>1294</v>
      </c>
      <c r="L264" s="1" t="s">
        <v>1294</v>
      </c>
      <c r="M264" s="1" t="s">
        <v>162</v>
      </c>
      <c r="N264" s="25">
        <v>0</v>
      </c>
      <c r="O264" s="25">
        <v>0</v>
      </c>
      <c r="P264" s="25">
        <v>0</v>
      </c>
      <c r="Q264" s="25">
        <v>0</v>
      </c>
      <c r="R264" s="25">
        <v>0</v>
      </c>
      <c r="S264" s="25">
        <v>0</v>
      </c>
      <c r="T264" s="25">
        <v>0</v>
      </c>
      <c r="U264" s="25">
        <v>0</v>
      </c>
      <c r="V264" s="25">
        <v>0</v>
      </c>
      <c r="W264" s="25">
        <v>0</v>
      </c>
      <c r="X264" s="25">
        <v>0</v>
      </c>
      <c r="Y264" s="25">
        <v>0</v>
      </c>
      <c r="Z264" s="25">
        <v>0</v>
      </c>
      <c r="AA264" s="25">
        <v>0</v>
      </c>
      <c r="AB264" s="25">
        <v>0</v>
      </c>
      <c r="AC264" s="25">
        <v>0</v>
      </c>
      <c r="AD264" s="25">
        <v>0</v>
      </c>
      <c r="AE264" s="25">
        <v>0</v>
      </c>
      <c r="AF264" s="25">
        <v>1</v>
      </c>
      <c r="AG264" s="25">
        <v>0</v>
      </c>
      <c r="AH264" s="25">
        <v>0</v>
      </c>
      <c r="AI264" s="25">
        <v>0</v>
      </c>
      <c r="AJ264" s="40"/>
      <c r="AK264" s="12"/>
      <c r="AR264" s="7"/>
      <c r="BA264" s="1" t="s">
        <v>1395</v>
      </c>
      <c r="BC264" s="1" t="s">
        <v>1395</v>
      </c>
      <c r="BE264" s="1" t="s">
        <v>1395</v>
      </c>
      <c r="BI264" s="1" t="s">
        <v>1395</v>
      </c>
      <c r="BK264" s="1" t="s">
        <v>1395</v>
      </c>
      <c r="BO264" s="1" t="s">
        <v>1395</v>
      </c>
      <c r="BQ264" s="1" t="s">
        <v>1395</v>
      </c>
      <c r="BU264" s="27"/>
      <c r="BY264" s="7"/>
      <c r="CB264" s="1" t="s">
        <v>126</v>
      </c>
      <c r="CC264" s="1">
        <v>82844921</v>
      </c>
      <c r="CD264" s="1" t="s">
        <v>1756</v>
      </c>
      <c r="CF264" s="1">
        <v>374</v>
      </c>
    </row>
    <row r="265" spans="1:84" ht="14.5" x14ac:dyDescent="0.35">
      <c r="A265" s="7" t="s">
        <v>964</v>
      </c>
      <c r="B265" s="7" t="s">
        <v>965</v>
      </c>
      <c r="C265" s="7" t="s">
        <v>966</v>
      </c>
      <c r="D265" s="7" t="s">
        <v>175</v>
      </c>
      <c r="E265" s="27">
        <v>351696090735408</v>
      </c>
      <c r="F265" s="7" t="s">
        <v>127</v>
      </c>
      <c r="G265" s="16"/>
      <c r="H265" s="1" t="s">
        <v>175</v>
      </c>
      <c r="I265" s="1" t="s">
        <v>1293</v>
      </c>
      <c r="J265" s="1" t="s">
        <v>1294</v>
      </c>
      <c r="K265" s="1" t="s">
        <v>1294</v>
      </c>
      <c r="L265" s="1" t="s">
        <v>1294</v>
      </c>
      <c r="M265" s="1" t="s">
        <v>144</v>
      </c>
      <c r="N265" s="25">
        <v>0</v>
      </c>
      <c r="O265" s="25">
        <v>1</v>
      </c>
      <c r="P265" s="25">
        <v>0</v>
      </c>
      <c r="Q265" s="25">
        <v>0</v>
      </c>
      <c r="R265" s="25">
        <v>0</v>
      </c>
      <c r="S265" s="25">
        <v>0</v>
      </c>
      <c r="T265" s="25">
        <v>0</v>
      </c>
      <c r="U265" s="25">
        <v>0</v>
      </c>
      <c r="V265" s="25">
        <v>0</v>
      </c>
      <c r="W265" s="25">
        <v>0</v>
      </c>
      <c r="X265" s="25">
        <v>0</v>
      </c>
      <c r="Y265" s="25">
        <v>0</v>
      </c>
      <c r="Z265" s="25">
        <v>0</v>
      </c>
      <c r="AA265" s="25">
        <v>0</v>
      </c>
      <c r="AB265" s="25">
        <v>0</v>
      </c>
      <c r="AC265" s="25">
        <v>0</v>
      </c>
      <c r="AD265" s="25">
        <v>0</v>
      </c>
      <c r="AE265" s="25">
        <v>0</v>
      </c>
      <c r="AF265" s="25">
        <v>0</v>
      </c>
      <c r="AG265" s="25">
        <v>0</v>
      </c>
      <c r="AH265" s="25">
        <v>0</v>
      </c>
      <c r="AI265" s="25">
        <v>0</v>
      </c>
      <c r="AJ265" s="40"/>
      <c r="AK265" s="12"/>
      <c r="AL265" s="1" t="s">
        <v>125</v>
      </c>
      <c r="AM265" s="25">
        <v>1500</v>
      </c>
      <c r="AR265" s="7"/>
      <c r="BA265" s="1" t="s">
        <v>1395</v>
      </c>
      <c r="BC265" s="1" t="s">
        <v>1395</v>
      </c>
      <c r="BE265" s="1" t="s">
        <v>1395</v>
      </c>
      <c r="BI265" s="1" t="s">
        <v>1395</v>
      </c>
      <c r="BK265" s="1" t="s">
        <v>1395</v>
      </c>
      <c r="BO265" s="1" t="s">
        <v>1395</v>
      </c>
      <c r="BQ265" s="1" t="s">
        <v>1395</v>
      </c>
      <c r="BU265" s="7"/>
      <c r="BY265" s="7"/>
      <c r="CB265" s="1" t="s">
        <v>1480</v>
      </c>
      <c r="CC265" s="1">
        <v>82844936</v>
      </c>
      <c r="CD265" s="1" t="s">
        <v>1757</v>
      </c>
      <c r="CF265" s="1">
        <v>375</v>
      </c>
    </row>
    <row r="266" spans="1:84" ht="14.5" x14ac:dyDescent="0.35">
      <c r="A266" s="7" t="s">
        <v>967</v>
      </c>
      <c r="B266" s="7" t="s">
        <v>968</v>
      </c>
      <c r="C266" s="7" t="s">
        <v>969</v>
      </c>
      <c r="D266" s="7" t="s">
        <v>175</v>
      </c>
      <c r="E266" s="7" t="s">
        <v>803</v>
      </c>
      <c r="F266" s="7" t="s">
        <v>127</v>
      </c>
      <c r="G266" s="16"/>
      <c r="H266" s="1" t="s">
        <v>175</v>
      </c>
      <c r="I266" s="1" t="s">
        <v>1293</v>
      </c>
      <c r="J266" s="1" t="s">
        <v>1294</v>
      </c>
      <c r="K266" s="1" t="s">
        <v>1294</v>
      </c>
      <c r="L266" s="1" t="s">
        <v>1294</v>
      </c>
      <c r="M266" s="1" t="s">
        <v>144</v>
      </c>
      <c r="N266" s="25">
        <v>0</v>
      </c>
      <c r="O266" s="25">
        <v>1</v>
      </c>
      <c r="P266" s="25">
        <v>0</v>
      </c>
      <c r="Q266" s="25">
        <v>0</v>
      </c>
      <c r="R266" s="25">
        <v>0</v>
      </c>
      <c r="S266" s="25">
        <v>0</v>
      </c>
      <c r="T266" s="25">
        <v>0</v>
      </c>
      <c r="U266" s="25">
        <v>0</v>
      </c>
      <c r="V266" s="25">
        <v>0</v>
      </c>
      <c r="W266" s="25">
        <v>0</v>
      </c>
      <c r="X266" s="25">
        <v>0</v>
      </c>
      <c r="Y266" s="25">
        <v>0</v>
      </c>
      <c r="Z266" s="25">
        <v>0</v>
      </c>
      <c r="AA266" s="25">
        <v>0</v>
      </c>
      <c r="AB266" s="25">
        <v>0</v>
      </c>
      <c r="AC266" s="25">
        <v>0</v>
      </c>
      <c r="AD266" s="25">
        <v>0</v>
      </c>
      <c r="AE266" s="25">
        <v>0</v>
      </c>
      <c r="AF266" s="25">
        <v>0</v>
      </c>
      <c r="AG266" s="25">
        <v>0</v>
      </c>
      <c r="AH266" s="25">
        <v>0</v>
      </c>
      <c r="AI266" s="25">
        <v>0</v>
      </c>
      <c r="AJ266" s="40"/>
      <c r="AK266" s="12"/>
      <c r="AL266" s="1" t="s">
        <v>125</v>
      </c>
      <c r="AM266" s="25">
        <v>1500</v>
      </c>
      <c r="AR266" s="7"/>
      <c r="BA266" s="1" t="s">
        <v>1395</v>
      </c>
      <c r="BC266" s="1" t="s">
        <v>1395</v>
      </c>
      <c r="BE266" s="1" t="s">
        <v>1395</v>
      </c>
      <c r="BI266" s="1" t="s">
        <v>1395</v>
      </c>
      <c r="BK266" s="1" t="s">
        <v>1395</v>
      </c>
      <c r="BO266" s="1" t="s">
        <v>1395</v>
      </c>
      <c r="BQ266" s="1" t="s">
        <v>1395</v>
      </c>
      <c r="BY266" s="7"/>
      <c r="CB266" s="1" t="s">
        <v>1481</v>
      </c>
      <c r="CC266" s="1">
        <v>82844945</v>
      </c>
      <c r="CD266" s="1" t="s">
        <v>1758</v>
      </c>
      <c r="CF266" s="1">
        <v>376</v>
      </c>
    </row>
    <row r="267" spans="1:84" ht="14.5" x14ac:dyDescent="0.35">
      <c r="A267" s="7" t="s">
        <v>970</v>
      </c>
      <c r="B267" s="7" t="s">
        <v>971</v>
      </c>
      <c r="C267" s="7" t="s">
        <v>972</v>
      </c>
      <c r="D267" s="7" t="s">
        <v>175</v>
      </c>
      <c r="E267" s="27">
        <v>351696090735408</v>
      </c>
      <c r="F267" s="7" t="s">
        <v>127</v>
      </c>
      <c r="G267" s="16"/>
      <c r="H267" s="1" t="s">
        <v>175</v>
      </c>
      <c r="I267" s="1" t="s">
        <v>1293</v>
      </c>
      <c r="J267" s="1" t="s">
        <v>1294</v>
      </c>
      <c r="K267" s="1" t="s">
        <v>1294</v>
      </c>
      <c r="L267" s="1" t="s">
        <v>1294</v>
      </c>
      <c r="M267" s="1" t="s">
        <v>144</v>
      </c>
      <c r="N267" s="25">
        <v>0</v>
      </c>
      <c r="O267" s="25">
        <v>1</v>
      </c>
      <c r="P267" s="25">
        <v>0</v>
      </c>
      <c r="Q267" s="25">
        <v>0</v>
      </c>
      <c r="R267" s="25">
        <v>0</v>
      </c>
      <c r="S267" s="25">
        <v>0</v>
      </c>
      <c r="T267" s="25">
        <v>0</v>
      </c>
      <c r="U267" s="25">
        <v>0</v>
      </c>
      <c r="V267" s="25">
        <v>0</v>
      </c>
      <c r="W267" s="25">
        <v>0</v>
      </c>
      <c r="X267" s="25">
        <v>0</v>
      </c>
      <c r="Y267" s="25">
        <v>0</v>
      </c>
      <c r="Z267" s="25">
        <v>0</v>
      </c>
      <c r="AA267" s="25">
        <v>0</v>
      </c>
      <c r="AB267" s="25">
        <v>0</v>
      </c>
      <c r="AC267" s="25">
        <v>0</v>
      </c>
      <c r="AD267" s="25">
        <v>0</v>
      </c>
      <c r="AE267" s="25">
        <v>0</v>
      </c>
      <c r="AF267" s="25">
        <v>0</v>
      </c>
      <c r="AG267" s="25">
        <v>0</v>
      </c>
      <c r="AH267" s="25">
        <v>0</v>
      </c>
      <c r="AI267" s="25">
        <v>0</v>
      </c>
      <c r="AJ267" s="40"/>
      <c r="AK267" s="12"/>
      <c r="AL267" s="1" t="s">
        <v>125</v>
      </c>
      <c r="AM267" s="25">
        <v>1500</v>
      </c>
      <c r="AR267" s="7"/>
      <c r="BA267" s="1" t="s">
        <v>1395</v>
      </c>
      <c r="BC267" s="1" t="s">
        <v>1395</v>
      </c>
      <c r="BE267" s="1" t="s">
        <v>1395</v>
      </c>
      <c r="BI267" s="1" t="s">
        <v>1395</v>
      </c>
      <c r="BK267" s="1" t="s">
        <v>1395</v>
      </c>
      <c r="BO267" s="1" t="s">
        <v>1395</v>
      </c>
      <c r="BQ267" s="1" t="s">
        <v>1395</v>
      </c>
      <c r="BY267" s="7"/>
      <c r="CB267" s="1" t="s">
        <v>1482</v>
      </c>
      <c r="CC267" s="1">
        <v>82844949</v>
      </c>
      <c r="CD267" s="1" t="s">
        <v>1759</v>
      </c>
      <c r="CF267" s="1">
        <v>377</v>
      </c>
    </row>
    <row r="268" spans="1:84" ht="14.5" x14ac:dyDescent="0.35">
      <c r="A268" s="7" t="s">
        <v>973</v>
      </c>
      <c r="B268" s="7" t="s">
        <v>974</v>
      </c>
      <c r="C268" s="7" t="s">
        <v>975</v>
      </c>
      <c r="D268" s="7" t="s">
        <v>175</v>
      </c>
      <c r="E268" s="27">
        <v>351696090735408</v>
      </c>
      <c r="F268" s="7" t="s">
        <v>127</v>
      </c>
      <c r="G268" s="16"/>
      <c r="H268" s="1" t="s">
        <v>175</v>
      </c>
      <c r="I268" s="1" t="s">
        <v>1293</v>
      </c>
      <c r="J268" s="1" t="s">
        <v>1294</v>
      </c>
      <c r="K268" s="1" t="s">
        <v>1294</v>
      </c>
      <c r="L268" s="1" t="s">
        <v>1294</v>
      </c>
      <c r="M268" s="1" t="s">
        <v>146</v>
      </c>
      <c r="N268" s="25">
        <v>0</v>
      </c>
      <c r="O268" s="25">
        <v>0</v>
      </c>
      <c r="P268" s="25">
        <v>0</v>
      </c>
      <c r="Q268" s="25">
        <v>0</v>
      </c>
      <c r="R268" s="25">
        <v>1</v>
      </c>
      <c r="S268" s="25">
        <v>0</v>
      </c>
      <c r="T268" s="25">
        <v>0</v>
      </c>
      <c r="U268" s="25">
        <v>0</v>
      </c>
      <c r="V268" s="25">
        <v>0</v>
      </c>
      <c r="W268" s="25">
        <v>0</v>
      </c>
      <c r="X268" s="25">
        <v>0</v>
      </c>
      <c r="Y268" s="25">
        <v>0</v>
      </c>
      <c r="Z268" s="25">
        <v>0</v>
      </c>
      <c r="AA268" s="25">
        <v>0</v>
      </c>
      <c r="AB268" s="25">
        <v>0</v>
      </c>
      <c r="AC268" s="25">
        <v>0</v>
      </c>
      <c r="AD268" s="25">
        <v>0</v>
      </c>
      <c r="AE268" s="25">
        <v>0</v>
      </c>
      <c r="AF268" s="25">
        <v>0</v>
      </c>
      <c r="AG268" s="25">
        <v>0</v>
      </c>
      <c r="AH268" s="25">
        <v>0</v>
      </c>
      <c r="AI268" s="25">
        <v>0</v>
      </c>
      <c r="AJ268" s="40"/>
      <c r="AK268" s="12"/>
      <c r="AR268" s="7" t="s">
        <v>125</v>
      </c>
      <c r="AS268" s="27">
        <v>6000</v>
      </c>
      <c r="BA268" s="1" t="s">
        <v>1395</v>
      </c>
      <c r="BC268" s="1" t="s">
        <v>1395</v>
      </c>
      <c r="BE268" s="1" t="s">
        <v>1395</v>
      </c>
      <c r="BI268" s="1" t="s">
        <v>1395</v>
      </c>
      <c r="BK268" s="1" t="s">
        <v>1395</v>
      </c>
      <c r="BO268" s="1" t="s">
        <v>1395</v>
      </c>
      <c r="BQ268" s="1" t="s">
        <v>1395</v>
      </c>
      <c r="BY268" s="7"/>
      <c r="CB268" s="1" t="s">
        <v>126</v>
      </c>
      <c r="CC268" s="1">
        <v>82844973</v>
      </c>
      <c r="CD268" s="1" t="s">
        <v>1760</v>
      </c>
      <c r="CF268" s="1">
        <v>378</v>
      </c>
    </row>
    <row r="269" spans="1:84" ht="14.5" x14ac:dyDescent="0.35">
      <c r="A269" s="7" t="s">
        <v>976</v>
      </c>
      <c r="B269" s="7" t="s">
        <v>977</v>
      </c>
      <c r="C269" s="7" t="s">
        <v>978</v>
      </c>
      <c r="D269" s="7" t="s">
        <v>175</v>
      </c>
      <c r="E269" s="7" t="s">
        <v>803</v>
      </c>
      <c r="F269" s="7" t="s">
        <v>127</v>
      </c>
      <c r="G269" s="16"/>
      <c r="H269" s="1" t="s">
        <v>175</v>
      </c>
      <c r="I269" s="1" t="s">
        <v>1293</v>
      </c>
      <c r="J269" s="1" t="s">
        <v>1294</v>
      </c>
      <c r="K269" s="1" t="s">
        <v>1294</v>
      </c>
      <c r="L269" s="1" t="s">
        <v>1294</v>
      </c>
      <c r="M269" s="1" t="s">
        <v>146</v>
      </c>
      <c r="N269" s="25">
        <v>0</v>
      </c>
      <c r="O269" s="25">
        <v>0</v>
      </c>
      <c r="P269" s="25">
        <v>0</v>
      </c>
      <c r="Q269" s="25">
        <v>0</v>
      </c>
      <c r="R269" s="25">
        <v>1</v>
      </c>
      <c r="S269" s="25">
        <v>0</v>
      </c>
      <c r="T269" s="25">
        <v>0</v>
      </c>
      <c r="U269" s="25">
        <v>0</v>
      </c>
      <c r="V269" s="25">
        <v>0</v>
      </c>
      <c r="W269" s="25">
        <v>0</v>
      </c>
      <c r="X269" s="25">
        <v>0</v>
      </c>
      <c r="Y269" s="25">
        <v>0</v>
      </c>
      <c r="Z269" s="25">
        <v>0</v>
      </c>
      <c r="AA269" s="25">
        <v>0</v>
      </c>
      <c r="AB269" s="25">
        <v>0</v>
      </c>
      <c r="AC269" s="25">
        <v>0</v>
      </c>
      <c r="AD269" s="25">
        <v>0</v>
      </c>
      <c r="AE269" s="25">
        <v>0</v>
      </c>
      <c r="AF269" s="25">
        <v>0</v>
      </c>
      <c r="AG269" s="25">
        <v>0</v>
      </c>
      <c r="AH269" s="25">
        <v>0</v>
      </c>
      <c r="AI269" s="25">
        <v>0</v>
      </c>
      <c r="AJ269" s="40"/>
      <c r="AK269" s="12"/>
      <c r="AR269" s="7" t="s">
        <v>125</v>
      </c>
      <c r="AS269" s="25">
        <v>3000</v>
      </c>
      <c r="BA269" s="1" t="s">
        <v>1395</v>
      </c>
      <c r="BC269" s="1" t="s">
        <v>1395</v>
      </c>
      <c r="BE269" s="1" t="s">
        <v>1395</v>
      </c>
      <c r="BI269" s="1" t="s">
        <v>1395</v>
      </c>
      <c r="BK269" s="1" t="s">
        <v>1395</v>
      </c>
      <c r="BO269" s="1" t="s">
        <v>1395</v>
      </c>
      <c r="BQ269" s="1" t="s">
        <v>1395</v>
      </c>
      <c r="BY269" s="7"/>
      <c r="CB269" s="1" t="s">
        <v>126</v>
      </c>
      <c r="CC269" s="1">
        <v>82844989</v>
      </c>
      <c r="CD269" s="1" t="s">
        <v>1761</v>
      </c>
      <c r="CF269" s="1">
        <v>379</v>
      </c>
    </row>
    <row r="270" spans="1:84" ht="14.5" x14ac:dyDescent="0.35">
      <c r="A270" s="7" t="s">
        <v>979</v>
      </c>
      <c r="B270" s="7" t="s">
        <v>980</v>
      </c>
      <c r="C270" s="7" t="s">
        <v>981</v>
      </c>
      <c r="D270" s="7" t="s">
        <v>175</v>
      </c>
      <c r="E270" s="27">
        <v>351696090735408</v>
      </c>
      <c r="F270" s="7" t="s">
        <v>127</v>
      </c>
      <c r="G270" s="16"/>
      <c r="H270" s="1" t="s">
        <v>175</v>
      </c>
      <c r="I270" s="1" t="s">
        <v>1293</v>
      </c>
      <c r="J270" s="1" t="s">
        <v>1294</v>
      </c>
      <c r="K270" s="1" t="s">
        <v>1294</v>
      </c>
      <c r="L270" s="1" t="s">
        <v>1294</v>
      </c>
      <c r="M270" s="1" t="s">
        <v>1326</v>
      </c>
      <c r="N270" s="25">
        <v>0</v>
      </c>
      <c r="O270" s="25">
        <v>0</v>
      </c>
      <c r="P270" s="25">
        <v>0</v>
      </c>
      <c r="Q270" s="25">
        <v>0</v>
      </c>
      <c r="R270" s="25">
        <v>0</v>
      </c>
      <c r="S270" s="25">
        <v>1</v>
      </c>
      <c r="T270" s="25">
        <v>0</v>
      </c>
      <c r="U270" s="25">
        <v>0</v>
      </c>
      <c r="V270" s="25">
        <v>0</v>
      </c>
      <c r="W270" s="25">
        <v>0</v>
      </c>
      <c r="X270" s="25">
        <v>0</v>
      </c>
      <c r="Y270" s="25">
        <v>0</v>
      </c>
      <c r="Z270" s="25">
        <v>0</v>
      </c>
      <c r="AA270" s="25">
        <v>0</v>
      </c>
      <c r="AB270" s="25">
        <v>0</v>
      </c>
      <c r="AC270" s="25">
        <v>0</v>
      </c>
      <c r="AD270" s="25">
        <v>0</v>
      </c>
      <c r="AE270" s="25">
        <v>0</v>
      </c>
      <c r="AF270" s="25">
        <v>0</v>
      </c>
      <c r="AG270" s="25">
        <v>0</v>
      </c>
      <c r="AH270" s="25">
        <v>0</v>
      </c>
      <c r="AI270" s="25">
        <v>0</v>
      </c>
      <c r="AJ270" s="40"/>
      <c r="AK270" s="12"/>
      <c r="AR270" s="7"/>
      <c r="AT270" s="1" t="s">
        <v>125</v>
      </c>
      <c r="AU270" s="25">
        <v>8000</v>
      </c>
      <c r="BA270" s="1" t="s">
        <v>1395</v>
      </c>
      <c r="BC270" s="1" t="s">
        <v>1395</v>
      </c>
      <c r="BE270" s="1" t="s">
        <v>1395</v>
      </c>
      <c r="BI270" s="1" t="s">
        <v>1395</v>
      </c>
      <c r="BK270" s="1" t="s">
        <v>1395</v>
      </c>
      <c r="BO270" s="1" t="s">
        <v>1395</v>
      </c>
      <c r="BQ270" s="1" t="s">
        <v>1395</v>
      </c>
      <c r="BY270" s="7"/>
      <c r="CB270" s="1" t="s">
        <v>126</v>
      </c>
      <c r="CC270" s="1">
        <v>82844990</v>
      </c>
      <c r="CD270" s="1" t="s">
        <v>1762</v>
      </c>
      <c r="CF270" s="1">
        <v>380</v>
      </c>
    </row>
    <row r="271" spans="1:84" ht="14.5" x14ac:dyDescent="0.35">
      <c r="A271" s="7" t="s">
        <v>982</v>
      </c>
      <c r="B271" s="7" t="s">
        <v>983</v>
      </c>
      <c r="C271" s="7" t="s">
        <v>984</v>
      </c>
      <c r="D271" s="7" t="s">
        <v>175</v>
      </c>
      <c r="E271" s="27">
        <v>351696090735408</v>
      </c>
      <c r="F271" s="7" t="s">
        <v>127</v>
      </c>
      <c r="G271" s="16"/>
      <c r="H271" s="1" t="s">
        <v>175</v>
      </c>
      <c r="I271" s="1" t="s">
        <v>1293</v>
      </c>
      <c r="J271" s="1" t="s">
        <v>1294</v>
      </c>
      <c r="K271" s="1" t="s">
        <v>1294</v>
      </c>
      <c r="L271" s="1" t="s">
        <v>1294</v>
      </c>
      <c r="M271" s="1" t="s">
        <v>1328</v>
      </c>
      <c r="N271" s="25">
        <v>1</v>
      </c>
      <c r="O271" s="25">
        <v>0</v>
      </c>
      <c r="P271" s="25">
        <v>0</v>
      </c>
      <c r="Q271" s="25">
        <v>0</v>
      </c>
      <c r="R271" s="25">
        <v>0</v>
      </c>
      <c r="S271" s="25">
        <v>0</v>
      </c>
      <c r="T271" s="25">
        <v>0</v>
      </c>
      <c r="U271" s="25">
        <v>0</v>
      </c>
      <c r="V271" s="25">
        <v>0</v>
      </c>
      <c r="W271" s="25">
        <v>0</v>
      </c>
      <c r="X271" s="25">
        <v>0</v>
      </c>
      <c r="Y271" s="25">
        <v>0</v>
      </c>
      <c r="Z271" s="25">
        <v>0</v>
      </c>
      <c r="AA271" s="25">
        <v>0</v>
      </c>
      <c r="AB271" s="25">
        <v>0</v>
      </c>
      <c r="AC271" s="25">
        <v>0</v>
      </c>
      <c r="AD271" s="25">
        <v>0</v>
      </c>
      <c r="AE271" s="25">
        <v>0</v>
      </c>
      <c r="AF271" s="25">
        <v>0</v>
      </c>
      <c r="AG271" s="25">
        <v>0</v>
      </c>
      <c r="AH271" s="25">
        <v>0</v>
      </c>
      <c r="AI271" s="25">
        <v>0</v>
      </c>
      <c r="AJ271" s="40" t="s">
        <v>125</v>
      </c>
      <c r="AK271" s="42">
        <v>1000</v>
      </c>
      <c r="AR271" s="7"/>
      <c r="BA271" s="1" t="s">
        <v>1395</v>
      </c>
      <c r="BC271" s="1" t="s">
        <v>1395</v>
      </c>
      <c r="BE271" s="1" t="s">
        <v>1395</v>
      </c>
      <c r="BI271" s="1" t="s">
        <v>1395</v>
      </c>
      <c r="BK271" s="1" t="s">
        <v>1395</v>
      </c>
      <c r="BO271" s="1" t="s">
        <v>1395</v>
      </c>
      <c r="BQ271" s="1" t="s">
        <v>1395</v>
      </c>
      <c r="BY271" s="7"/>
      <c r="CB271" s="1" t="s">
        <v>126</v>
      </c>
      <c r="CC271" s="1">
        <v>82845006</v>
      </c>
      <c r="CD271" s="1" t="s">
        <v>1763</v>
      </c>
      <c r="CF271" s="1">
        <v>381</v>
      </c>
    </row>
    <row r="272" spans="1:84" ht="14.5" x14ac:dyDescent="0.35">
      <c r="A272" s="7" t="s">
        <v>985</v>
      </c>
      <c r="B272" s="7" t="s">
        <v>986</v>
      </c>
      <c r="C272" s="7" t="s">
        <v>987</v>
      </c>
      <c r="D272" s="7" t="s">
        <v>175</v>
      </c>
      <c r="E272" s="7" t="s">
        <v>803</v>
      </c>
      <c r="F272" s="7" t="s">
        <v>127</v>
      </c>
      <c r="G272" s="16"/>
      <c r="H272" s="1" t="s">
        <v>175</v>
      </c>
      <c r="I272" s="1" t="s">
        <v>1293</v>
      </c>
      <c r="J272" s="1" t="s">
        <v>1294</v>
      </c>
      <c r="K272" s="1" t="s">
        <v>1294</v>
      </c>
      <c r="L272" s="1" t="s">
        <v>1294</v>
      </c>
      <c r="M272" s="1" t="s">
        <v>1326</v>
      </c>
      <c r="N272" s="25">
        <v>0</v>
      </c>
      <c r="O272" s="25">
        <v>0</v>
      </c>
      <c r="P272" s="25">
        <v>0</v>
      </c>
      <c r="Q272" s="25">
        <v>0</v>
      </c>
      <c r="R272" s="25">
        <v>0</v>
      </c>
      <c r="S272" s="25">
        <v>1</v>
      </c>
      <c r="T272" s="25">
        <v>0</v>
      </c>
      <c r="U272" s="25">
        <v>0</v>
      </c>
      <c r="V272" s="25">
        <v>0</v>
      </c>
      <c r="W272" s="25">
        <v>0</v>
      </c>
      <c r="X272" s="25">
        <v>0</v>
      </c>
      <c r="Y272" s="25">
        <v>0</v>
      </c>
      <c r="Z272" s="25">
        <v>0</v>
      </c>
      <c r="AA272" s="25">
        <v>0</v>
      </c>
      <c r="AB272" s="25">
        <v>0</v>
      </c>
      <c r="AC272" s="25">
        <v>0</v>
      </c>
      <c r="AD272" s="25">
        <v>0</v>
      </c>
      <c r="AE272" s="25">
        <v>0</v>
      </c>
      <c r="AF272" s="25">
        <v>0</v>
      </c>
      <c r="AG272" s="25">
        <v>0</v>
      </c>
      <c r="AH272" s="25">
        <v>0</v>
      </c>
      <c r="AI272" s="25">
        <v>0</v>
      </c>
      <c r="AJ272" s="40"/>
      <c r="AK272" s="12"/>
      <c r="AR272" s="7"/>
      <c r="AT272" s="1" t="s">
        <v>125</v>
      </c>
      <c r="AU272" s="27">
        <v>7000</v>
      </c>
      <c r="AW272" s="7"/>
      <c r="BA272" s="1" t="s">
        <v>1395</v>
      </c>
      <c r="BC272" s="1" t="s">
        <v>1395</v>
      </c>
      <c r="BE272" s="1" t="s">
        <v>1395</v>
      </c>
      <c r="BI272" s="1" t="s">
        <v>1395</v>
      </c>
      <c r="BK272" s="1" t="s">
        <v>1395</v>
      </c>
      <c r="BO272" s="1" t="s">
        <v>1395</v>
      </c>
      <c r="BQ272" s="1" t="s">
        <v>1395</v>
      </c>
      <c r="BY272" s="7"/>
      <c r="CB272" s="1" t="s">
        <v>1483</v>
      </c>
      <c r="CC272" s="1">
        <v>82845027</v>
      </c>
      <c r="CD272" s="1" t="s">
        <v>1764</v>
      </c>
      <c r="CF272" s="1">
        <v>382</v>
      </c>
    </row>
    <row r="273" spans="1:84" ht="14.5" x14ac:dyDescent="0.35">
      <c r="A273" s="7" t="s">
        <v>988</v>
      </c>
      <c r="B273" s="7" t="s">
        <v>989</v>
      </c>
      <c r="C273" s="7" t="s">
        <v>990</v>
      </c>
      <c r="D273" s="7" t="s">
        <v>175</v>
      </c>
      <c r="E273" s="27">
        <v>351696090735408</v>
      </c>
      <c r="F273" s="7" t="s">
        <v>127</v>
      </c>
      <c r="G273" s="16"/>
      <c r="H273" s="1" t="s">
        <v>175</v>
      </c>
      <c r="I273" s="1" t="s">
        <v>1293</v>
      </c>
      <c r="J273" s="1" t="s">
        <v>1294</v>
      </c>
      <c r="K273" s="1" t="s">
        <v>1294</v>
      </c>
      <c r="L273" s="1" t="s">
        <v>1294</v>
      </c>
      <c r="M273" s="1" t="s">
        <v>164</v>
      </c>
      <c r="N273" s="25">
        <v>0</v>
      </c>
      <c r="O273" s="25">
        <v>0</v>
      </c>
      <c r="P273" s="25">
        <v>0</v>
      </c>
      <c r="Q273" s="25">
        <v>0</v>
      </c>
      <c r="R273" s="25">
        <v>0</v>
      </c>
      <c r="S273" s="25">
        <v>0</v>
      </c>
      <c r="T273" s="25">
        <v>0</v>
      </c>
      <c r="U273" s="25">
        <v>1</v>
      </c>
      <c r="V273" s="25">
        <v>0</v>
      </c>
      <c r="W273" s="25">
        <v>0</v>
      </c>
      <c r="X273" s="25">
        <v>0</v>
      </c>
      <c r="Y273" s="25">
        <v>0</v>
      </c>
      <c r="Z273" s="25">
        <v>0</v>
      </c>
      <c r="AA273" s="25">
        <v>0</v>
      </c>
      <c r="AB273" s="25">
        <v>0</v>
      </c>
      <c r="AC273" s="25">
        <v>0</v>
      </c>
      <c r="AD273" s="25">
        <v>0</v>
      </c>
      <c r="AE273" s="25">
        <v>0</v>
      </c>
      <c r="AF273" s="25">
        <v>0</v>
      </c>
      <c r="AG273" s="25">
        <v>0</v>
      </c>
      <c r="AH273" s="25">
        <v>0</v>
      </c>
      <c r="AI273" s="25">
        <v>0</v>
      </c>
      <c r="AJ273" s="40"/>
      <c r="AK273" s="12"/>
      <c r="AR273" s="7"/>
      <c r="AW273" s="7"/>
      <c r="AY273" s="27"/>
      <c r="BA273" s="1" t="s">
        <v>1395</v>
      </c>
      <c r="BC273" s="1" t="s">
        <v>1395</v>
      </c>
      <c r="BE273" s="1" t="s">
        <v>1395</v>
      </c>
      <c r="BI273" s="1" t="s">
        <v>1395</v>
      </c>
      <c r="BK273" s="1" t="s">
        <v>1395</v>
      </c>
      <c r="BO273" s="1" t="s">
        <v>1395</v>
      </c>
      <c r="BQ273" s="1" t="s">
        <v>1395</v>
      </c>
      <c r="BY273" s="7"/>
      <c r="CB273" s="1" t="s">
        <v>126</v>
      </c>
      <c r="CC273" s="1">
        <v>82845029</v>
      </c>
      <c r="CD273" s="1" t="s">
        <v>1765</v>
      </c>
      <c r="CF273" s="1">
        <v>383</v>
      </c>
    </row>
    <row r="274" spans="1:84" ht="14.5" x14ac:dyDescent="0.35">
      <c r="A274" s="7" t="s">
        <v>991</v>
      </c>
      <c r="B274" s="7" t="s">
        <v>992</v>
      </c>
      <c r="C274" s="7" t="s">
        <v>993</v>
      </c>
      <c r="D274" s="7" t="s">
        <v>175</v>
      </c>
      <c r="E274" s="27">
        <v>351696090735408</v>
      </c>
      <c r="F274" s="7" t="s">
        <v>127</v>
      </c>
      <c r="G274" s="16"/>
      <c r="H274" s="1" t="s">
        <v>175</v>
      </c>
      <c r="I274" s="1" t="s">
        <v>1293</v>
      </c>
      <c r="J274" s="1" t="s">
        <v>1294</v>
      </c>
      <c r="K274" s="1" t="s">
        <v>1294</v>
      </c>
      <c r="L274" s="1" t="s">
        <v>1294</v>
      </c>
      <c r="M274" s="1" t="s">
        <v>140</v>
      </c>
      <c r="N274" s="25">
        <v>0</v>
      </c>
      <c r="O274" s="25">
        <v>0</v>
      </c>
      <c r="P274" s="25">
        <v>0</v>
      </c>
      <c r="Q274" s="25">
        <v>0</v>
      </c>
      <c r="R274" s="25">
        <v>0</v>
      </c>
      <c r="S274" s="25">
        <v>0</v>
      </c>
      <c r="T274" s="25">
        <v>1</v>
      </c>
      <c r="U274" s="25">
        <v>0</v>
      </c>
      <c r="V274" s="25">
        <v>0</v>
      </c>
      <c r="W274" s="25">
        <v>0</v>
      </c>
      <c r="X274" s="25">
        <v>0</v>
      </c>
      <c r="Y274" s="25">
        <v>0</v>
      </c>
      <c r="Z274" s="25">
        <v>0</v>
      </c>
      <c r="AA274" s="25">
        <v>0</v>
      </c>
      <c r="AB274" s="25">
        <v>0</v>
      </c>
      <c r="AC274" s="25">
        <v>0</v>
      </c>
      <c r="AD274" s="25">
        <v>0</v>
      </c>
      <c r="AE274" s="25">
        <v>0</v>
      </c>
      <c r="AF274" s="25">
        <v>0</v>
      </c>
      <c r="AG274" s="25">
        <v>0</v>
      </c>
      <c r="AH274" s="25">
        <v>0</v>
      </c>
      <c r="AI274" s="25">
        <v>0</v>
      </c>
      <c r="AJ274" s="40"/>
      <c r="AK274" s="12"/>
      <c r="AR274" s="7"/>
      <c r="AW274" s="27"/>
      <c r="BA274" s="1" t="s">
        <v>1395</v>
      </c>
      <c r="BC274" s="1" t="s">
        <v>1395</v>
      </c>
      <c r="BE274" s="1" t="s">
        <v>1395</v>
      </c>
      <c r="BI274" s="1" t="s">
        <v>1395</v>
      </c>
      <c r="BK274" s="1" t="s">
        <v>1395</v>
      </c>
      <c r="BO274" s="1" t="s">
        <v>1395</v>
      </c>
      <c r="BQ274" s="1" t="s">
        <v>1395</v>
      </c>
      <c r="BY274" s="7"/>
      <c r="CB274" s="1" t="s">
        <v>1480</v>
      </c>
      <c r="CC274" s="1">
        <v>82845056</v>
      </c>
      <c r="CD274" s="1" t="s">
        <v>1766</v>
      </c>
      <c r="CF274" s="1">
        <v>384</v>
      </c>
    </row>
    <row r="275" spans="1:84" ht="14.5" x14ac:dyDescent="0.35">
      <c r="A275" s="7" t="s">
        <v>994</v>
      </c>
      <c r="B275" s="7" t="s">
        <v>995</v>
      </c>
      <c r="C275" s="7" t="s">
        <v>996</v>
      </c>
      <c r="D275" s="7" t="s">
        <v>175</v>
      </c>
      <c r="E275" s="7" t="s">
        <v>803</v>
      </c>
      <c r="F275" s="7" t="s">
        <v>127</v>
      </c>
      <c r="G275" s="16"/>
      <c r="H275" s="1" t="s">
        <v>175</v>
      </c>
      <c r="I275" s="1" t="s">
        <v>1293</v>
      </c>
      <c r="J275" s="1" t="s">
        <v>1294</v>
      </c>
      <c r="K275" s="1" t="s">
        <v>1294</v>
      </c>
      <c r="L275" s="1" t="s">
        <v>1294</v>
      </c>
      <c r="M275" s="1" t="s">
        <v>1328</v>
      </c>
      <c r="N275" s="25">
        <v>1</v>
      </c>
      <c r="O275" s="25">
        <v>0</v>
      </c>
      <c r="P275" s="25">
        <v>0</v>
      </c>
      <c r="Q275" s="25">
        <v>0</v>
      </c>
      <c r="R275" s="25">
        <v>0</v>
      </c>
      <c r="S275" s="25">
        <v>0</v>
      </c>
      <c r="T275" s="25">
        <v>0</v>
      </c>
      <c r="U275" s="25">
        <v>0</v>
      </c>
      <c r="V275" s="25">
        <v>0</v>
      </c>
      <c r="W275" s="25">
        <v>0</v>
      </c>
      <c r="X275" s="25">
        <v>0</v>
      </c>
      <c r="Y275" s="25">
        <v>0</v>
      </c>
      <c r="Z275" s="25">
        <v>0</v>
      </c>
      <c r="AA275" s="25">
        <v>0</v>
      </c>
      <c r="AB275" s="25">
        <v>0</v>
      </c>
      <c r="AC275" s="25">
        <v>0</v>
      </c>
      <c r="AD275" s="25">
        <v>0</v>
      </c>
      <c r="AE275" s="25">
        <v>0</v>
      </c>
      <c r="AF275" s="25">
        <v>0</v>
      </c>
      <c r="AG275" s="25">
        <v>0</v>
      </c>
      <c r="AH275" s="25">
        <v>0</v>
      </c>
      <c r="AI275" s="25">
        <v>0</v>
      </c>
      <c r="AJ275" s="40" t="s">
        <v>125</v>
      </c>
      <c r="AK275" s="42">
        <v>1000</v>
      </c>
      <c r="AR275" s="7"/>
      <c r="AW275" s="7"/>
      <c r="BA275" s="1" t="s">
        <v>1395</v>
      </c>
      <c r="BC275" s="1" t="s">
        <v>1395</v>
      </c>
      <c r="BE275" s="1" t="s">
        <v>1395</v>
      </c>
      <c r="BI275" s="1" t="s">
        <v>1395</v>
      </c>
      <c r="BK275" s="1" t="s">
        <v>1395</v>
      </c>
      <c r="BO275" s="1" t="s">
        <v>1395</v>
      </c>
      <c r="BQ275" s="1" t="s">
        <v>1395</v>
      </c>
      <c r="BY275" s="7"/>
      <c r="CB275" s="1" t="s">
        <v>126</v>
      </c>
      <c r="CC275" s="1">
        <v>82845060</v>
      </c>
      <c r="CD275" s="1" t="s">
        <v>1767</v>
      </c>
      <c r="CF275" s="1">
        <v>385</v>
      </c>
    </row>
    <row r="276" spans="1:84" ht="14.5" x14ac:dyDescent="0.35">
      <c r="A276" s="7" t="s">
        <v>997</v>
      </c>
      <c r="B276" s="7" t="s">
        <v>998</v>
      </c>
      <c r="C276" s="7" t="s">
        <v>999</v>
      </c>
      <c r="D276" s="7" t="s">
        <v>175</v>
      </c>
      <c r="E276" s="27">
        <v>351696090735408</v>
      </c>
      <c r="F276" s="7" t="s">
        <v>127</v>
      </c>
      <c r="G276" s="16"/>
      <c r="H276" s="1" t="s">
        <v>175</v>
      </c>
      <c r="I276" s="1" t="s">
        <v>1293</v>
      </c>
      <c r="J276" s="1" t="s">
        <v>1294</v>
      </c>
      <c r="K276" s="1" t="s">
        <v>1294</v>
      </c>
      <c r="L276" s="1" t="s">
        <v>1294</v>
      </c>
      <c r="M276" s="1" t="s">
        <v>140</v>
      </c>
      <c r="N276" s="25">
        <v>0</v>
      </c>
      <c r="O276" s="25">
        <v>0</v>
      </c>
      <c r="P276" s="25">
        <v>0</v>
      </c>
      <c r="Q276" s="25">
        <v>0</v>
      </c>
      <c r="R276" s="25">
        <v>0</v>
      </c>
      <c r="S276" s="25">
        <v>0</v>
      </c>
      <c r="T276" s="25">
        <v>1</v>
      </c>
      <c r="U276" s="25">
        <v>0</v>
      </c>
      <c r="V276" s="25">
        <v>0</v>
      </c>
      <c r="W276" s="25">
        <v>0</v>
      </c>
      <c r="X276" s="25">
        <v>0</v>
      </c>
      <c r="Y276" s="25">
        <v>0</v>
      </c>
      <c r="Z276" s="25">
        <v>0</v>
      </c>
      <c r="AA276" s="25">
        <v>0</v>
      </c>
      <c r="AB276" s="25">
        <v>0</v>
      </c>
      <c r="AC276" s="25">
        <v>0</v>
      </c>
      <c r="AD276" s="25">
        <v>0</v>
      </c>
      <c r="AE276" s="25">
        <v>0</v>
      </c>
      <c r="AF276" s="25">
        <v>0</v>
      </c>
      <c r="AG276" s="25">
        <v>0</v>
      </c>
      <c r="AH276" s="25">
        <v>0</v>
      </c>
      <c r="AI276" s="25">
        <v>0</v>
      </c>
      <c r="AJ276" s="40"/>
      <c r="AK276" s="12"/>
      <c r="AR276" s="7"/>
      <c r="AW276" s="27"/>
      <c r="BA276" s="1" t="s">
        <v>1395</v>
      </c>
      <c r="BC276" s="1" t="s">
        <v>1395</v>
      </c>
      <c r="BE276" s="1" t="s">
        <v>1395</v>
      </c>
      <c r="BI276" s="1" t="s">
        <v>1395</v>
      </c>
      <c r="BK276" s="1" t="s">
        <v>1395</v>
      </c>
      <c r="BO276" s="1" t="s">
        <v>1395</v>
      </c>
      <c r="BQ276" s="1" t="s">
        <v>1395</v>
      </c>
      <c r="BY276" s="7"/>
      <c r="CB276" s="1" t="s">
        <v>1480</v>
      </c>
      <c r="CC276" s="1">
        <v>82845064</v>
      </c>
      <c r="CD276" s="1" t="s">
        <v>1768</v>
      </c>
      <c r="CF276" s="1">
        <v>386</v>
      </c>
    </row>
    <row r="277" spans="1:84" ht="14.5" x14ac:dyDescent="0.35">
      <c r="A277" s="7" t="s">
        <v>1000</v>
      </c>
      <c r="B277" s="7" t="s">
        <v>1001</v>
      </c>
      <c r="C277" s="7" t="s">
        <v>1002</v>
      </c>
      <c r="D277" s="7" t="s">
        <v>175</v>
      </c>
      <c r="E277" s="27">
        <v>351696090735408</v>
      </c>
      <c r="F277" s="7" t="s">
        <v>127</v>
      </c>
      <c r="G277" s="16"/>
      <c r="H277" s="1" t="s">
        <v>175</v>
      </c>
      <c r="I277" s="1" t="s">
        <v>1293</v>
      </c>
      <c r="J277" s="1" t="s">
        <v>1294</v>
      </c>
      <c r="K277" s="1" t="s">
        <v>1294</v>
      </c>
      <c r="L277" s="1" t="s">
        <v>1294</v>
      </c>
      <c r="M277" s="1" t="s">
        <v>140</v>
      </c>
      <c r="N277" s="25">
        <v>0</v>
      </c>
      <c r="O277" s="25">
        <v>0</v>
      </c>
      <c r="P277" s="25">
        <v>0</v>
      </c>
      <c r="Q277" s="25">
        <v>0</v>
      </c>
      <c r="R277" s="25">
        <v>0</v>
      </c>
      <c r="S277" s="25">
        <v>0</v>
      </c>
      <c r="T277" s="25">
        <v>1</v>
      </c>
      <c r="U277" s="25">
        <v>0</v>
      </c>
      <c r="V277" s="25">
        <v>0</v>
      </c>
      <c r="W277" s="25">
        <v>0</v>
      </c>
      <c r="X277" s="25">
        <v>0</v>
      </c>
      <c r="Y277" s="25">
        <v>0</v>
      </c>
      <c r="Z277" s="25">
        <v>0</v>
      </c>
      <c r="AA277" s="25">
        <v>0</v>
      </c>
      <c r="AB277" s="25">
        <v>0</v>
      </c>
      <c r="AC277" s="25">
        <v>0</v>
      </c>
      <c r="AD277" s="25">
        <v>0</v>
      </c>
      <c r="AE277" s="25">
        <v>0</v>
      </c>
      <c r="AF277" s="25">
        <v>0</v>
      </c>
      <c r="AG277" s="25">
        <v>0</v>
      </c>
      <c r="AH277" s="25">
        <v>0</v>
      </c>
      <c r="AI277" s="25">
        <v>0</v>
      </c>
      <c r="AJ277" s="40"/>
      <c r="AK277" s="12"/>
      <c r="AR277" s="7"/>
      <c r="AV277" s="1" t="s">
        <v>125</v>
      </c>
      <c r="AW277" s="27">
        <v>5000</v>
      </c>
      <c r="BA277" s="1" t="s">
        <v>1395</v>
      </c>
      <c r="BC277" s="1" t="s">
        <v>1395</v>
      </c>
      <c r="BE277" s="1" t="s">
        <v>1395</v>
      </c>
      <c r="BI277" s="1" t="s">
        <v>1395</v>
      </c>
      <c r="BK277" s="1" t="s">
        <v>1395</v>
      </c>
      <c r="BO277" s="1" t="s">
        <v>1395</v>
      </c>
      <c r="BQ277" s="1" t="s">
        <v>1395</v>
      </c>
      <c r="BY277" s="7"/>
      <c r="CB277" s="1" t="s">
        <v>126</v>
      </c>
      <c r="CC277" s="1">
        <v>82845084</v>
      </c>
      <c r="CD277" s="1" t="s">
        <v>1769</v>
      </c>
      <c r="CF277" s="1">
        <v>387</v>
      </c>
    </row>
    <row r="278" spans="1:84" ht="14.5" x14ac:dyDescent="0.35">
      <c r="A278" s="7" t="s">
        <v>1003</v>
      </c>
      <c r="B278" s="7" t="s">
        <v>1004</v>
      </c>
      <c r="C278" s="7" t="s">
        <v>1005</v>
      </c>
      <c r="D278" s="7" t="s">
        <v>175</v>
      </c>
      <c r="E278" s="27">
        <v>351696090735408</v>
      </c>
      <c r="F278" s="7" t="s">
        <v>127</v>
      </c>
      <c r="G278" s="16"/>
      <c r="H278" s="1" t="s">
        <v>175</v>
      </c>
      <c r="I278" s="1" t="s">
        <v>1293</v>
      </c>
      <c r="J278" s="1" t="s">
        <v>1294</v>
      </c>
      <c r="K278" s="1" t="s">
        <v>1294</v>
      </c>
      <c r="L278" s="1" t="s">
        <v>1294</v>
      </c>
      <c r="M278" s="1" t="s">
        <v>129</v>
      </c>
      <c r="N278" s="25">
        <v>0</v>
      </c>
      <c r="O278" s="25">
        <v>0</v>
      </c>
      <c r="P278" s="25">
        <v>0</v>
      </c>
      <c r="Q278" s="25">
        <v>0</v>
      </c>
      <c r="R278" s="25">
        <v>0</v>
      </c>
      <c r="S278" s="25">
        <v>0</v>
      </c>
      <c r="T278" s="25">
        <v>0</v>
      </c>
      <c r="U278" s="25">
        <v>0</v>
      </c>
      <c r="V278" s="25">
        <v>0</v>
      </c>
      <c r="W278" s="25">
        <v>0</v>
      </c>
      <c r="X278" s="25">
        <v>0</v>
      </c>
      <c r="Y278" s="25">
        <v>0</v>
      </c>
      <c r="Z278" s="25">
        <v>0</v>
      </c>
      <c r="AA278" s="25">
        <v>0</v>
      </c>
      <c r="AB278" s="25">
        <v>0</v>
      </c>
      <c r="AC278" s="25">
        <v>0</v>
      </c>
      <c r="AD278" s="25">
        <v>0</v>
      </c>
      <c r="AE278" s="25">
        <v>0</v>
      </c>
      <c r="AF278" s="25">
        <v>0</v>
      </c>
      <c r="AG278" s="25">
        <v>0</v>
      </c>
      <c r="AH278" s="25">
        <v>1</v>
      </c>
      <c r="AI278" s="25">
        <v>0</v>
      </c>
      <c r="AJ278" s="40"/>
      <c r="AK278" s="12"/>
      <c r="AR278" s="7"/>
      <c r="AW278" s="7"/>
      <c r="BA278" s="1" t="s">
        <v>1395</v>
      </c>
      <c r="BC278" s="1" t="s">
        <v>1395</v>
      </c>
      <c r="BE278" s="1" t="s">
        <v>1395</v>
      </c>
      <c r="BI278" s="1" t="s">
        <v>1395</v>
      </c>
      <c r="BK278" s="1" t="s">
        <v>1395</v>
      </c>
      <c r="BO278" s="1" t="s">
        <v>1395</v>
      </c>
      <c r="BQ278" s="1" t="s">
        <v>1395</v>
      </c>
      <c r="BX278" s="7" t="s">
        <v>125</v>
      </c>
      <c r="BY278" s="27">
        <v>100</v>
      </c>
      <c r="CB278" s="1" t="s">
        <v>126</v>
      </c>
      <c r="CC278" s="1">
        <v>82845090</v>
      </c>
      <c r="CD278" s="1" t="s">
        <v>1770</v>
      </c>
      <c r="CF278" s="1">
        <v>388</v>
      </c>
    </row>
    <row r="279" spans="1:84" ht="14.5" x14ac:dyDescent="0.35">
      <c r="A279" s="7" t="s">
        <v>1006</v>
      </c>
      <c r="B279" s="7" t="s">
        <v>1007</v>
      </c>
      <c r="C279" s="7" t="s">
        <v>1008</v>
      </c>
      <c r="D279" s="7" t="s">
        <v>175</v>
      </c>
      <c r="E279" s="7" t="s">
        <v>803</v>
      </c>
      <c r="F279" s="7" t="s">
        <v>127</v>
      </c>
      <c r="G279" s="16"/>
      <c r="H279" s="1" t="s">
        <v>175</v>
      </c>
      <c r="I279" s="1" t="s">
        <v>1293</v>
      </c>
      <c r="J279" s="1" t="s">
        <v>1294</v>
      </c>
      <c r="K279" s="1" t="s">
        <v>1294</v>
      </c>
      <c r="L279" s="1" t="s">
        <v>1294</v>
      </c>
      <c r="M279" s="1" t="s">
        <v>1328</v>
      </c>
      <c r="N279" s="25">
        <v>1</v>
      </c>
      <c r="O279" s="25">
        <v>0</v>
      </c>
      <c r="P279" s="25">
        <v>0</v>
      </c>
      <c r="Q279" s="25">
        <v>0</v>
      </c>
      <c r="R279" s="25">
        <v>0</v>
      </c>
      <c r="S279" s="25">
        <v>0</v>
      </c>
      <c r="T279" s="25">
        <v>0</v>
      </c>
      <c r="U279" s="25">
        <v>0</v>
      </c>
      <c r="V279" s="25">
        <v>0</v>
      </c>
      <c r="W279" s="25">
        <v>0</v>
      </c>
      <c r="X279" s="25">
        <v>0</v>
      </c>
      <c r="Y279" s="25">
        <v>0</v>
      </c>
      <c r="Z279" s="25">
        <v>0</v>
      </c>
      <c r="AA279" s="25">
        <v>0</v>
      </c>
      <c r="AB279" s="25">
        <v>0</v>
      </c>
      <c r="AC279" s="25">
        <v>0</v>
      </c>
      <c r="AD279" s="25">
        <v>0</v>
      </c>
      <c r="AE279" s="25">
        <v>0</v>
      </c>
      <c r="AF279" s="25">
        <v>0</v>
      </c>
      <c r="AG279" s="25">
        <v>0</v>
      </c>
      <c r="AH279" s="25">
        <v>0</v>
      </c>
      <c r="AI279" s="25">
        <v>0</v>
      </c>
      <c r="AJ279" s="40" t="s">
        <v>125</v>
      </c>
      <c r="AK279" s="42">
        <v>1000</v>
      </c>
      <c r="AR279" s="7"/>
      <c r="AW279" s="7"/>
      <c r="BA279" s="1" t="s">
        <v>1395</v>
      </c>
      <c r="BC279" s="1" t="s">
        <v>1395</v>
      </c>
      <c r="BE279" s="1" t="s">
        <v>1395</v>
      </c>
      <c r="BI279" s="1" t="s">
        <v>1395</v>
      </c>
      <c r="BK279" s="1" t="s">
        <v>1395</v>
      </c>
      <c r="BO279" s="1" t="s">
        <v>1395</v>
      </c>
      <c r="BQ279" s="1" t="s">
        <v>1395</v>
      </c>
      <c r="BY279" s="7"/>
      <c r="CB279" s="1" t="s">
        <v>126</v>
      </c>
      <c r="CC279" s="1">
        <v>82845091</v>
      </c>
      <c r="CD279" s="1" t="s">
        <v>1770</v>
      </c>
      <c r="CF279" s="1">
        <v>389</v>
      </c>
    </row>
    <row r="280" spans="1:84" ht="14.5" x14ac:dyDescent="0.35">
      <c r="A280" s="7" t="s">
        <v>1009</v>
      </c>
      <c r="B280" s="7" t="s">
        <v>1010</v>
      </c>
      <c r="C280" s="7" t="s">
        <v>1011</v>
      </c>
      <c r="D280" s="7" t="s">
        <v>175</v>
      </c>
      <c r="E280" s="27">
        <v>351696090735408</v>
      </c>
      <c r="F280" s="7" t="s">
        <v>127</v>
      </c>
      <c r="G280" s="16"/>
      <c r="H280" s="1" t="s">
        <v>175</v>
      </c>
      <c r="I280" s="1" t="s">
        <v>1293</v>
      </c>
      <c r="J280" s="1" t="s">
        <v>1294</v>
      </c>
      <c r="K280" s="1" t="s">
        <v>1294</v>
      </c>
      <c r="L280" s="1" t="s">
        <v>1294</v>
      </c>
      <c r="M280" s="1" t="s">
        <v>129</v>
      </c>
      <c r="N280" s="25">
        <v>0</v>
      </c>
      <c r="O280" s="25">
        <v>0</v>
      </c>
      <c r="P280" s="25">
        <v>0</v>
      </c>
      <c r="Q280" s="25">
        <v>0</v>
      </c>
      <c r="R280" s="25">
        <v>0</v>
      </c>
      <c r="S280" s="25">
        <v>0</v>
      </c>
      <c r="T280" s="25">
        <v>0</v>
      </c>
      <c r="U280" s="25">
        <v>0</v>
      </c>
      <c r="V280" s="25">
        <v>0</v>
      </c>
      <c r="W280" s="25">
        <v>0</v>
      </c>
      <c r="X280" s="25">
        <v>0</v>
      </c>
      <c r="Y280" s="25">
        <v>0</v>
      </c>
      <c r="Z280" s="25">
        <v>0</v>
      </c>
      <c r="AA280" s="25">
        <v>0</v>
      </c>
      <c r="AB280" s="25">
        <v>0</v>
      </c>
      <c r="AC280" s="25">
        <v>0</v>
      </c>
      <c r="AD280" s="25">
        <v>0</v>
      </c>
      <c r="AE280" s="25">
        <v>0</v>
      </c>
      <c r="AF280" s="25">
        <v>0</v>
      </c>
      <c r="AG280" s="25">
        <v>0</v>
      </c>
      <c r="AH280" s="25">
        <v>1</v>
      </c>
      <c r="AI280" s="25">
        <v>0</v>
      </c>
      <c r="AJ280" s="40"/>
      <c r="AK280" s="12"/>
      <c r="AR280" s="7"/>
      <c r="AW280" s="7"/>
      <c r="AY280" s="7"/>
      <c r="BA280" s="1" t="s">
        <v>1395</v>
      </c>
      <c r="BC280" s="1" t="s">
        <v>1395</v>
      </c>
      <c r="BE280" s="1" t="s">
        <v>1395</v>
      </c>
      <c r="BI280" s="1" t="s">
        <v>1395</v>
      </c>
      <c r="BK280" s="1" t="s">
        <v>1395</v>
      </c>
      <c r="BO280" s="1" t="s">
        <v>1395</v>
      </c>
      <c r="BQ280" s="1" t="s">
        <v>1395</v>
      </c>
      <c r="BX280" s="7" t="s">
        <v>125</v>
      </c>
      <c r="BY280" s="27">
        <v>250</v>
      </c>
      <c r="CA280" s="7"/>
      <c r="CB280" s="1" t="s">
        <v>126</v>
      </c>
      <c r="CC280" s="1">
        <v>82845098</v>
      </c>
      <c r="CD280" s="1" t="s">
        <v>1771</v>
      </c>
      <c r="CF280" s="1">
        <v>390</v>
      </c>
    </row>
    <row r="281" spans="1:84" ht="14.5" x14ac:dyDescent="0.35">
      <c r="A281" s="7" t="s">
        <v>1012</v>
      </c>
      <c r="B281" s="7" t="s">
        <v>1013</v>
      </c>
      <c r="C281" s="7" t="s">
        <v>1014</v>
      </c>
      <c r="D281" s="7" t="s">
        <v>175</v>
      </c>
      <c r="E281" s="7" t="s">
        <v>803</v>
      </c>
      <c r="F281" s="7" t="s">
        <v>127</v>
      </c>
      <c r="G281" s="16"/>
      <c r="H281" s="1" t="s">
        <v>175</v>
      </c>
      <c r="I281" s="1" t="s">
        <v>1293</v>
      </c>
      <c r="J281" s="1" t="s">
        <v>1294</v>
      </c>
      <c r="K281" s="1" t="s">
        <v>1294</v>
      </c>
      <c r="L281" s="1" t="s">
        <v>1294</v>
      </c>
      <c r="M281" s="1" t="s">
        <v>164</v>
      </c>
      <c r="N281" s="25">
        <v>0</v>
      </c>
      <c r="O281" s="25">
        <v>0</v>
      </c>
      <c r="P281" s="25">
        <v>0</v>
      </c>
      <c r="Q281" s="25">
        <v>0</v>
      </c>
      <c r="R281" s="25">
        <v>0</v>
      </c>
      <c r="S281" s="25">
        <v>0</v>
      </c>
      <c r="T281" s="25">
        <v>0</v>
      </c>
      <c r="U281" s="25">
        <v>1</v>
      </c>
      <c r="V281" s="25">
        <v>0</v>
      </c>
      <c r="W281" s="25">
        <v>0</v>
      </c>
      <c r="X281" s="25">
        <v>0</v>
      </c>
      <c r="Y281" s="25">
        <v>0</v>
      </c>
      <c r="Z281" s="25">
        <v>0</v>
      </c>
      <c r="AA281" s="25">
        <v>0</v>
      </c>
      <c r="AB281" s="25">
        <v>0</v>
      </c>
      <c r="AC281" s="25">
        <v>0</v>
      </c>
      <c r="AD281" s="25">
        <v>0</v>
      </c>
      <c r="AE281" s="25">
        <v>0</v>
      </c>
      <c r="AF281" s="25">
        <v>0</v>
      </c>
      <c r="AG281" s="25">
        <v>0</v>
      </c>
      <c r="AH281" s="25">
        <v>0</v>
      </c>
      <c r="AI281" s="25">
        <v>0</v>
      </c>
      <c r="AJ281" s="40"/>
      <c r="AK281" s="12"/>
      <c r="AR281" s="7"/>
      <c r="AW281" s="7"/>
      <c r="AX281" s="1" t="s">
        <v>125</v>
      </c>
      <c r="AY281" s="27">
        <v>7200</v>
      </c>
      <c r="BA281" s="1" t="s">
        <v>1395</v>
      </c>
      <c r="BC281" s="1" t="s">
        <v>1395</v>
      </c>
      <c r="BE281" s="1" t="s">
        <v>1395</v>
      </c>
      <c r="BI281" s="1" t="s">
        <v>1395</v>
      </c>
      <c r="BK281" s="1" t="s">
        <v>1395</v>
      </c>
      <c r="BO281" s="1" t="s">
        <v>1395</v>
      </c>
      <c r="BQ281" s="1" t="s">
        <v>1395</v>
      </c>
      <c r="BY281" s="7"/>
      <c r="CA281" s="7"/>
      <c r="CB281" s="1" t="s">
        <v>126</v>
      </c>
      <c r="CC281" s="1">
        <v>82845102</v>
      </c>
      <c r="CD281" s="1" t="s">
        <v>1772</v>
      </c>
      <c r="CF281" s="1">
        <v>391</v>
      </c>
    </row>
    <row r="282" spans="1:84" ht="14.5" x14ac:dyDescent="0.35">
      <c r="A282" s="7" t="s">
        <v>1015</v>
      </c>
      <c r="B282" s="7" t="s">
        <v>1016</v>
      </c>
      <c r="C282" s="7" t="s">
        <v>1017</v>
      </c>
      <c r="D282" s="7" t="s">
        <v>175</v>
      </c>
      <c r="E282" s="7" t="s">
        <v>803</v>
      </c>
      <c r="F282" s="7" t="s">
        <v>127</v>
      </c>
      <c r="G282" s="16"/>
      <c r="H282" s="1" t="s">
        <v>175</v>
      </c>
      <c r="I282" s="1" t="s">
        <v>1293</v>
      </c>
      <c r="J282" s="1" t="s">
        <v>1294</v>
      </c>
      <c r="K282" s="1" t="s">
        <v>1294</v>
      </c>
      <c r="L282" s="1" t="s">
        <v>1294</v>
      </c>
      <c r="M282" s="1" t="s">
        <v>164</v>
      </c>
      <c r="N282" s="25">
        <v>0</v>
      </c>
      <c r="O282" s="25">
        <v>0</v>
      </c>
      <c r="P282" s="25">
        <v>0</v>
      </c>
      <c r="Q282" s="25">
        <v>0</v>
      </c>
      <c r="R282" s="25">
        <v>0</v>
      </c>
      <c r="S282" s="25">
        <v>0</v>
      </c>
      <c r="T282" s="25">
        <v>0</v>
      </c>
      <c r="U282" s="25">
        <v>1</v>
      </c>
      <c r="V282" s="25">
        <v>0</v>
      </c>
      <c r="W282" s="25">
        <v>0</v>
      </c>
      <c r="X282" s="25">
        <v>0</v>
      </c>
      <c r="Y282" s="25">
        <v>0</v>
      </c>
      <c r="Z282" s="25">
        <v>0</v>
      </c>
      <c r="AA282" s="25">
        <v>0</v>
      </c>
      <c r="AB282" s="25">
        <v>0</v>
      </c>
      <c r="AC282" s="25">
        <v>0</v>
      </c>
      <c r="AD282" s="25">
        <v>0</v>
      </c>
      <c r="AE282" s="25">
        <v>0</v>
      </c>
      <c r="AF282" s="25">
        <v>0</v>
      </c>
      <c r="AG282" s="25">
        <v>0</v>
      </c>
      <c r="AH282" s="25">
        <v>0</v>
      </c>
      <c r="AI282" s="25">
        <v>0</v>
      </c>
      <c r="AJ282" s="40"/>
      <c r="AK282" s="12"/>
      <c r="AR282" s="7"/>
      <c r="AW282" s="7"/>
      <c r="AX282" s="1" t="s">
        <v>125</v>
      </c>
      <c r="AY282" s="27">
        <v>7000</v>
      </c>
      <c r="BA282" s="1" t="s">
        <v>1395</v>
      </c>
      <c r="BC282" s="1" t="s">
        <v>1395</v>
      </c>
      <c r="BE282" s="1" t="s">
        <v>1395</v>
      </c>
      <c r="BI282" s="1" t="s">
        <v>1395</v>
      </c>
      <c r="BK282" s="1" t="s">
        <v>1395</v>
      </c>
      <c r="BO282" s="1" t="s">
        <v>1395</v>
      </c>
      <c r="BQ282" s="1" t="s">
        <v>1395</v>
      </c>
      <c r="BY282" s="7"/>
      <c r="CA282" s="7"/>
      <c r="CB282" s="1" t="s">
        <v>126</v>
      </c>
      <c r="CC282" s="1">
        <v>82845114</v>
      </c>
      <c r="CD282" s="1" t="s">
        <v>1773</v>
      </c>
      <c r="CF282" s="1">
        <v>392</v>
      </c>
    </row>
    <row r="283" spans="1:84" ht="14.5" x14ac:dyDescent="0.35">
      <c r="A283" s="7" t="s">
        <v>1018</v>
      </c>
      <c r="B283" s="7" t="s">
        <v>1019</v>
      </c>
      <c r="C283" s="7" t="s">
        <v>1020</v>
      </c>
      <c r="D283" s="7" t="s">
        <v>175</v>
      </c>
      <c r="E283" s="7" t="s">
        <v>803</v>
      </c>
      <c r="F283" s="7" t="s">
        <v>127</v>
      </c>
      <c r="G283" s="16"/>
      <c r="H283" s="1" t="s">
        <v>175</v>
      </c>
      <c r="I283" s="1" t="s">
        <v>1293</v>
      </c>
      <c r="J283" s="1" t="s">
        <v>1294</v>
      </c>
      <c r="K283" s="1" t="s">
        <v>1294</v>
      </c>
      <c r="L283" s="1" t="s">
        <v>1294</v>
      </c>
      <c r="M283" s="1" t="s">
        <v>164</v>
      </c>
      <c r="N283" s="25">
        <v>0</v>
      </c>
      <c r="O283" s="25">
        <v>0</v>
      </c>
      <c r="P283" s="25">
        <v>0</v>
      </c>
      <c r="Q283" s="25">
        <v>0</v>
      </c>
      <c r="R283" s="25">
        <v>0</v>
      </c>
      <c r="S283" s="25">
        <v>0</v>
      </c>
      <c r="T283" s="25">
        <v>0</v>
      </c>
      <c r="U283" s="25">
        <v>1</v>
      </c>
      <c r="V283" s="25">
        <v>0</v>
      </c>
      <c r="W283" s="25">
        <v>0</v>
      </c>
      <c r="X283" s="25">
        <v>0</v>
      </c>
      <c r="Y283" s="25">
        <v>0</v>
      </c>
      <c r="Z283" s="25">
        <v>0</v>
      </c>
      <c r="AA283" s="25">
        <v>0</v>
      </c>
      <c r="AB283" s="25">
        <v>0</v>
      </c>
      <c r="AC283" s="25">
        <v>0</v>
      </c>
      <c r="AD283" s="25">
        <v>0</v>
      </c>
      <c r="AE283" s="25">
        <v>0</v>
      </c>
      <c r="AF283" s="25">
        <v>0</v>
      </c>
      <c r="AG283" s="25">
        <v>0</v>
      </c>
      <c r="AH283" s="25">
        <v>0</v>
      </c>
      <c r="AI283" s="25">
        <v>0</v>
      </c>
      <c r="AJ283" s="40"/>
      <c r="AK283" s="12"/>
      <c r="AR283" s="7"/>
      <c r="AW283" s="7"/>
      <c r="AX283" s="1" t="s">
        <v>125</v>
      </c>
      <c r="AY283" s="27">
        <v>6960</v>
      </c>
      <c r="BA283" s="1" t="s">
        <v>1395</v>
      </c>
      <c r="BC283" s="1" t="s">
        <v>1395</v>
      </c>
      <c r="BE283" s="1" t="s">
        <v>1395</v>
      </c>
      <c r="BI283" s="1" t="s">
        <v>1395</v>
      </c>
      <c r="BK283" s="1" t="s">
        <v>1395</v>
      </c>
      <c r="BO283" s="1" t="s">
        <v>1395</v>
      </c>
      <c r="BQ283" s="1" t="s">
        <v>1395</v>
      </c>
      <c r="BY283" s="7"/>
      <c r="CA283" s="7"/>
      <c r="CB283" s="1" t="s">
        <v>126</v>
      </c>
      <c r="CC283" s="1">
        <v>82845137</v>
      </c>
      <c r="CD283" s="1" t="s">
        <v>1774</v>
      </c>
      <c r="CF283" s="1">
        <v>393</v>
      </c>
    </row>
    <row r="284" spans="1:84" ht="14.5" x14ac:dyDescent="0.35">
      <c r="A284" s="7" t="s">
        <v>1021</v>
      </c>
      <c r="B284" s="7" t="s">
        <v>1022</v>
      </c>
      <c r="C284" s="7" t="s">
        <v>1023</v>
      </c>
      <c r="D284" s="7" t="s">
        <v>175</v>
      </c>
      <c r="E284" s="7" t="s">
        <v>803</v>
      </c>
      <c r="F284" s="7" t="s">
        <v>127</v>
      </c>
      <c r="G284" s="16"/>
      <c r="H284" s="1" t="s">
        <v>175</v>
      </c>
      <c r="I284" s="1" t="s">
        <v>1293</v>
      </c>
      <c r="J284" s="1" t="s">
        <v>1294</v>
      </c>
      <c r="K284" s="1" t="s">
        <v>1294</v>
      </c>
      <c r="L284" s="1" t="s">
        <v>1294</v>
      </c>
      <c r="M284" s="1" t="s">
        <v>140</v>
      </c>
      <c r="N284" s="25">
        <v>0</v>
      </c>
      <c r="O284" s="25">
        <v>0</v>
      </c>
      <c r="P284" s="25">
        <v>0</v>
      </c>
      <c r="Q284" s="25">
        <v>0</v>
      </c>
      <c r="R284" s="25">
        <v>0</v>
      </c>
      <c r="S284" s="25">
        <v>0</v>
      </c>
      <c r="T284" s="25">
        <v>1</v>
      </c>
      <c r="U284" s="25">
        <v>0</v>
      </c>
      <c r="V284" s="25">
        <v>0</v>
      </c>
      <c r="W284" s="25">
        <v>0</v>
      </c>
      <c r="X284" s="25">
        <v>0</v>
      </c>
      <c r="Y284" s="25">
        <v>0</v>
      </c>
      <c r="Z284" s="25">
        <v>0</v>
      </c>
      <c r="AA284" s="25">
        <v>0</v>
      </c>
      <c r="AB284" s="25">
        <v>0</v>
      </c>
      <c r="AC284" s="25">
        <v>0</v>
      </c>
      <c r="AD284" s="25">
        <v>0</v>
      </c>
      <c r="AE284" s="25">
        <v>0</v>
      </c>
      <c r="AF284" s="25">
        <v>0</v>
      </c>
      <c r="AG284" s="25">
        <v>0</v>
      </c>
      <c r="AH284" s="25">
        <v>0</v>
      </c>
      <c r="AI284" s="25">
        <v>0</v>
      </c>
      <c r="AJ284" s="40"/>
      <c r="AK284" s="12"/>
      <c r="AR284" s="7"/>
      <c r="AW284" s="27"/>
      <c r="AY284" s="7"/>
      <c r="BA284" s="1" t="s">
        <v>1395</v>
      </c>
      <c r="BC284" s="1" t="s">
        <v>1395</v>
      </c>
      <c r="BE284" s="1" t="s">
        <v>1395</v>
      </c>
      <c r="BI284" s="1" t="s">
        <v>1395</v>
      </c>
      <c r="BK284" s="1" t="s">
        <v>1395</v>
      </c>
      <c r="BO284" s="1" t="s">
        <v>1395</v>
      </c>
      <c r="BQ284" s="1" t="s">
        <v>1395</v>
      </c>
      <c r="BY284" s="7"/>
      <c r="CA284" s="7"/>
      <c r="CB284" s="1" t="s">
        <v>1484</v>
      </c>
      <c r="CC284" s="1">
        <v>82845168</v>
      </c>
      <c r="CD284" s="1" t="s">
        <v>1775</v>
      </c>
      <c r="CF284" s="1">
        <v>394</v>
      </c>
    </row>
    <row r="285" spans="1:84" ht="14.5" x14ac:dyDescent="0.35">
      <c r="A285" s="7" t="s">
        <v>1024</v>
      </c>
      <c r="B285" s="7" t="s">
        <v>1025</v>
      </c>
      <c r="C285" s="7" t="s">
        <v>1026</v>
      </c>
      <c r="D285" s="7" t="s">
        <v>175</v>
      </c>
      <c r="E285" s="7" t="s">
        <v>803</v>
      </c>
      <c r="F285" s="7" t="s">
        <v>127</v>
      </c>
      <c r="G285" s="16"/>
      <c r="H285" s="1" t="s">
        <v>175</v>
      </c>
      <c r="I285" s="1" t="s">
        <v>1293</v>
      </c>
      <c r="J285" s="1" t="s">
        <v>1294</v>
      </c>
      <c r="K285" s="1" t="s">
        <v>1294</v>
      </c>
      <c r="L285" s="1" t="s">
        <v>1294</v>
      </c>
      <c r="M285" s="1" t="s">
        <v>140</v>
      </c>
      <c r="N285" s="25">
        <v>0</v>
      </c>
      <c r="O285" s="25">
        <v>0</v>
      </c>
      <c r="P285" s="25">
        <v>0</v>
      </c>
      <c r="Q285" s="25">
        <v>0</v>
      </c>
      <c r="R285" s="25">
        <v>0</v>
      </c>
      <c r="S285" s="25">
        <v>0</v>
      </c>
      <c r="T285" s="25">
        <v>1</v>
      </c>
      <c r="U285" s="25">
        <v>0</v>
      </c>
      <c r="V285" s="25">
        <v>0</v>
      </c>
      <c r="W285" s="25">
        <v>0</v>
      </c>
      <c r="X285" s="25">
        <v>0</v>
      </c>
      <c r="Y285" s="25">
        <v>0</v>
      </c>
      <c r="Z285" s="25">
        <v>0</v>
      </c>
      <c r="AA285" s="25">
        <v>0</v>
      </c>
      <c r="AB285" s="25">
        <v>0</v>
      </c>
      <c r="AC285" s="25">
        <v>0</v>
      </c>
      <c r="AD285" s="25">
        <v>0</v>
      </c>
      <c r="AE285" s="25">
        <v>0</v>
      </c>
      <c r="AF285" s="25">
        <v>0</v>
      </c>
      <c r="AG285" s="25">
        <v>0</v>
      </c>
      <c r="AH285" s="25">
        <v>0</v>
      </c>
      <c r="AI285" s="25">
        <v>0</v>
      </c>
      <c r="AJ285" s="40"/>
      <c r="AK285" s="12"/>
      <c r="AR285" s="7"/>
      <c r="AW285" s="27"/>
      <c r="AY285" s="7"/>
      <c r="BA285" s="1" t="s">
        <v>1395</v>
      </c>
      <c r="BC285" s="1" t="s">
        <v>1395</v>
      </c>
      <c r="BE285" s="1" t="s">
        <v>1395</v>
      </c>
      <c r="BI285" s="1" t="s">
        <v>1395</v>
      </c>
      <c r="BK285" s="1" t="s">
        <v>1395</v>
      </c>
      <c r="BO285" s="1" t="s">
        <v>1395</v>
      </c>
      <c r="BQ285" s="1" t="s">
        <v>1395</v>
      </c>
      <c r="BY285" s="7"/>
      <c r="CA285" s="7"/>
      <c r="CB285" s="1" t="s">
        <v>1485</v>
      </c>
      <c r="CC285" s="1">
        <v>82845201</v>
      </c>
      <c r="CD285" s="1" t="s">
        <v>1776</v>
      </c>
      <c r="CF285" s="1">
        <v>395</v>
      </c>
    </row>
    <row r="286" spans="1:84" ht="14.5" x14ac:dyDescent="0.35">
      <c r="A286" s="7" t="s">
        <v>1027</v>
      </c>
      <c r="B286" s="7" t="s">
        <v>1028</v>
      </c>
      <c r="C286" s="7" t="s">
        <v>1029</v>
      </c>
      <c r="D286" s="7" t="s">
        <v>175</v>
      </c>
      <c r="E286" s="7" t="s">
        <v>803</v>
      </c>
      <c r="F286" s="7" t="s">
        <v>127</v>
      </c>
      <c r="G286" s="16"/>
      <c r="H286" s="1" t="s">
        <v>175</v>
      </c>
      <c r="I286" s="1" t="s">
        <v>1293</v>
      </c>
      <c r="J286" s="1" t="s">
        <v>1294</v>
      </c>
      <c r="K286" s="1" t="s">
        <v>1294</v>
      </c>
      <c r="L286" s="1" t="s">
        <v>1294</v>
      </c>
      <c r="M286" s="1" t="s">
        <v>129</v>
      </c>
      <c r="N286" s="25">
        <v>0</v>
      </c>
      <c r="O286" s="25">
        <v>0</v>
      </c>
      <c r="P286" s="25">
        <v>0</v>
      </c>
      <c r="Q286" s="25">
        <v>0</v>
      </c>
      <c r="R286" s="25">
        <v>0</v>
      </c>
      <c r="S286" s="25">
        <v>0</v>
      </c>
      <c r="T286" s="25">
        <v>0</v>
      </c>
      <c r="U286" s="25">
        <v>0</v>
      </c>
      <c r="V286" s="25">
        <v>0</v>
      </c>
      <c r="W286" s="25">
        <v>0</v>
      </c>
      <c r="X286" s="25">
        <v>0</v>
      </c>
      <c r="Y286" s="25">
        <v>0</v>
      </c>
      <c r="Z286" s="25">
        <v>0</v>
      </c>
      <c r="AA286" s="25">
        <v>0</v>
      </c>
      <c r="AB286" s="25">
        <v>0</v>
      </c>
      <c r="AC286" s="25">
        <v>0</v>
      </c>
      <c r="AD286" s="25">
        <v>0</v>
      </c>
      <c r="AE286" s="25">
        <v>0</v>
      </c>
      <c r="AF286" s="25">
        <v>0</v>
      </c>
      <c r="AG286" s="25">
        <v>0</v>
      </c>
      <c r="AH286" s="25">
        <v>1</v>
      </c>
      <c r="AI286" s="25">
        <v>0</v>
      </c>
      <c r="AJ286" s="40"/>
      <c r="AK286" s="12"/>
      <c r="AR286" s="7"/>
      <c r="AW286" s="7"/>
      <c r="BA286" s="1" t="s">
        <v>1395</v>
      </c>
      <c r="BC286" s="1" t="s">
        <v>1395</v>
      </c>
      <c r="BE286" s="1" t="s">
        <v>1395</v>
      </c>
      <c r="BI286" s="1" t="s">
        <v>1395</v>
      </c>
      <c r="BK286" s="1" t="s">
        <v>1395</v>
      </c>
      <c r="BO286" s="1" t="s">
        <v>1395</v>
      </c>
      <c r="BQ286" s="1" t="s">
        <v>1395</v>
      </c>
      <c r="BX286" s="7" t="s">
        <v>125</v>
      </c>
      <c r="BY286" s="27">
        <v>50</v>
      </c>
      <c r="CA286" s="7"/>
      <c r="CB286" s="1" t="s">
        <v>126</v>
      </c>
      <c r="CC286" s="1">
        <v>82845217</v>
      </c>
      <c r="CD286" s="1" t="s">
        <v>1777</v>
      </c>
      <c r="CF286" s="1">
        <v>396</v>
      </c>
    </row>
    <row r="287" spans="1:84" ht="14.5" x14ac:dyDescent="0.35">
      <c r="A287" s="7" t="s">
        <v>1030</v>
      </c>
      <c r="B287" s="7" t="s">
        <v>1031</v>
      </c>
      <c r="C287" s="7" t="s">
        <v>1032</v>
      </c>
      <c r="D287" s="7" t="s">
        <v>175</v>
      </c>
      <c r="E287" s="7" t="s">
        <v>803</v>
      </c>
      <c r="F287" s="7" t="s">
        <v>127</v>
      </c>
      <c r="G287" s="16"/>
      <c r="H287" s="1" t="s">
        <v>175</v>
      </c>
      <c r="I287" s="1" t="s">
        <v>1293</v>
      </c>
      <c r="J287" s="1" t="s">
        <v>1294</v>
      </c>
      <c r="K287" s="1" t="s">
        <v>1294</v>
      </c>
      <c r="L287" s="1" t="s">
        <v>1294</v>
      </c>
      <c r="M287" s="1" t="s">
        <v>129</v>
      </c>
      <c r="N287" s="25">
        <v>0</v>
      </c>
      <c r="O287" s="25">
        <v>0</v>
      </c>
      <c r="P287" s="25">
        <v>0</v>
      </c>
      <c r="Q287" s="25">
        <v>0</v>
      </c>
      <c r="R287" s="25">
        <v>0</v>
      </c>
      <c r="S287" s="25">
        <v>0</v>
      </c>
      <c r="T287" s="25">
        <v>0</v>
      </c>
      <c r="U287" s="25">
        <v>0</v>
      </c>
      <c r="V287" s="25">
        <v>0</v>
      </c>
      <c r="W287" s="25">
        <v>0</v>
      </c>
      <c r="X287" s="25">
        <v>0</v>
      </c>
      <c r="Y287" s="25">
        <v>0</v>
      </c>
      <c r="Z287" s="25">
        <v>0</v>
      </c>
      <c r="AA287" s="25">
        <v>0</v>
      </c>
      <c r="AB287" s="25">
        <v>0</v>
      </c>
      <c r="AC287" s="25">
        <v>0</v>
      </c>
      <c r="AD287" s="25">
        <v>0</v>
      </c>
      <c r="AE287" s="25">
        <v>0</v>
      </c>
      <c r="AF287" s="25">
        <v>0</v>
      </c>
      <c r="AG287" s="25">
        <v>0</v>
      </c>
      <c r="AH287" s="25">
        <v>1</v>
      </c>
      <c r="AI287" s="25">
        <v>0</v>
      </c>
      <c r="AJ287" s="40"/>
      <c r="AK287" s="12"/>
      <c r="AR287" s="7"/>
      <c r="AW287" s="7"/>
      <c r="BA287" s="1" t="s">
        <v>1395</v>
      </c>
      <c r="BC287" s="1" t="s">
        <v>1395</v>
      </c>
      <c r="BE287" s="1" t="s">
        <v>1395</v>
      </c>
      <c r="BI287" s="1" t="s">
        <v>1395</v>
      </c>
      <c r="BK287" s="1" t="s">
        <v>1395</v>
      </c>
      <c r="BO287" s="1" t="s">
        <v>1395</v>
      </c>
      <c r="BQ287" s="1" t="s">
        <v>1395</v>
      </c>
      <c r="BY287" s="27"/>
      <c r="CA287" s="7"/>
      <c r="CB287" s="1" t="s">
        <v>126</v>
      </c>
      <c r="CC287" s="1">
        <v>82845236</v>
      </c>
      <c r="CD287" s="1" t="s">
        <v>1778</v>
      </c>
      <c r="CF287" s="1">
        <v>397</v>
      </c>
    </row>
    <row r="288" spans="1:84" ht="14.5" x14ac:dyDescent="0.35">
      <c r="A288" s="7" t="s">
        <v>1033</v>
      </c>
      <c r="B288" s="7" t="s">
        <v>1034</v>
      </c>
      <c r="C288" s="7" t="s">
        <v>1035</v>
      </c>
      <c r="D288" s="7" t="s">
        <v>175</v>
      </c>
      <c r="E288" s="7" t="s">
        <v>803</v>
      </c>
      <c r="F288" s="7" t="s">
        <v>127</v>
      </c>
      <c r="G288" s="16"/>
      <c r="H288" s="1" t="s">
        <v>175</v>
      </c>
      <c r="I288" s="1" t="s">
        <v>1293</v>
      </c>
      <c r="J288" s="1" t="s">
        <v>1294</v>
      </c>
      <c r="K288" s="1" t="s">
        <v>1294</v>
      </c>
      <c r="L288" s="1" t="s">
        <v>1294</v>
      </c>
      <c r="M288" s="1" t="s">
        <v>129</v>
      </c>
      <c r="N288" s="25">
        <v>0</v>
      </c>
      <c r="O288" s="25">
        <v>0</v>
      </c>
      <c r="P288" s="25">
        <v>0</v>
      </c>
      <c r="Q288" s="25">
        <v>0</v>
      </c>
      <c r="R288" s="25">
        <v>0</v>
      </c>
      <c r="S288" s="25">
        <v>0</v>
      </c>
      <c r="T288" s="25">
        <v>0</v>
      </c>
      <c r="U288" s="25">
        <v>0</v>
      </c>
      <c r="V288" s="25">
        <v>0</v>
      </c>
      <c r="W288" s="25">
        <v>0</v>
      </c>
      <c r="X288" s="25">
        <v>0</v>
      </c>
      <c r="Y288" s="25">
        <v>0</v>
      </c>
      <c r="Z288" s="25">
        <v>0</v>
      </c>
      <c r="AA288" s="25">
        <v>0</v>
      </c>
      <c r="AB288" s="25">
        <v>0</v>
      </c>
      <c r="AC288" s="25">
        <v>0</v>
      </c>
      <c r="AD288" s="25">
        <v>0</v>
      </c>
      <c r="AE288" s="25">
        <v>0</v>
      </c>
      <c r="AF288" s="25">
        <v>0</v>
      </c>
      <c r="AG288" s="25">
        <v>0</v>
      </c>
      <c r="AH288" s="25">
        <v>1</v>
      </c>
      <c r="AI288" s="25">
        <v>0</v>
      </c>
      <c r="AJ288" s="40"/>
      <c r="AK288" s="12"/>
      <c r="AR288" s="7"/>
      <c r="BA288" s="1" t="s">
        <v>1395</v>
      </c>
      <c r="BC288" s="1" t="s">
        <v>1395</v>
      </c>
      <c r="BE288" s="1" t="s">
        <v>1395</v>
      </c>
      <c r="BI288" s="1" t="s">
        <v>1395</v>
      </c>
      <c r="BK288" s="1" t="s">
        <v>1395</v>
      </c>
      <c r="BO288" s="1" t="s">
        <v>1395</v>
      </c>
      <c r="BQ288" s="1" t="s">
        <v>1395</v>
      </c>
      <c r="BY288" s="27"/>
      <c r="CA288" s="7"/>
      <c r="CB288" s="1" t="s">
        <v>126</v>
      </c>
      <c r="CC288" s="1">
        <v>82845256</v>
      </c>
      <c r="CD288" s="1" t="s">
        <v>1779</v>
      </c>
      <c r="CF288" s="1">
        <v>398</v>
      </c>
    </row>
    <row r="289" spans="1:84" ht="14.5" x14ac:dyDescent="0.35">
      <c r="A289" s="7" t="s">
        <v>1036</v>
      </c>
      <c r="B289" s="7" t="s">
        <v>1037</v>
      </c>
      <c r="C289" s="7" t="s">
        <v>1038</v>
      </c>
      <c r="D289" s="7" t="s">
        <v>175</v>
      </c>
      <c r="E289" s="7" t="s">
        <v>803</v>
      </c>
      <c r="F289" s="7" t="s">
        <v>127</v>
      </c>
      <c r="G289" s="16"/>
      <c r="H289" s="1" t="s">
        <v>175</v>
      </c>
      <c r="I289" s="1" t="s">
        <v>1293</v>
      </c>
      <c r="J289" s="1" t="s">
        <v>1294</v>
      </c>
      <c r="K289" s="1" t="s">
        <v>1294</v>
      </c>
      <c r="L289" s="1" t="s">
        <v>1294</v>
      </c>
      <c r="M289" s="1" t="s">
        <v>131</v>
      </c>
      <c r="N289" s="25">
        <v>0</v>
      </c>
      <c r="O289" s="25">
        <v>0</v>
      </c>
      <c r="P289" s="25">
        <v>0</v>
      </c>
      <c r="Q289" s="25">
        <v>0</v>
      </c>
      <c r="R289" s="25">
        <v>0</v>
      </c>
      <c r="S289" s="25">
        <v>0</v>
      </c>
      <c r="T289" s="25">
        <v>0</v>
      </c>
      <c r="U289" s="25">
        <v>0</v>
      </c>
      <c r="V289" s="25">
        <v>0</v>
      </c>
      <c r="W289" s="25">
        <v>0</v>
      </c>
      <c r="X289" s="25">
        <v>0</v>
      </c>
      <c r="Y289" s="25">
        <v>0</v>
      </c>
      <c r="Z289" s="25">
        <v>0</v>
      </c>
      <c r="AA289" s="25">
        <v>0</v>
      </c>
      <c r="AB289" s="25">
        <v>0</v>
      </c>
      <c r="AC289" s="25">
        <v>0</v>
      </c>
      <c r="AD289" s="25">
        <v>0</v>
      </c>
      <c r="AE289" s="25">
        <v>0</v>
      </c>
      <c r="AF289" s="25">
        <v>0</v>
      </c>
      <c r="AG289" s="25">
        <v>0</v>
      </c>
      <c r="AH289" s="25">
        <v>0</v>
      </c>
      <c r="AI289" s="25">
        <v>1</v>
      </c>
      <c r="AJ289" s="40"/>
      <c r="AK289" s="12"/>
      <c r="AR289" s="7"/>
      <c r="BA289" s="1" t="s">
        <v>1395</v>
      </c>
      <c r="BC289" s="1" t="s">
        <v>1395</v>
      </c>
      <c r="BE289" s="1" t="s">
        <v>1395</v>
      </c>
      <c r="BI289" s="1" t="s">
        <v>1395</v>
      </c>
      <c r="BK289" s="1" t="s">
        <v>1395</v>
      </c>
      <c r="BO289" s="1" t="s">
        <v>1395</v>
      </c>
      <c r="BQ289" s="1" t="s">
        <v>1395</v>
      </c>
      <c r="BY289" s="7"/>
      <c r="BZ289" s="1" t="s">
        <v>125</v>
      </c>
      <c r="CA289" s="27">
        <v>1000</v>
      </c>
      <c r="CB289" s="1" t="s">
        <v>1486</v>
      </c>
      <c r="CC289" s="1">
        <v>82846623</v>
      </c>
      <c r="CD289" s="1" t="s">
        <v>1780</v>
      </c>
      <c r="CF289" s="1">
        <v>399</v>
      </c>
    </row>
    <row r="290" spans="1:84" ht="14.5" x14ac:dyDescent="0.35">
      <c r="A290" s="7" t="s">
        <v>1039</v>
      </c>
      <c r="B290" s="7" t="s">
        <v>1040</v>
      </c>
      <c r="C290" s="7" t="s">
        <v>1041</v>
      </c>
      <c r="D290" s="7" t="s">
        <v>175</v>
      </c>
      <c r="E290" s="7" t="s">
        <v>803</v>
      </c>
      <c r="F290" s="7" t="s">
        <v>127</v>
      </c>
      <c r="G290" s="16"/>
      <c r="H290" s="1" t="s">
        <v>175</v>
      </c>
      <c r="I290" s="1" t="s">
        <v>1293</v>
      </c>
      <c r="J290" s="1" t="s">
        <v>1294</v>
      </c>
      <c r="K290" s="1" t="s">
        <v>1294</v>
      </c>
      <c r="L290" s="1" t="s">
        <v>1294</v>
      </c>
      <c r="M290" s="1" t="s">
        <v>131</v>
      </c>
      <c r="N290" s="25">
        <v>0</v>
      </c>
      <c r="O290" s="25">
        <v>0</v>
      </c>
      <c r="P290" s="25">
        <v>0</v>
      </c>
      <c r="Q290" s="25">
        <v>0</v>
      </c>
      <c r="R290" s="25">
        <v>0</v>
      </c>
      <c r="S290" s="25">
        <v>0</v>
      </c>
      <c r="T290" s="25">
        <v>0</v>
      </c>
      <c r="U290" s="25">
        <v>0</v>
      </c>
      <c r="V290" s="25">
        <v>0</v>
      </c>
      <c r="W290" s="25">
        <v>0</v>
      </c>
      <c r="X290" s="25">
        <v>0</v>
      </c>
      <c r="Y290" s="25">
        <v>0</v>
      </c>
      <c r="Z290" s="25">
        <v>0</v>
      </c>
      <c r="AA290" s="25">
        <v>0</v>
      </c>
      <c r="AB290" s="25">
        <v>0</v>
      </c>
      <c r="AC290" s="25">
        <v>0</v>
      </c>
      <c r="AD290" s="25">
        <v>0</v>
      </c>
      <c r="AE290" s="25">
        <v>0</v>
      </c>
      <c r="AF290" s="25">
        <v>0</v>
      </c>
      <c r="AG290" s="25">
        <v>0</v>
      </c>
      <c r="AH290" s="25">
        <v>0</v>
      </c>
      <c r="AI290" s="25">
        <v>1</v>
      </c>
      <c r="AJ290" s="40"/>
      <c r="AK290" s="12"/>
      <c r="AR290" s="7"/>
      <c r="BA290" s="1" t="s">
        <v>1395</v>
      </c>
      <c r="BC290" s="1" t="s">
        <v>1395</v>
      </c>
      <c r="BE290" s="1" t="s">
        <v>1395</v>
      </c>
      <c r="BI290" s="1" t="s">
        <v>1395</v>
      </c>
      <c r="BK290" s="1" t="s">
        <v>1395</v>
      </c>
      <c r="BO290" s="1" t="s">
        <v>1395</v>
      </c>
      <c r="BQ290" s="1" t="s">
        <v>1395</v>
      </c>
      <c r="BY290" s="7"/>
      <c r="BZ290" s="1" t="s">
        <v>125</v>
      </c>
      <c r="CA290" s="27">
        <v>975</v>
      </c>
      <c r="CB290" s="1" t="s">
        <v>1486</v>
      </c>
      <c r="CC290" s="1">
        <v>82846635</v>
      </c>
      <c r="CD290" s="1" t="s">
        <v>1781</v>
      </c>
      <c r="CF290" s="1">
        <v>400</v>
      </c>
    </row>
    <row r="291" spans="1:84" ht="14.5" x14ac:dyDescent="0.35">
      <c r="A291" s="7" t="s">
        <v>1042</v>
      </c>
      <c r="B291" s="7" t="s">
        <v>1043</v>
      </c>
      <c r="C291" s="7" t="s">
        <v>1044</v>
      </c>
      <c r="D291" s="7" t="s">
        <v>175</v>
      </c>
      <c r="E291" s="7" t="s">
        <v>803</v>
      </c>
      <c r="F291" s="7" t="s">
        <v>127</v>
      </c>
      <c r="G291" s="16"/>
      <c r="H291" s="1" t="s">
        <v>175</v>
      </c>
      <c r="I291" s="1" t="s">
        <v>1293</v>
      </c>
      <c r="J291" s="1" t="s">
        <v>1294</v>
      </c>
      <c r="K291" s="1" t="s">
        <v>1294</v>
      </c>
      <c r="L291" s="1" t="s">
        <v>1294</v>
      </c>
      <c r="M291" s="1" t="s">
        <v>154</v>
      </c>
      <c r="N291" s="25">
        <v>0</v>
      </c>
      <c r="O291" s="25">
        <v>0</v>
      </c>
      <c r="P291" s="25">
        <v>0</v>
      </c>
      <c r="Q291" s="25">
        <v>0</v>
      </c>
      <c r="R291" s="25">
        <v>0</v>
      </c>
      <c r="S291" s="25">
        <v>0</v>
      </c>
      <c r="T291" s="25">
        <v>0</v>
      </c>
      <c r="U291" s="25">
        <v>0</v>
      </c>
      <c r="V291" s="25">
        <v>0</v>
      </c>
      <c r="W291" s="25">
        <v>0</v>
      </c>
      <c r="X291" s="25">
        <v>0</v>
      </c>
      <c r="Y291" s="25">
        <v>0</v>
      </c>
      <c r="Z291" s="25">
        <v>1</v>
      </c>
      <c r="AA291" s="25">
        <v>0</v>
      </c>
      <c r="AB291" s="25">
        <v>0</v>
      </c>
      <c r="AC291" s="25">
        <v>0</v>
      </c>
      <c r="AD291" s="25">
        <v>0</v>
      </c>
      <c r="AE291" s="25">
        <v>0</v>
      </c>
      <c r="AF291" s="25">
        <v>0</v>
      </c>
      <c r="AG291" s="25">
        <v>0</v>
      </c>
      <c r="AH291" s="25">
        <v>0</v>
      </c>
      <c r="AI291" s="25">
        <v>0</v>
      </c>
      <c r="AJ291" s="40"/>
      <c r="AK291" s="12"/>
      <c r="AR291" s="7"/>
      <c r="BA291" s="1" t="s">
        <v>1395</v>
      </c>
      <c r="BC291" s="1" t="s">
        <v>1395</v>
      </c>
      <c r="BE291" s="1" t="s">
        <v>1395</v>
      </c>
      <c r="BI291" s="1" t="s">
        <v>1395</v>
      </c>
      <c r="BJ291" s="1" t="s">
        <v>125</v>
      </c>
      <c r="BK291" s="25">
        <v>79</v>
      </c>
      <c r="BO291" s="1" t="s">
        <v>1395</v>
      </c>
      <c r="BQ291" s="1" t="s">
        <v>1395</v>
      </c>
      <c r="BY291" s="7"/>
      <c r="CA291" s="7"/>
      <c r="CB291" s="1" t="s">
        <v>126</v>
      </c>
      <c r="CC291" s="1">
        <v>82846651</v>
      </c>
      <c r="CD291" s="1" t="s">
        <v>1782</v>
      </c>
      <c r="CF291" s="1">
        <v>401</v>
      </c>
    </row>
    <row r="292" spans="1:84" ht="14.5" x14ac:dyDescent="0.35">
      <c r="A292" s="7" t="s">
        <v>1045</v>
      </c>
      <c r="B292" s="7" t="s">
        <v>1046</v>
      </c>
      <c r="C292" s="7" t="s">
        <v>1047</v>
      </c>
      <c r="D292" s="7" t="s">
        <v>175</v>
      </c>
      <c r="E292" s="7" t="s">
        <v>803</v>
      </c>
      <c r="F292" s="7" t="s">
        <v>127</v>
      </c>
      <c r="G292" s="16"/>
      <c r="H292" s="1" t="s">
        <v>175</v>
      </c>
      <c r="I292" s="1" t="s">
        <v>1293</v>
      </c>
      <c r="J292" s="1" t="s">
        <v>1294</v>
      </c>
      <c r="K292" s="1" t="s">
        <v>1294</v>
      </c>
      <c r="L292" s="1" t="s">
        <v>1294</v>
      </c>
      <c r="M292" s="1" t="s">
        <v>154</v>
      </c>
      <c r="N292" s="25">
        <v>0</v>
      </c>
      <c r="O292" s="25">
        <v>0</v>
      </c>
      <c r="P292" s="25">
        <v>0</v>
      </c>
      <c r="Q292" s="25">
        <v>0</v>
      </c>
      <c r="R292" s="25">
        <v>0</v>
      </c>
      <c r="S292" s="25">
        <v>0</v>
      </c>
      <c r="T292" s="25">
        <v>0</v>
      </c>
      <c r="U292" s="25">
        <v>0</v>
      </c>
      <c r="V292" s="25">
        <v>0</v>
      </c>
      <c r="W292" s="25">
        <v>0</v>
      </c>
      <c r="X292" s="25">
        <v>0</v>
      </c>
      <c r="Y292" s="25">
        <v>0</v>
      </c>
      <c r="Z292" s="25">
        <v>1</v>
      </c>
      <c r="AA292" s="25">
        <v>0</v>
      </c>
      <c r="AB292" s="25">
        <v>0</v>
      </c>
      <c r="AC292" s="25">
        <v>0</v>
      </c>
      <c r="AD292" s="25">
        <v>0</v>
      </c>
      <c r="AE292" s="25">
        <v>0</v>
      </c>
      <c r="AF292" s="25">
        <v>0</v>
      </c>
      <c r="AG292" s="25">
        <v>0</v>
      </c>
      <c r="AH292" s="25">
        <v>0</v>
      </c>
      <c r="AI292" s="25">
        <v>0</v>
      </c>
      <c r="AJ292" s="40"/>
      <c r="AK292" s="12"/>
      <c r="AR292" s="7"/>
      <c r="BA292" s="1" t="s">
        <v>1395</v>
      </c>
      <c r="BC292" s="1" t="s">
        <v>1395</v>
      </c>
      <c r="BE292" s="1" t="s">
        <v>1395</v>
      </c>
      <c r="BI292" s="1" t="s">
        <v>1395</v>
      </c>
      <c r="BK292" s="1" t="s">
        <v>1395</v>
      </c>
      <c r="BO292" s="1" t="s">
        <v>1395</v>
      </c>
      <c r="BQ292" s="1" t="s">
        <v>1395</v>
      </c>
      <c r="BY292" s="7"/>
      <c r="CA292" s="7"/>
      <c r="CB292" s="1" t="s">
        <v>126</v>
      </c>
      <c r="CC292" s="1">
        <v>82846654</v>
      </c>
      <c r="CD292" s="1" t="s">
        <v>1783</v>
      </c>
      <c r="CF292" s="1">
        <v>402</v>
      </c>
    </row>
    <row r="293" spans="1:84" ht="14.5" x14ac:dyDescent="0.35">
      <c r="A293" s="7" t="s">
        <v>1048</v>
      </c>
      <c r="B293" s="7" t="s">
        <v>1049</v>
      </c>
      <c r="C293" s="7" t="s">
        <v>1050</v>
      </c>
      <c r="D293" s="7" t="s">
        <v>175</v>
      </c>
      <c r="E293" s="7" t="s">
        <v>803</v>
      </c>
      <c r="F293" s="7" t="s">
        <v>127</v>
      </c>
      <c r="G293" s="16"/>
      <c r="H293" s="1" t="s">
        <v>175</v>
      </c>
      <c r="I293" s="1" t="s">
        <v>1293</v>
      </c>
      <c r="J293" s="1" t="s">
        <v>1294</v>
      </c>
      <c r="K293" s="1" t="s">
        <v>1294</v>
      </c>
      <c r="L293" s="1" t="s">
        <v>1294</v>
      </c>
      <c r="M293" s="1" t="s">
        <v>161</v>
      </c>
      <c r="N293" s="25">
        <v>0</v>
      </c>
      <c r="O293" s="25">
        <v>0</v>
      </c>
      <c r="P293" s="25">
        <v>0</v>
      </c>
      <c r="Q293" s="25">
        <v>0</v>
      </c>
      <c r="R293" s="25">
        <v>0</v>
      </c>
      <c r="S293" s="25">
        <v>0</v>
      </c>
      <c r="T293" s="25">
        <v>0</v>
      </c>
      <c r="U293" s="25">
        <v>0</v>
      </c>
      <c r="V293" s="25">
        <v>0</v>
      </c>
      <c r="W293" s="25">
        <v>0</v>
      </c>
      <c r="X293" s="25">
        <v>0</v>
      </c>
      <c r="Y293" s="25">
        <v>0</v>
      </c>
      <c r="Z293" s="25">
        <v>0</v>
      </c>
      <c r="AA293" s="25">
        <v>0</v>
      </c>
      <c r="AB293" s="25">
        <v>0</v>
      </c>
      <c r="AC293" s="25">
        <v>0</v>
      </c>
      <c r="AD293" s="25">
        <v>0</v>
      </c>
      <c r="AE293" s="25">
        <v>0</v>
      </c>
      <c r="AF293" s="25">
        <v>0</v>
      </c>
      <c r="AG293" s="25">
        <v>1</v>
      </c>
      <c r="AH293" s="25">
        <v>0</v>
      </c>
      <c r="AI293" s="25">
        <v>0</v>
      </c>
      <c r="AJ293" s="40"/>
      <c r="AK293" s="12"/>
      <c r="AR293" s="7"/>
      <c r="BA293" s="1" t="s">
        <v>1395</v>
      </c>
      <c r="BC293" s="1" t="s">
        <v>1395</v>
      </c>
      <c r="BE293" s="1" t="s">
        <v>1395</v>
      </c>
      <c r="BI293" s="1" t="s">
        <v>1395</v>
      </c>
      <c r="BK293" s="1" t="s">
        <v>1395</v>
      </c>
      <c r="BO293" s="1" t="s">
        <v>1395</v>
      </c>
      <c r="BQ293" s="1" t="s">
        <v>1395</v>
      </c>
      <c r="BV293" s="1" t="s">
        <v>125</v>
      </c>
      <c r="BW293" s="27">
        <v>2333</v>
      </c>
      <c r="BY293" s="7"/>
      <c r="CA293" s="7"/>
      <c r="CB293" s="1" t="s">
        <v>126</v>
      </c>
      <c r="CC293" s="1">
        <v>82846659</v>
      </c>
      <c r="CD293" s="1" t="s">
        <v>1784</v>
      </c>
      <c r="CF293" s="1">
        <v>403</v>
      </c>
    </row>
    <row r="294" spans="1:84" ht="14.5" x14ac:dyDescent="0.35">
      <c r="A294" s="7" t="s">
        <v>1051</v>
      </c>
      <c r="B294" s="7" t="s">
        <v>1052</v>
      </c>
      <c r="C294" s="7" t="s">
        <v>1053</v>
      </c>
      <c r="D294" s="7" t="s">
        <v>175</v>
      </c>
      <c r="E294" s="7" t="s">
        <v>803</v>
      </c>
      <c r="F294" s="7" t="s">
        <v>127</v>
      </c>
      <c r="G294" s="16"/>
      <c r="H294" s="1" t="s">
        <v>175</v>
      </c>
      <c r="I294" s="1" t="s">
        <v>1293</v>
      </c>
      <c r="J294" s="1" t="s">
        <v>1294</v>
      </c>
      <c r="K294" s="1" t="s">
        <v>1294</v>
      </c>
      <c r="L294" s="1" t="s">
        <v>1294</v>
      </c>
      <c r="M294" s="1" t="s">
        <v>163</v>
      </c>
      <c r="N294" s="25">
        <v>0</v>
      </c>
      <c r="O294" s="25">
        <v>0</v>
      </c>
      <c r="P294" s="25">
        <v>0</v>
      </c>
      <c r="Q294" s="25">
        <v>0</v>
      </c>
      <c r="R294" s="25">
        <v>0</v>
      </c>
      <c r="S294" s="25">
        <v>0</v>
      </c>
      <c r="T294" s="25">
        <v>0</v>
      </c>
      <c r="U294" s="25">
        <v>0</v>
      </c>
      <c r="V294" s="25">
        <v>0</v>
      </c>
      <c r="W294" s="25">
        <v>0</v>
      </c>
      <c r="X294" s="25">
        <v>0</v>
      </c>
      <c r="Y294" s="25">
        <v>0</v>
      </c>
      <c r="Z294" s="25">
        <v>0</v>
      </c>
      <c r="AA294" s="25">
        <v>0</v>
      </c>
      <c r="AB294" s="25">
        <v>0</v>
      </c>
      <c r="AC294" s="25">
        <v>0</v>
      </c>
      <c r="AD294" s="25">
        <v>0</v>
      </c>
      <c r="AE294" s="25">
        <v>1</v>
      </c>
      <c r="AF294" s="25">
        <v>0</v>
      </c>
      <c r="AG294" s="25">
        <v>0</v>
      </c>
      <c r="AH294" s="25">
        <v>0</v>
      </c>
      <c r="AI294" s="25">
        <v>0</v>
      </c>
      <c r="AJ294" s="40"/>
      <c r="AK294" s="12"/>
      <c r="AR294" s="7"/>
      <c r="BA294" s="1" t="s">
        <v>1395</v>
      </c>
      <c r="BC294" s="1" t="s">
        <v>1395</v>
      </c>
      <c r="BE294" s="1" t="s">
        <v>1395</v>
      </c>
      <c r="BI294" s="1" t="s">
        <v>1395</v>
      </c>
      <c r="BK294" s="1" t="s">
        <v>1395</v>
      </c>
      <c r="BO294" s="1" t="s">
        <v>1395</v>
      </c>
      <c r="BQ294" s="1" t="s">
        <v>1395</v>
      </c>
      <c r="BS294" s="25"/>
      <c r="BY294" s="7"/>
      <c r="CA294" s="7"/>
      <c r="CB294" s="1" t="s">
        <v>126</v>
      </c>
      <c r="CC294" s="1">
        <v>82846669</v>
      </c>
      <c r="CD294" s="1" t="s">
        <v>1785</v>
      </c>
      <c r="CF294" s="1">
        <v>404</v>
      </c>
    </row>
    <row r="295" spans="1:84" ht="14.5" x14ac:dyDescent="0.35">
      <c r="A295" s="7" t="s">
        <v>1054</v>
      </c>
      <c r="B295" s="7" t="s">
        <v>1055</v>
      </c>
      <c r="C295" s="7" t="s">
        <v>1056</v>
      </c>
      <c r="D295" s="7" t="s">
        <v>175</v>
      </c>
      <c r="E295" s="7" t="s">
        <v>803</v>
      </c>
      <c r="F295" s="7" t="s">
        <v>127</v>
      </c>
      <c r="G295" s="16"/>
      <c r="H295" s="1" t="s">
        <v>175</v>
      </c>
      <c r="I295" s="1" t="s">
        <v>1293</v>
      </c>
      <c r="J295" s="1" t="s">
        <v>1294</v>
      </c>
      <c r="K295" s="1" t="s">
        <v>1294</v>
      </c>
      <c r="L295" s="1" t="s">
        <v>1294</v>
      </c>
      <c r="M295" s="1" t="s">
        <v>166</v>
      </c>
      <c r="N295" s="25">
        <v>0</v>
      </c>
      <c r="O295" s="25">
        <v>0</v>
      </c>
      <c r="P295" s="25">
        <v>0</v>
      </c>
      <c r="Q295" s="25">
        <v>1</v>
      </c>
      <c r="R295" s="25">
        <v>0</v>
      </c>
      <c r="S295" s="25">
        <v>0</v>
      </c>
      <c r="T295" s="25">
        <v>0</v>
      </c>
      <c r="U295" s="25">
        <v>0</v>
      </c>
      <c r="V295" s="25">
        <v>0</v>
      </c>
      <c r="W295" s="25">
        <v>0</v>
      </c>
      <c r="X295" s="25">
        <v>0</v>
      </c>
      <c r="Y295" s="25">
        <v>0</v>
      </c>
      <c r="Z295" s="25">
        <v>0</v>
      </c>
      <c r="AA295" s="25">
        <v>0</v>
      </c>
      <c r="AB295" s="25">
        <v>0</v>
      </c>
      <c r="AC295" s="25">
        <v>0</v>
      </c>
      <c r="AD295" s="25">
        <v>0</v>
      </c>
      <c r="AE295" s="25">
        <v>0</v>
      </c>
      <c r="AF295" s="25">
        <v>0</v>
      </c>
      <c r="AG295" s="25">
        <v>0</v>
      </c>
      <c r="AH295" s="25">
        <v>0</v>
      </c>
      <c r="AI295" s="25">
        <v>0</v>
      </c>
      <c r="AJ295" s="40"/>
      <c r="AK295" s="12"/>
      <c r="AP295" s="1" t="s">
        <v>125</v>
      </c>
      <c r="AQ295" s="25">
        <v>5000</v>
      </c>
      <c r="AR295" s="7"/>
      <c r="BA295" s="1" t="s">
        <v>1395</v>
      </c>
      <c r="BC295" s="1" t="s">
        <v>1395</v>
      </c>
      <c r="BE295" s="1" t="s">
        <v>1395</v>
      </c>
      <c r="BI295" s="1" t="s">
        <v>1395</v>
      </c>
      <c r="BK295" s="1" t="s">
        <v>1395</v>
      </c>
      <c r="BO295" s="1" t="s">
        <v>1395</v>
      </c>
      <c r="BQ295" s="1" t="s">
        <v>1395</v>
      </c>
      <c r="BY295" s="7"/>
      <c r="CA295" s="7"/>
      <c r="CB295" s="1" t="s">
        <v>126</v>
      </c>
      <c r="CC295" s="1">
        <v>82846676</v>
      </c>
      <c r="CD295" s="1" t="s">
        <v>1786</v>
      </c>
      <c r="CF295" s="1">
        <v>405</v>
      </c>
    </row>
    <row r="296" spans="1:84" ht="14.5" x14ac:dyDescent="0.35">
      <c r="A296" s="7" t="s">
        <v>1057</v>
      </c>
      <c r="B296" s="7" t="s">
        <v>1058</v>
      </c>
      <c r="C296" s="7" t="s">
        <v>1059</v>
      </c>
      <c r="D296" s="7" t="s">
        <v>175</v>
      </c>
      <c r="E296" s="7" t="s">
        <v>803</v>
      </c>
      <c r="F296" s="7" t="s">
        <v>127</v>
      </c>
      <c r="G296" s="16"/>
      <c r="H296" s="1" t="s">
        <v>175</v>
      </c>
      <c r="I296" s="1" t="s">
        <v>1293</v>
      </c>
      <c r="J296" s="1" t="s">
        <v>1294</v>
      </c>
      <c r="K296" s="1" t="s">
        <v>1294</v>
      </c>
      <c r="L296" s="1" t="s">
        <v>1294</v>
      </c>
      <c r="M296" s="1" t="s">
        <v>165</v>
      </c>
      <c r="N296" s="25">
        <v>0</v>
      </c>
      <c r="O296" s="25">
        <v>0</v>
      </c>
      <c r="P296" s="25">
        <v>1</v>
      </c>
      <c r="Q296" s="25">
        <v>0</v>
      </c>
      <c r="R296" s="25">
        <v>0</v>
      </c>
      <c r="S296" s="25">
        <v>0</v>
      </c>
      <c r="T296" s="25">
        <v>0</v>
      </c>
      <c r="U296" s="25">
        <v>0</v>
      </c>
      <c r="V296" s="25">
        <v>0</v>
      </c>
      <c r="W296" s="25">
        <v>0</v>
      </c>
      <c r="X296" s="25">
        <v>0</v>
      </c>
      <c r="Y296" s="25">
        <v>0</v>
      </c>
      <c r="Z296" s="25">
        <v>0</v>
      </c>
      <c r="AA296" s="25">
        <v>0</v>
      </c>
      <c r="AB296" s="25">
        <v>0</v>
      </c>
      <c r="AC296" s="25">
        <v>0</v>
      </c>
      <c r="AD296" s="25">
        <v>0</v>
      </c>
      <c r="AE296" s="25">
        <v>0</v>
      </c>
      <c r="AF296" s="25">
        <v>0</v>
      </c>
      <c r="AG296" s="25">
        <v>0</v>
      </c>
      <c r="AH296" s="25">
        <v>0</v>
      </c>
      <c r="AI296" s="25">
        <v>0</v>
      </c>
      <c r="AJ296" s="40"/>
      <c r="AK296" s="12"/>
      <c r="AN296" s="1" t="s">
        <v>125</v>
      </c>
      <c r="AO296" s="25">
        <v>3000</v>
      </c>
      <c r="AR296" s="7"/>
      <c r="BA296" s="1" t="s">
        <v>1395</v>
      </c>
      <c r="BC296" s="1" t="s">
        <v>1395</v>
      </c>
      <c r="BE296" s="1" t="s">
        <v>1395</v>
      </c>
      <c r="BI296" s="1" t="s">
        <v>1395</v>
      </c>
      <c r="BK296" s="1" t="s">
        <v>1395</v>
      </c>
      <c r="BO296" s="1" t="s">
        <v>1395</v>
      </c>
      <c r="BQ296" s="1" t="s">
        <v>1395</v>
      </c>
      <c r="BY296" s="7"/>
      <c r="CA296" s="7"/>
      <c r="CB296" s="1" t="s">
        <v>126</v>
      </c>
      <c r="CC296" s="1">
        <v>82846696</v>
      </c>
      <c r="CD296" s="1" t="s">
        <v>1787</v>
      </c>
      <c r="CF296" s="1">
        <v>406</v>
      </c>
    </row>
    <row r="297" spans="1:84" ht="14.5" x14ac:dyDescent="0.35">
      <c r="A297" s="7" t="s">
        <v>1060</v>
      </c>
      <c r="B297" s="7" t="s">
        <v>1061</v>
      </c>
      <c r="C297" s="7" t="s">
        <v>1062</v>
      </c>
      <c r="D297" s="7" t="s">
        <v>175</v>
      </c>
      <c r="E297" s="7" t="s">
        <v>803</v>
      </c>
      <c r="F297" s="7" t="s">
        <v>127</v>
      </c>
      <c r="G297" s="16"/>
      <c r="H297" s="1" t="s">
        <v>175</v>
      </c>
      <c r="I297" s="1" t="s">
        <v>1293</v>
      </c>
      <c r="J297" s="1" t="s">
        <v>1294</v>
      </c>
      <c r="K297" s="1" t="s">
        <v>1294</v>
      </c>
      <c r="L297" s="1" t="s">
        <v>1294</v>
      </c>
      <c r="M297" s="1" t="s">
        <v>165</v>
      </c>
      <c r="N297" s="25">
        <v>0</v>
      </c>
      <c r="O297" s="25">
        <v>0</v>
      </c>
      <c r="P297" s="25">
        <v>1</v>
      </c>
      <c r="Q297" s="25">
        <v>0</v>
      </c>
      <c r="R297" s="25">
        <v>0</v>
      </c>
      <c r="S297" s="25">
        <v>0</v>
      </c>
      <c r="T297" s="25">
        <v>0</v>
      </c>
      <c r="U297" s="25">
        <v>0</v>
      </c>
      <c r="V297" s="25">
        <v>0</v>
      </c>
      <c r="W297" s="25">
        <v>0</v>
      </c>
      <c r="X297" s="25">
        <v>0</v>
      </c>
      <c r="Y297" s="25">
        <v>0</v>
      </c>
      <c r="Z297" s="25">
        <v>0</v>
      </c>
      <c r="AA297" s="25">
        <v>0</v>
      </c>
      <c r="AB297" s="25">
        <v>0</v>
      </c>
      <c r="AC297" s="25">
        <v>0</v>
      </c>
      <c r="AD297" s="25">
        <v>0</v>
      </c>
      <c r="AE297" s="25">
        <v>0</v>
      </c>
      <c r="AF297" s="25">
        <v>0</v>
      </c>
      <c r="AG297" s="25">
        <v>0</v>
      </c>
      <c r="AH297" s="25">
        <v>0</v>
      </c>
      <c r="AI297" s="25">
        <v>0</v>
      </c>
      <c r="AJ297" s="40"/>
      <c r="AK297" s="12"/>
      <c r="AN297" s="1" t="s">
        <v>125</v>
      </c>
      <c r="AO297" s="25">
        <v>5500</v>
      </c>
      <c r="AR297" s="7"/>
      <c r="BA297" s="1" t="s">
        <v>1395</v>
      </c>
      <c r="BC297" s="1" t="s">
        <v>1395</v>
      </c>
      <c r="BE297" s="1" t="s">
        <v>1395</v>
      </c>
      <c r="BI297" s="1" t="s">
        <v>1395</v>
      </c>
      <c r="BK297" s="1" t="s">
        <v>1395</v>
      </c>
      <c r="BO297" s="1" t="s">
        <v>1395</v>
      </c>
      <c r="BQ297" s="1" t="s">
        <v>1395</v>
      </c>
      <c r="BY297" s="7"/>
      <c r="CA297" s="7"/>
      <c r="CB297" s="1" t="s">
        <v>126</v>
      </c>
      <c r="CC297" s="1">
        <v>82846712</v>
      </c>
      <c r="CD297" s="1" t="s">
        <v>1788</v>
      </c>
      <c r="CF297" s="1">
        <v>407</v>
      </c>
    </row>
    <row r="298" spans="1:84" ht="14.5" x14ac:dyDescent="0.35">
      <c r="A298" s="7" t="s">
        <v>1063</v>
      </c>
      <c r="B298" s="7" t="s">
        <v>1064</v>
      </c>
      <c r="C298" s="7" t="s">
        <v>1065</v>
      </c>
      <c r="D298" s="7" t="s">
        <v>175</v>
      </c>
      <c r="E298" s="7" t="s">
        <v>803</v>
      </c>
      <c r="F298" s="7" t="s">
        <v>127</v>
      </c>
      <c r="G298" s="16"/>
      <c r="H298" s="1" t="s">
        <v>175</v>
      </c>
      <c r="I298" s="1" t="s">
        <v>1293</v>
      </c>
      <c r="J298" s="1" t="s">
        <v>1294</v>
      </c>
      <c r="K298" s="1" t="s">
        <v>1294</v>
      </c>
      <c r="L298" s="1" t="s">
        <v>1294</v>
      </c>
      <c r="M298" s="1" t="s">
        <v>144</v>
      </c>
      <c r="N298" s="25">
        <v>0</v>
      </c>
      <c r="O298" s="25">
        <v>1</v>
      </c>
      <c r="P298" s="25">
        <v>0</v>
      </c>
      <c r="Q298" s="25">
        <v>0</v>
      </c>
      <c r="R298" s="25">
        <v>0</v>
      </c>
      <c r="S298" s="25">
        <v>0</v>
      </c>
      <c r="T298" s="25">
        <v>0</v>
      </c>
      <c r="U298" s="25">
        <v>0</v>
      </c>
      <c r="V298" s="25">
        <v>0</v>
      </c>
      <c r="W298" s="25">
        <v>0</v>
      </c>
      <c r="X298" s="25">
        <v>0</v>
      </c>
      <c r="Y298" s="25">
        <v>0</v>
      </c>
      <c r="Z298" s="25">
        <v>0</v>
      </c>
      <c r="AA298" s="25">
        <v>0</v>
      </c>
      <c r="AB298" s="25">
        <v>0</v>
      </c>
      <c r="AC298" s="25">
        <v>0</v>
      </c>
      <c r="AD298" s="25">
        <v>0</v>
      </c>
      <c r="AE298" s="25">
        <v>0</v>
      </c>
      <c r="AF298" s="25">
        <v>0</v>
      </c>
      <c r="AG298" s="25">
        <v>0</v>
      </c>
      <c r="AH298" s="25">
        <v>0</v>
      </c>
      <c r="AI298" s="25">
        <v>0</v>
      </c>
      <c r="AJ298" s="40"/>
      <c r="AK298" s="12"/>
      <c r="AM298" s="25"/>
      <c r="AR298" s="7"/>
      <c r="BA298" s="1" t="s">
        <v>1395</v>
      </c>
      <c r="BC298" s="1" t="s">
        <v>1395</v>
      </c>
      <c r="BE298" s="1" t="s">
        <v>1395</v>
      </c>
      <c r="BI298" s="1" t="s">
        <v>1395</v>
      </c>
      <c r="BK298" s="1" t="s">
        <v>1395</v>
      </c>
      <c r="BO298" s="1" t="s">
        <v>1395</v>
      </c>
      <c r="BQ298" s="1" t="s">
        <v>1395</v>
      </c>
      <c r="BY298" s="7"/>
      <c r="CA298" s="7"/>
      <c r="CB298" s="1" t="s">
        <v>1481</v>
      </c>
      <c r="CC298" s="1">
        <v>82846725</v>
      </c>
      <c r="CD298" s="1" t="s">
        <v>1789</v>
      </c>
      <c r="CF298" s="1">
        <v>408</v>
      </c>
    </row>
    <row r="299" spans="1:84" ht="14.5" x14ac:dyDescent="0.35">
      <c r="A299" s="7" t="s">
        <v>1066</v>
      </c>
      <c r="B299" s="7" t="s">
        <v>1067</v>
      </c>
      <c r="C299" s="7" t="s">
        <v>1068</v>
      </c>
      <c r="D299" s="7" t="s">
        <v>175</v>
      </c>
      <c r="E299" s="7" t="s">
        <v>803</v>
      </c>
      <c r="F299" s="7" t="s">
        <v>127</v>
      </c>
      <c r="G299" s="16"/>
      <c r="H299" s="1" t="s">
        <v>175</v>
      </c>
      <c r="I299" s="1" t="s">
        <v>1293</v>
      </c>
      <c r="J299" s="1" t="s">
        <v>1294</v>
      </c>
      <c r="K299" s="1" t="s">
        <v>1294</v>
      </c>
      <c r="L299" s="1" t="s">
        <v>1294</v>
      </c>
      <c r="M299" s="1" t="s">
        <v>146</v>
      </c>
      <c r="N299" s="25">
        <v>0</v>
      </c>
      <c r="O299" s="25">
        <v>0</v>
      </c>
      <c r="P299" s="25">
        <v>0</v>
      </c>
      <c r="Q299" s="25">
        <v>0</v>
      </c>
      <c r="R299" s="25">
        <v>1</v>
      </c>
      <c r="S299" s="25">
        <v>0</v>
      </c>
      <c r="T299" s="25">
        <v>0</v>
      </c>
      <c r="U299" s="25">
        <v>0</v>
      </c>
      <c r="V299" s="25">
        <v>0</v>
      </c>
      <c r="W299" s="25">
        <v>0</v>
      </c>
      <c r="X299" s="25">
        <v>0</v>
      </c>
      <c r="Y299" s="25">
        <v>0</v>
      </c>
      <c r="Z299" s="25">
        <v>0</v>
      </c>
      <c r="AA299" s="25">
        <v>0</v>
      </c>
      <c r="AB299" s="25">
        <v>0</v>
      </c>
      <c r="AC299" s="25">
        <v>0</v>
      </c>
      <c r="AD299" s="25">
        <v>0</v>
      </c>
      <c r="AE299" s="25">
        <v>0</v>
      </c>
      <c r="AF299" s="25">
        <v>0</v>
      </c>
      <c r="AG299" s="25">
        <v>0</v>
      </c>
      <c r="AH299" s="25">
        <v>0</v>
      </c>
      <c r="AI299" s="25">
        <v>0</v>
      </c>
      <c r="AJ299" s="40"/>
      <c r="AK299" s="12"/>
      <c r="AR299" s="7" t="s">
        <v>125</v>
      </c>
      <c r="AS299" s="25">
        <v>3000</v>
      </c>
      <c r="BA299" s="1" t="s">
        <v>1395</v>
      </c>
      <c r="BC299" s="1" t="s">
        <v>1395</v>
      </c>
      <c r="BE299" s="1" t="s">
        <v>1395</v>
      </c>
      <c r="BI299" s="1" t="s">
        <v>1395</v>
      </c>
      <c r="BK299" s="1" t="s">
        <v>1395</v>
      </c>
      <c r="BO299" s="1" t="s">
        <v>1395</v>
      </c>
      <c r="BQ299" s="1" t="s">
        <v>1395</v>
      </c>
      <c r="BY299" s="7"/>
      <c r="CA299" s="7"/>
      <c r="CB299" s="1" t="s">
        <v>126</v>
      </c>
      <c r="CC299" s="1">
        <v>82846735</v>
      </c>
      <c r="CD299" s="1" t="s">
        <v>1790</v>
      </c>
      <c r="CF299" s="1">
        <v>409</v>
      </c>
    </row>
    <row r="300" spans="1:84" ht="14.5" x14ac:dyDescent="0.35">
      <c r="A300" s="7" t="s">
        <v>1069</v>
      </c>
      <c r="B300" s="7" t="s">
        <v>1070</v>
      </c>
      <c r="C300" s="7" t="s">
        <v>1071</v>
      </c>
      <c r="D300" s="7" t="s">
        <v>175</v>
      </c>
      <c r="E300" s="7" t="s">
        <v>803</v>
      </c>
      <c r="F300" s="7" t="s">
        <v>127</v>
      </c>
      <c r="G300" s="16"/>
      <c r="H300" s="1" t="s">
        <v>175</v>
      </c>
      <c r="I300" s="1" t="s">
        <v>1293</v>
      </c>
      <c r="J300" s="1" t="s">
        <v>1294</v>
      </c>
      <c r="K300" s="1" t="s">
        <v>1294</v>
      </c>
      <c r="L300" s="1" t="s">
        <v>1294</v>
      </c>
      <c r="M300" s="1" t="s">
        <v>146</v>
      </c>
      <c r="N300" s="25">
        <v>0</v>
      </c>
      <c r="O300" s="25">
        <v>0</v>
      </c>
      <c r="P300" s="25">
        <v>0</v>
      </c>
      <c r="Q300" s="25">
        <v>0</v>
      </c>
      <c r="R300" s="25">
        <v>1</v>
      </c>
      <c r="S300" s="25">
        <v>0</v>
      </c>
      <c r="T300" s="25">
        <v>0</v>
      </c>
      <c r="U300" s="25">
        <v>0</v>
      </c>
      <c r="V300" s="25">
        <v>0</v>
      </c>
      <c r="W300" s="25">
        <v>0</v>
      </c>
      <c r="X300" s="25">
        <v>0</v>
      </c>
      <c r="Y300" s="25">
        <v>0</v>
      </c>
      <c r="Z300" s="25">
        <v>0</v>
      </c>
      <c r="AA300" s="25">
        <v>0</v>
      </c>
      <c r="AB300" s="25">
        <v>0</v>
      </c>
      <c r="AC300" s="25">
        <v>0</v>
      </c>
      <c r="AD300" s="25">
        <v>0</v>
      </c>
      <c r="AE300" s="25">
        <v>0</v>
      </c>
      <c r="AF300" s="25">
        <v>0</v>
      </c>
      <c r="AG300" s="25">
        <v>0</v>
      </c>
      <c r="AH300" s="25">
        <v>0</v>
      </c>
      <c r="AI300" s="25">
        <v>0</v>
      </c>
      <c r="AJ300" s="40"/>
      <c r="AK300" s="12"/>
      <c r="AR300" s="7" t="s">
        <v>125</v>
      </c>
      <c r="AS300" s="27">
        <v>5000</v>
      </c>
      <c r="BA300" s="1" t="s">
        <v>1395</v>
      </c>
      <c r="BC300" s="1" t="s">
        <v>1395</v>
      </c>
      <c r="BE300" s="1" t="s">
        <v>1395</v>
      </c>
      <c r="BI300" s="1" t="s">
        <v>1395</v>
      </c>
      <c r="BK300" s="1" t="s">
        <v>1395</v>
      </c>
      <c r="BO300" s="1" t="s">
        <v>1395</v>
      </c>
      <c r="BQ300" s="1" t="s">
        <v>1395</v>
      </c>
      <c r="BY300" s="7"/>
      <c r="CA300" s="7"/>
      <c r="CB300" s="1" t="s">
        <v>126</v>
      </c>
      <c r="CC300" s="1">
        <v>82846744</v>
      </c>
      <c r="CD300" s="1" t="s">
        <v>1791</v>
      </c>
      <c r="CF300" s="1">
        <v>410</v>
      </c>
    </row>
    <row r="301" spans="1:84" ht="14.5" x14ac:dyDescent="0.35">
      <c r="A301" s="7" t="s">
        <v>1072</v>
      </c>
      <c r="B301" s="7" t="s">
        <v>1073</v>
      </c>
      <c r="C301" s="7" t="s">
        <v>1074</v>
      </c>
      <c r="D301" s="7" t="s">
        <v>175</v>
      </c>
      <c r="E301" s="7" t="s">
        <v>803</v>
      </c>
      <c r="F301" s="7" t="s">
        <v>127</v>
      </c>
      <c r="G301" s="16"/>
      <c r="H301" s="1" t="s">
        <v>175</v>
      </c>
      <c r="I301" s="1" t="s">
        <v>1293</v>
      </c>
      <c r="J301" s="1" t="s">
        <v>1294</v>
      </c>
      <c r="K301" s="1" t="s">
        <v>1294</v>
      </c>
      <c r="L301" s="1" t="s">
        <v>1294</v>
      </c>
      <c r="M301" s="1" t="s">
        <v>1326</v>
      </c>
      <c r="N301" s="25">
        <v>0</v>
      </c>
      <c r="O301" s="25">
        <v>0</v>
      </c>
      <c r="P301" s="25">
        <v>0</v>
      </c>
      <c r="Q301" s="25">
        <v>0</v>
      </c>
      <c r="R301" s="25">
        <v>0</v>
      </c>
      <c r="S301" s="25">
        <v>1</v>
      </c>
      <c r="T301" s="25">
        <v>0</v>
      </c>
      <c r="U301" s="25">
        <v>0</v>
      </c>
      <c r="V301" s="25">
        <v>0</v>
      </c>
      <c r="W301" s="25">
        <v>0</v>
      </c>
      <c r="X301" s="25">
        <v>0</v>
      </c>
      <c r="Y301" s="25">
        <v>0</v>
      </c>
      <c r="Z301" s="25">
        <v>0</v>
      </c>
      <c r="AA301" s="25">
        <v>0</v>
      </c>
      <c r="AB301" s="25">
        <v>0</v>
      </c>
      <c r="AC301" s="25">
        <v>0</v>
      </c>
      <c r="AD301" s="25">
        <v>0</v>
      </c>
      <c r="AE301" s="25">
        <v>0</v>
      </c>
      <c r="AF301" s="25">
        <v>0</v>
      </c>
      <c r="AG301" s="25">
        <v>0</v>
      </c>
      <c r="AH301" s="25">
        <v>0</v>
      </c>
      <c r="AI301" s="25">
        <v>0</v>
      </c>
      <c r="AJ301" s="40"/>
      <c r="AK301" s="12"/>
      <c r="AR301" s="7"/>
      <c r="AU301" s="25"/>
      <c r="BA301" s="1" t="s">
        <v>1395</v>
      </c>
      <c r="BC301" s="1" t="s">
        <v>1395</v>
      </c>
      <c r="BE301" s="1" t="s">
        <v>1395</v>
      </c>
      <c r="BI301" s="1" t="s">
        <v>1395</v>
      </c>
      <c r="BK301" s="1" t="s">
        <v>1395</v>
      </c>
      <c r="BO301" s="1" t="s">
        <v>1395</v>
      </c>
      <c r="BQ301" s="1" t="s">
        <v>1395</v>
      </c>
      <c r="BY301" s="7"/>
      <c r="CA301" s="7"/>
      <c r="CB301" s="1" t="s">
        <v>1487</v>
      </c>
      <c r="CC301" s="1">
        <v>82846756</v>
      </c>
      <c r="CD301" s="1" t="s">
        <v>1792</v>
      </c>
      <c r="CF301" s="1">
        <v>411</v>
      </c>
    </row>
    <row r="302" spans="1:84" ht="14.5" x14ac:dyDescent="0.35">
      <c r="A302" s="7" t="s">
        <v>1075</v>
      </c>
      <c r="B302" s="7" t="s">
        <v>1076</v>
      </c>
      <c r="C302" s="7" t="s">
        <v>1077</v>
      </c>
      <c r="D302" s="7" t="s">
        <v>175</v>
      </c>
      <c r="E302" s="7" t="s">
        <v>803</v>
      </c>
      <c r="F302" s="7" t="s">
        <v>127</v>
      </c>
      <c r="G302" s="16"/>
      <c r="H302" s="1" t="s">
        <v>175</v>
      </c>
      <c r="I302" s="1" t="s">
        <v>1293</v>
      </c>
      <c r="J302" s="1" t="s">
        <v>1294</v>
      </c>
      <c r="K302" s="1" t="s">
        <v>1294</v>
      </c>
      <c r="L302" s="1" t="s">
        <v>1294</v>
      </c>
      <c r="M302" s="1" t="s">
        <v>1326</v>
      </c>
      <c r="N302" s="25">
        <v>0</v>
      </c>
      <c r="O302" s="25">
        <v>0</v>
      </c>
      <c r="P302" s="25">
        <v>0</v>
      </c>
      <c r="Q302" s="25">
        <v>0</v>
      </c>
      <c r="R302" s="25">
        <v>0</v>
      </c>
      <c r="S302" s="25">
        <v>1</v>
      </c>
      <c r="T302" s="25">
        <v>0</v>
      </c>
      <c r="U302" s="25">
        <v>0</v>
      </c>
      <c r="V302" s="25">
        <v>0</v>
      </c>
      <c r="W302" s="25">
        <v>0</v>
      </c>
      <c r="X302" s="25">
        <v>0</v>
      </c>
      <c r="Y302" s="25">
        <v>0</v>
      </c>
      <c r="Z302" s="25">
        <v>0</v>
      </c>
      <c r="AA302" s="25">
        <v>0</v>
      </c>
      <c r="AB302" s="25">
        <v>0</v>
      </c>
      <c r="AC302" s="25">
        <v>0</v>
      </c>
      <c r="AD302" s="25">
        <v>0</v>
      </c>
      <c r="AE302" s="25">
        <v>0</v>
      </c>
      <c r="AF302" s="25">
        <v>0</v>
      </c>
      <c r="AG302" s="25">
        <v>0</v>
      </c>
      <c r="AH302" s="25">
        <v>0</v>
      </c>
      <c r="AI302" s="25">
        <v>0</v>
      </c>
      <c r="AJ302" s="40"/>
      <c r="AK302" s="12"/>
      <c r="AR302" s="7"/>
      <c r="AT302" s="1" t="s">
        <v>125</v>
      </c>
      <c r="AU302" s="25">
        <v>8000</v>
      </c>
      <c r="BA302" s="1" t="s">
        <v>1395</v>
      </c>
      <c r="BC302" s="1" t="s">
        <v>1395</v>
      </c>
      <c r="BE302" s="1" t="s">
        <v>1395</v>
      </c>
      <c r="BI302" s="1" t="s">
        <v>1395</v>
      </c>
      <c r="BK302" s="1" t="s">
        <v>1395</v>
      </c>
      <c r="BO302" s="1" t="s">
        <v>1395</v>
      </c>
      <c r="BQ302" s="1" t="s">
        <v>1395</v>
      </c>
      <c r="BY302" s="7"/>
      <c r="CA302" s="7"/>
      <c r="CB302" s="1" t="s">
        <v>1483</v>
      </c>
      <c r="CC302" s="1">
        <v>82846765</v>
      </c>
      <c r="CD302" s="1" t="s">
        <v>1793</v>
      </c>
      <c r="CF302" s="1">
        <v>412</v>
      </c>
    </row>
    <row r="303" spans="1:84" ht="14.5" x14ac:dyDescent="0.35">
      <c r="A303" s="7" t="s">
        <v>1078</v>
      </c>
      <c r="B303" s="7" t="s">
        <v>1079</v>
      </c>
      <c r="C303" s="7" t="s">
        <v>1080</v>
      </c>
      <c r="D303" s="7" t="s">
        <v>175</v>
      </c>
      <c r="E303" s="27">
        <v>351696090735408</v>
      </c>
      <c r="F303" s="7" t="s">
        <v>127</v>
      </c>
      <c r="G303" s="16"/>
      <c r="H303" s="1" t="s">
        <v>175</v>
      </c>
      <c r="I303" s="1" t="s">
        <v>1293</v>
      </c>
      <c r="J303" s="1" t="s">
        <v>1294</v>
      </c>
      <c r="K303" s="1" t="s">
        <v>1294</v>
      </c>
      <c r="L303" s="1" t="s">
        <v>1294</v>
      </c>
      <c r="M303" s="1" t="s">
        <v>131</v>
      </c>
      <c r="N303" s="25">
        <v>0</v>
      </c>
      <c r="O303" s="25">
        <v>0</v>
      </c>
      <c r="P303" s="25">
        <v>0</v>
      </c>
      <c r="Q303" s="25">
        <v>0</v>
      </c>
      <c r="R303" s="25">
        <v>0</v>
      </c>
      <c r="S303" s="25">
        <v>0</v>
      </c>
      <c r="T303" s="25">
        <v>0</v>
      </c>
      <c r="U303" s="25">
        <v>0</v>
      </c>
      <c r="V303" s="25">
        <v>0</v>
      </c>
      <c r="W303" s="25">
        <v>0</v>
      </c>
      <c r="X303" s="25">
        <v>0</v>
      </c>
      <c r="Y303" s="25">
        <v>0</v>
      </c>
      <c r="Z303" s="25">
        <v>0</v>
      </c>
      <c r="AA303" s="25">
        <v>0</v>
      </c>
      <c r="AB303" s="25">
        <v>0</v>
      </c>
      <c r="AC303" s="25">
        <v>0</v>
      </c>
      <c r="AD303" s="25">
        <v>0</v>
      </c>
      <c r="AE303" s="25">
        <v>0</v>
      </c>
      <c r="AF303" s="25">
        <v>0</v>
      </c>
      <c r="AG303" s="25">
        <v>0</v>
      </c>
      <c r="AH303" s="25">
        <v>0</v>
      </c>
      <c r="AI303" s="25">
        <v>1</v>
      </c>
      <c r="AJ303" s="40"/>
      <c r="AK303" s="12"/>
      <c r="AR303" s="7"/>
      <c r="BA303" s="1" t="s">
        <v>1395</v>
      </c>
      <c r="BC303" s="1" t="s">
        <v>1395</v>
      </c>
      <c r="BE303" s="1" t="s">
        <v>1395</v>
      </c>
      <c r="BI303" s="1" t="s">
        <v>1395</v>
      </c>
      <c r="BK303" s="1" t="s">
        <v>1395</v>
      </c>
      <c r="BO303" s="1" t="s">
        <v>1395</v>
      </c>
      <c r="BQ303" s="1" t="s">
        <v>1395</v>
      </c>
      <c r="BY303" s="7"/>
      <c r="BZ303" s="1" t="s">
        <v>125</v>
      </c>
      <c r="CA303" s="27">
        <v>1000</v>
      </c>
      <c r="CB303" s="1" t="s">
        <v>126</v>
      </c>
      <c r="CC303" s="1">
        <v>82847064</v>
      </c>
      <c r="CD303" s="1" t="s">
        <v>1794</v>
      </c>
      <c r="CF303" s="1">
        <v>413</v>
      </c>
    </row>
    <row r="304" spans="1:84" ht="14.5" x14ac:dyDescent="0.35">
      <c r="A304" s="7" t="s">
        <v>1081</v>
      </c>
      <c r="B304" s="7" t="s">
        <v>1082</v>
      </c>
      <c r="C304" s="7" t="s">
        <v>1083</v>
      </c>
      <c r="D304" s="7" t="s">
        <v>175</v>
      </c>
      <c r="E304" s="27">
        <v>351696090735408</v>
      </c>
      <c r="F304" s="7" t="s">
        <v>127</v>
      </c>
      <c r="G304" s="16"/>
      <c r="H304" s="1" t="s">
        <v>175</v>
      </c>
      <c r="I304" s="1" t="s">
        <v>1293</v>
      </c>
      <c r="J304" s="1" t="s">
        <v>1294</v>
      </c>
      <c r="K304" s="1" t="s">
        <v>1294</v>
      </c>
      <c r="L304" s="1" t="s">
        <v>1294</v>
      </c>
      <c r="M304" s="1" t="s">
        <v>131</v>
      </c>
      <c r="N304" s="25">
        <v>0</v>
      </c>
      <c r="O304" s="25">
        <v>0</v>
      </c>
      <c r="P304" s="25">
        <v>0</v>
      </c>
      <c r="Q304" s="25">
        <v>0</v>
      </c>
      <c r="R304" s="25">
        <v>0</v>
      </c>
      <c r="S304" s="25">
        <v>0</v>
      </c>
      <c r="T304" s="25">
        <v>0</v>
      </c>
      <c r="U304" s="25">
        <v>0</v>
      </c>
      <c r="V304" s="25">
        <v>0</v>
      </c>
      <c r="W304" s="25">
        <v>0</v>
      </c>
      <c r="X304" s="25">
        <v>0</v>
      </c>
      <c r="Y304" s="25">
        <v>0</v>
      </c>
      <c r="Z304" s="25">
        <v>0</v>
      </c>
      <c r="AA304" s="25">
        <v>0</v>
      </c>
      <c r="AB304" s="25">
        <v>0</v>
      </c>
      <c r="AC304" s="25">
        <v>0</v>
      </c>
      <c r="AD304" s="25">
        <v>0</v>
      </c>
      <c r="AE304" s="25">
        <v>0</v>
      </c>
      <c r="AF304" s="25">
        <v>0</v>
      </c>
      <c r="AG304" s="25">
        <v>0</v>
      </c>
      <c r="AH304" s="25">
        <v>0</v>
      </c>
      <c r="AI304" s="25">
        <v>1</v>
      </c>
      <c r="AJ304" s="40"/>
      <c r="AK304" s="12"/>
      <c r="AR304" s="7"/>
      <c r="BA304" s="1" t="s">
        <v>1395</v>
      </c>
      <c r="BC304" s="1" t="s">
        <v>1395</v>
      </c>
      <c r="BE304" s="1" t="s">
        <v>1395</v>
      </c>
      <c r="BI304" s="1" t="s">
        <v>1395</v>
      </c>
      <c r="BK304" s="1" t="s">
        <v>1395</v>
      </c>
      <c r="BO304" s="1" t="s">
        <v>1395</v>
      </c>
      <c r="BQ304" s="1" t="s">
        <v>1395</v>
      </c>
      <c r="BY304" s="7"/>
      <c r="BZ304" s="1" t="s">
        <v>125</v>
      </c>
      <c r="CA304" s="27">
        <v>1000</v>
      </c>
      <c r="CB304" s="1" t="s">
        <v>126</v>
      </c>
      <c r="CC304" s="1">
        <v>82847068</v>
      </c>
      <c r="CD304" s="1" t="s">
        <v>1795</v>
      </c>
      <c r="CF304" s="1">
        <v>414</v>
      </c>
    </row>
    <row r="305" spans="1:84" ht="14.5" x14ac:dyDescent="0.35">
      <c r="A305" s="7" t="s">
        <v>1084</v>
      </c>
      <c r="B305" s="7" t="s">
        <v>1085</v>
      </c>
      <c r="C305" s="7" t="s">
        <v>1086</v>
      </c>
      <c r="D305" s="7" t="s">
        <v>175</v>
      </c>
      <c r="E305" s="27">
        <v>351696090735408</v>
      </c>
      <c r="F305" s="7" t="s">
        <v>127</v>
      </c>
      <c r="G305" s="16"/>
      <c r="H305" s="1" t="s">
        <v>175</v>
      </c>
      <c r="I305" s="1" t="s">
        <v>1293</v>
      </c>
      <c r="J305" s="1" t="s">
        <v>1294</v>
      </c>
      <c r="K305" s="1" t="s">
        <v>1294</v>
      </c>
      <c r="L305" s="1" t="s">
        <v>1294</v>
      </c>
      <c r="M305" s="1" t="s">
        <v>131</v>
      </c>
      <c r="N305" s="25">
        <v>0</v>
      </c>
      <c r="O305" s="25">
        <v>0</v>
      </c>
      <c r="P305" s="25">
        <v>0</v>
      </c>
      <c r="Q305" s="25">
        <v>0</v>
      </c>
      <c r="R305" s="25">
        <v>0</v>
      </c>
      <c r="S305" s="25">
        <v>0</v>
      </c>
      <c r="T305" s="25">
        <v>0</v>
      </c>
      <c r="U305" s="25">
        <v>0</v>
      </c>
      <c r="V305" s="25">
        <v>0</v>
      </c>
      <c r="W305" s="25">
        <v>0</v>
      </c>
      <c r="X305" s="25">
        <v>0</v>
      </c>
      <c r="Y305" s="25">
        <v>0</v>
      </c>
      <c r="Z305" s="25">
        <v>0</v>
      </c>
      <c r="AA305" s="25">
        <v>0</v>
      </c>
      <c r="AB305" s="25">
        <v>0</v>
      </c>
      <c r="AC305" s="25">
        <v>0</v>
      </c>
      <c r="AD305" s="25">
        <v>0</v>
      </c>
      <c r="AE305" s="25">
        <v>0</v>
      </c>
      <c r="AF305" s="25">
        <v>0</v>
      </c>
      <c r="AG305" s="25">
        <v>0</v>
      </c>
      <c r="AH305" s="25">
        <v>0</v>
      </c>
      <c r="AI305" s="25">
        <v>1</v>
      </c>
      <c r="AJ305" s="40"/>
      <c r="AK305" s="12"/>
      <c r="AR305" s="7"/>
      <c r="BA305" s="1" t="s">
        <v>1395</v>
      </c>
      <c r="BC305" s="1" t="s">
        <v>1395</v>
      </c>
      <c r="BE305" s="1" t="s">
        <v>1395</v>
      </c>
      <c r="BI305" s="1" t="s">
        <v>1395</v>
      </c>
      <c r="BK305" s="1" t="s">
        <v>1395</v>
      </c>
      <c r="BO305" s="1" t="s">
        <v>1395</v>
      </c>
      <c r="BQ305" s="1" t="s">
        <v>1395</v>
      </c>
      <c r="BY305" s="7"/>
      <c r="BZ305" s="1" t="s">
        <v>125</v>
      </c>
      <c r="CA305" s="27">
        <v>964</v>
      </c>
      <c r="CB305" s="1" t="s">
        <v>126</v>
      </c>
      <c r="CC305" s="1">
        <v>82847071</v>
      </c>
      <c r="CD305" s="1" t="s">
        <v>1796</v>
      </c>
      <c r="CF305" s="1">
        <v>415</v>
      </c>
    </row>
    <row r="306" spans="1:84" ht="14.5" x14ac:dyDescent="0.35">
      <c r="A306" s="7" t="s">
        <v>1087</v>
      </c>
      <c r="B306" s="7" t="s">
        <v>1088</v>
      </c>
      <c r="C306" s="7" t="s">
        <v>1089</v>
      </c>
      <c r="D306" s="7" t="s">
        <v>175</v>
      </c>
      <c r="E306" s="27">
        <v>351696090735408</v>
      </c>
      <c r="F306" s="7" t="s">
        <v>127</v>
      </c>
      <c r="G306" s="16"/>
      <c r="H306" s="1" t="s">
        <v>175</v>
      </c>
      <c r="I306" s="1" t="s">
        <v>1293</v>
      </c>
      <c r="J306" s="1" t="s">
        <v>1294</v>
      </c>
      <c r="K306" s="1" t="s">
        <v>1294</v>
      </c>
      <c r="L306" s="1" t="s">
        <v>1294</v>
      </c>
      <c r="M306" s="1" t="s">
        <v>162</v>
      </c>
      <c r="N306" s="25">
        <v>0</v>
      </c>
      <c r="O306" s="25">
        <v>0</v>
      </c>
      <c r="P306" s="25">
        <v>0</v>
      </c>
      <c r="Q306" s="25">
        <v>0</v>
      </c>
      <c r="R306" s="25">
        <v>0</v>
      </c>
      <c r="S306" s="25">
        <v>0</v>
      </c>
      <c r="T306" s="25">
        <v>0</v>
      </c>
      <c r="U306" s="25">
        <v>0</v>
      </c>
      <c r="V306" s="25">
        <v>0</v>
      </c>
      <c r="W306" s="25">
        <v>0</v>
      </c>
      <c r="X306" s="25">
        <v>0</v>
      </c>
      <c r="Y306" s="25">
        <v>0</v>
      </c>
      <c r="Z306" s="25">
        <v>0</v>
      </c>
      <c r="AA306" s="25">
        <v>0</v>
      </c>
      <c r="AB306" s="25">
        <v>0</v>
      </c>
      <c r="AC306" s="25">
        <v>0</v>
      </c>
      <c r="AD306" s="25">
        <v>0</v>
      </c>
      <c r="AE306" s="25">
        <v>0</v>
      </c>
      <c r="AF306" s="25">
        <v>1</v>
      </c>
      <c r="AG306" s="25">
        <v>0</v>
      </c>
      <c r="AH306" s="25">
        <v>0</v>
      </c>
      <c r="AI306" s="25">
        <v>0</v>
      </c>
      <c r="AJ306" s="40"/>
      <c r="AK306" s="12"/>
      <c r="AR306" s="7"/>
      <c r="BA306" s="1" t="s">
        <v>1395</v>
      </c>
      <c r="BC306" s="1" t="s">
        <v>1395</v>
      </c>
      <c r="BE306" s="1" t="s">
        <v>1395</v>
      </c>
      <c r="BI306" s="1" t="s">
        <v>1395</v>
      </c>
      <c r="BK306" s="1" t="s">
        <v>1395</v>
      </c>
      <c r="BO306" s="1" t="s">
        <v>1395</v>
      </c>
      <c r="BQ306" s="1" t="s">
        <v>1395</v>
      </c>
      <c r="BT306" s="1" t="s">
        <v>125</v>
      </c>
      <c r="BU306" s="27">
        <v>1500</v>
      </c>
      <c r="BY306" s="7"/>
      <c r="CA306" s="7"/>
      <c r="CB306" s="1" t="s">
        <v>126</v>
      </c>
      <c r="CC306" s="1">
        <v>82847074</v>
      </c>
      <c r="CD306" s="1" t="s">
        <v>1797</v>
      </c>
      <c r="CF306" s="1">
        <v>416</v>
      </c>
    </row>
    <row r="307" spans="1:84" ht="14.5" x14ac:dyDescent="0.35">
      <c r="A307" s="7" t="s">
        <v>1090</v>
      </c>
      <c r="B307" s="7" t="s">
        <v>1091</v>
      </c>
      <c r="C307" s="7" t="s">
        <v>1092</v>
      </c>
      <c r="D307" s="7" t="s">
        <v>175</v>
      </c>
      <c r="E307" s="27">
        <v>351696090735408</v>
      </c>
      <c r="F307" s="7" t="s">
        <v>127</v>
      </c>
      <c r="G307" s="16"/>
      <c r="H307" s="1" t="s">
        <v>175</v>
      </c>
      <c r="I307" s="1" t="s">
        <v>1293</v>
      </c>
      <c r="J307" s="1" t="s">
        <v>1294</v>
      </c>
      <c r="K307" s="1" t="s">
        <v>1294</v>
      </c>
      <c r="L307" s="1" t="s">
        <v>1294</v>
      </c>
      <c r="M307" s="1" t="s">
        <v>154</v>
      </c>
      <c r="N307" s="25">
        <v>0</v>
      </c>
      <c r="O307" s="25">
        <v>0</v>
      </c>
      <c r="P307" s="25">
        <v>0</v>
      </c>
      <c r="Q307" s="25">
        <v>0</v>
      </c>
      <c r="R307" s="25">
        <v>0</v>
      </c>
      <c r="S307" s="25">
        <v>0</v>
      </c>
      <c r="T307" s="25">
        <v>0</v>
      </c>
      <c r="U307" s="25">
        <v>0</v>
      </c>
      <c r="V307" s="25">
        <v>0</v>
      </c>
      <c r="W307" s="25">
        <v>0</v>
      </c>
      <c r="X307" s="25">
        <v>0</v>
      </c>
      <c r="Y307" s="25">
        <v>0</v>
      </c>
      <c r="Z307" s="25">
        <v>1</v>
      </c>
      <c r="AA307" s="25">
        <v>0</v>
      </c>
      <c r="AB307" s="25">
        <v>0</v>
      </c>
      <c r="AC307" s="25">
        <v>0</v>
      </c>
      <c r="AD307" s="25">
        <v>0</v>
      </c>
      <c r="AE307" s="25">
        <v>0</v>
      </c>
      <c r="AF307" s="25">
        <v>0</v>
      </c>
      <c r="AG307" s="25">
        <v>0</v>
      </c>
      <c r="AH307" s="25">
        <v>0</v>
      </c>
      <c r="AI307" s="25">
        <v>0</v>
      </c>
      <c r="AJ307" s="40"/>
      <c r="AK307" s="12"/>
      <c r="AR307" s="7"/>
      <c r="BA307" s="1" t="s">
        <v>1395</v>
      </c>
      <c r="BC307" s="1" t="s">
        <v>1395</v>
      </c>
      <c r="BE307" s="1" t="s">
        <v>1395</v>
      </c>
      <c r="BI307" s="1" t="s">
        <v>1395</v>
      </c>
      <c r="BJ307" s="1" t="s">
        <v>125</v>
      </c>
      <c r="BK307" s="25">
        <v>68</v>
      </c>
      <c r="BO307" s="1" t="s">
        <v>1395</v>
      </c>
      <c r="BQ307" s="1" t="s">
        <v>1395</v>
      </c>
      <c r="BY307" s="7"/>
      <c r="CA307" s="7"/>
      <c r="CB307" s="1" t="s">
        <v>126</v>
      </c>
      <c r="CC307" s="1">
        <v>82847082</v>
      </c>
      <c r="CD307" s="1" t="s">
        <v>1798</v>
      </c>
      <c r="CF307" s="1">
        <v>417</v>
      </c>
    </row>
    <row r="308" spans="1:84" ht="14.5" x14ac:dyDescent="0.35">
      <c r="A308" s="7" t="s">
        <v>1093</v>
      </c>
      <c r="B308" s="7" t="s">
        <v>1094</v>
      </c>
      <c r="C308" s="7" t="s">
        <v>1095</v>
      </c>
      <c r="D308" s="7" t="s">
        <v>175</v>
      </c>
      <c r="E308" s="27">
        <v>351696090735408</v>
      </c>
      <c r="F308" s="7" t="s">
        <v>127</v>
      </c>
      <c r="G308" s="16"/>
      <c r="H308" s="1" t="s">
        <v>175</v>
      </c>
      <c r="I308" s="1" t="s">
        <v>1293</v>
      </c>
      <c r="J308" s="1" t="s">
        <v>1294</v>
      </c>
      <c r="K308" s="1" t="s">
        <v>1294</v>
      </c>
      <c r="L308" s="1" t="s">
        <v>1294</v>
      </c>
      <c r="M308" s="1" t="s">
        <v>150</v>
      </c>
      <c r="N308" s="25">
        <v>0</v>
      </c>
      <c r="O308" s="25">
        <v>0</v>
      </c>
      <c r="P308" s="25">
        <v>0</v>
      </c>
      <c r="Q308" s="25">
        <v>0</v>
      </c>
      <c r="R308" s="25">
        <v>0</v>
      </c>
      <c r="S308" s="25">
        <v>0</v>
      </c>
      <c r="T308" s="25">
        <v>0</v>
      </c>
      <c r="U308" s="25">
        <v>0</v>
      </c>
      <c r="V308" s="25">
        <v>0</v>
      </c>
      <c r="W308" s="25">
        <v>0</v>
      </c>
      <c r="X308" s="25">
        <v>0</v>
      </c>
      <c r="Y308" s="25">
        <v>1</v>
      </c>
      <c r="Z308" s="25">
        <v>0</v>
      </c>
      <c r="AA308" s="25">
        <v>0</v>
      </c>
      <c r="AB308" s="25">
        <v>0</v>
      </c>
      <c r="AC308" s="25">
        <v>0</v>
      </c>
      <c r="AD308" s="25">
        <v>0</v>
      </c>
      <c r="AE308" s="25">
        <v>0</v>
      </c>
      <c r="AF308" s="25">
        <v>0</v>
      </c>
      <c r="AG308" s="25">
        <v>0</v>
      </c>
      <c r="AH308" s="25">
        <v>0</v>
      </c>
      <c r="AI308" s="25">
        <v>0</v>
      </c>
      <c r="AJ308" s="40"/>
      <c r="AK308" s="12"/>
      <c r="AR308" s="7"/>
      <c r="BA308" s="1" t="s">
        <v>1395</v>
      </c>
      <c r="BC308" s="1" t="s">
        <v>1395</v>
      </c>
      <c r="BE308" s="1" t="s">
        <v>1395</v>
      </c>
      <c r="BI308" s="1" t="s">
        <v>1395</v>
      </c>
      <c r="BK308" s="1" t="s">
        <v>1395</v>
      </c>
      <c r="BO308" s="1" t="s">
        <v>1395</v>
      </c>
      <c r="BQ308" s="1" t="s">
        <v>1395</v>
      </c>
      <c r="BY308" s="7"/>
      <c r="CA308" s="7"/>
      <c r="CB308" s="1" t="s">
        <v>126</v>
      </c>
      <c r="CC308" s="1">
        <v>82847087</v>
      </c>
      <c r="CD308" s="1" t="s">
        <v>1799</v>
      </c>
      <c r="CF308" s="1">
        <v>418</v>
      </c>
    </row>
    <row r="309" spans="1:84" ht="14.5" x14ac:dyDescent="0.35">
      <c r="A309" s="7" t="s">
        <v>1096</v>
      </c>
      <c r="B309" s="7" t="s">
        <v>1097</v>
      </c>
      <c r="C309" s="7" t="s">
        <v>1098</v>
      </c>
      <c r="D309" s="7" t="s">
        <v>175</v>
      </c>
      <c r="E309" s="27">
        <v>351696090735408</v>
      </c>
      <c r="F309" s="7" t="s">
        <v>127</v>
      </c>
      <c r="G309" s="16"/>
      <c r="H309" s="1" t="s">
        <v>175</v>
      </c>
      <c r="I309" s="1" t="s">
        <v>1293</v>
      </c>
      <c r="J309" s="1" t="s">
        <v>1294</v>
      </c>
      <c r="K309" s="1" t="s">
        <v>1294</v>
      </c>
      <c r="L309" s="1" t="s">
        <v>1294</v>
      </c>
      <c r="M309" s="1" t="s">
        <v>150</v>
      </c>
      <c r="N309" s="25">
        <v>0</v>
      </c>
      <c r="O309" s="25">
        <v>0</v>
      </c>
      <c r="P309" s="25">
        <v>0</v>
      </c>
      <c r="Q309" s="25">
        <v>0</v>
      </c>
      <c r="R309" s="25">
        <v>0</v>
      </c>
      <c r="S309" s="25">
        <v>0</v>
      </c>
      <c r="T309" s="25">
        <v>0</v>
      </c>
      <c r="U309" s="25">
        <v>0</v>
      </c>
      <c r="V309" s="25">
        <v>0</v>
      </c>
      <c r="W309" s="25">
        <v>0</v>
      </c>
      <c r="X309" s="25">
        <v>0</v>
      </c>
      <c r="Y309" s="25">
        <v>1</v>
      </c>
      <c r="Z309" s="25">
        <v>0</v>
      </c>
      <c r="AA309" s="25">
        <v>0</v>
      </c>
      <c r="AB309" s="25">
        <v>0</v>
      </c>
      <c r="AC309" s="25">
        <v>0</v>
      </c>
      <c r="AD309" s="25">
        <v>0</v>
      </c>
      <c r="AE309" s="25">
        <v>0</v>
      </c>
      <c r="AF309" s="25">
        <v>0</v>
      </c>
      <c r="AG309" s="25">
        <v>0</v>
      </c>
      <c r="AH309" s="25">
        <v>0</v>
      </c>
      <c r="AI309" s="25">
        <v>0</v>
      </c>
      <c r="AJ309" s="40"/>
      <c r="AK309" s="12"/>
      <c r="AR309" s="7"/>
      <c r="BA309" s="1" t="s">
        <v>1395</v>
      </c>
      <c r="BC309" s="1" t="s">
        <v>1395</v>
      </c>
      <c r="BE309" s="1" t="s">
        <v>1395</v>
      </c>
      <c r="BH309" s="6" t="s">
        <v>125</v>
      </c>
      <c r="BI309" s="25">
        <v>150</v>
      </c>
      <c r="BK309" s="1" t="s">
        <v>1395</v>
      </c>
      <c r="BO309" s="1" t="s">
        <v>1395</v>
      </c>
      <c r="BQ309" s="1" t="s">
        <v>1395</v>
      </c>
      <c r="BY309" s="7"/>
      <c r="CA309" s="7"/>
      <c r="CB309" s="1" t="s">
        <v>126</v>
      </c>
      <c r="CC309" s="1">
        <v>82847105</v>
      </c>
      <c r="CD309" s="1" t="s">
        <v>1800</v>
      </c>
      <c r="CF309" s="1">
        <v>419</v>
      </c>
    </row>
    <row r="310" spans="1:84" ht="14.5" x14ac:dyDescent="0.35">
      <c r="A310" s="7" t="s">
        <v>1099</v>
      </c>
      <c r="B310" s="7" t="s">
        <v>1100</v>
      </c>
      <c r="C310" s="7" t="s">
        <v>1101</v>
      </c>
      <c r="D310" s="7" t="s">
        <v>175</v>
      </c>
      <c r="E310" s="27">
        <v>351696090735408</v>
      </c>
      <c r="F310" s="7" t="s">
        <v>127</v>
      </c>
      <c r="G310" s="16"/>
      <c r="H310" s="1" t="s">
        <v>175</v>
      </c>
      <c r="I310" s="1" t="s">
        <v>1293</v>
      </c>
      <c r="J310" s="1" t="s">
        <v>1294</v>
      </c>
      <c r="K310" s="1" t="s">
        <v>1294</v>
      </c>
      <c r="L310" s="1" t="s">
        <v>1294</v>
      </c>
      <c r="M310" s="1" t="s">
        <v>149</v>
      </c>
      <c r="N310" s="25">
        <v>0</v>
      </c>
      <c r="O310" s="25">
        <v>0</v>
      </c>
      <c r="P310" s="25">
        <v>0</v>
      </c>
      <c r="Q310" s="25">
        <v>0</v>
      </c>
      <c r="R310" s="25">
        <v>0</v>
      </c>
      <c r="S310" s="25">
        <v>0</v>
      </c>
      <c r="T310" s="25">
        <v>0</v>
      </c>
      <c r="U310" s="25">
        <v>0</v>
      </c>
      <c r="V310" s="25">
        <v>0</v>
      </c>
      <c r="W310" s="25">
        <v>1</v>
      </c>
      <c r="X310" s="25">
        <v>0</v>
      </c>
      <c r="Y310" s="25">
        <v>0</v>
      </c>
      <c r="Z310" s="25">
        <v>0</v>
      </c>
      <c r="AA310" s="25">
        <v>0</v>
      </c>
      <c r="AB310" s="25">
        <v>0</v>
      </c>
      <c r="AC310" s="25">
        <v>0</v>
      </c>
      <c r="AD310" s="25">
        <v>0</v>
      </c>
      <c r="AE310" s="25">
        <v>0</v>
      </c>
      <c r="AF310" s="25">
        <v>0</v>
      </c>
      <c r="AG310" s="25">
        <v>0</v>
      </c>
      <c r="AH310" s="25">
        <v>0</v>
      </c>
      <c r="AI310" s="25">
        <v>0</v>
      </c>
      <c r="AJ310" s="40"/>
      <c r="AK310" s="12"/>
      <c r="AR310" s="7"/>
      <c r="BA310" s="1" t="s">
        <v>1395</v>
      </c>
      <c r="BB310" s="1" t="s">
        <v>125</v>
      </c>
      <c r="BC310" s="25">
        <v>250</v>
      </c>
      <c r="BE310" s="1" t="s">
        <v>1395</v>
      </c>
      <c r="BI310" s="1" t="s">
        <v>1395</v>
      </c>
      <c r="BK310" s="1" t="s">
        <v>1395</v>
      </c>
      <c r="BO310" s="1" t="s">
        <v>1395</v>
      </c>
      <c r="BQ310" s="1" t="s">
        <v>1395</v>
      </c>
      <c r="BY310" s="7"/>
      <c r="CA310" s="7"/>
      <c r="CB310" s="1" t="s">
        <v>126</v>
      </c>
      <c r="CC310" s="1">
        <v>82847107</v>
      </c>
      <c r="CD310" s="1" t="s">
        <v>1801</v>
      </c>
      <c r="CF310" s="1">
        <v>420</v>
      </c>
    </row>
    <row r="311" spans="1:84" ht="14.5" x14ac:dyDescent="0.35">
      <c r="A311" s="7" t="s">
        <v>1102</v>
      </c>
      <c r="B311" s="7" t="s">
        <v>1103</v>
      </c>
      <c r="C311" s="7" t="s">
        <v>1104</v>
      </c>
      <c r="D311" s="7" t="s">
        <v>175</v>
      </c>
      <c r="E311" s="27">
        <v>351696090735408</v>
      </c>
      <c r="F311" s="7" t="s">
        <v>127</v>
      </c>
      <c r="G311" s="16"/>
      <c r="H311" s="1" t="s">
        <v>175</v>
      </c>
      <c r="I311" s="1" t="s">
        <v>1293</v>
      </c>
      <c r="J311" s="1" t="s">
        <v>1294</v>
      </c>
      <c r="K311" s="1" t="s">
        <v>1294</v>
      </c>
      <c r="L311" s="1" t="s">
        <v>1294</v>
      </c>
      <c r="M311" s="1" t="s">
        <v>149</v>
      </c>
      <c r="N311" s="25">
        <v>0</v>
      </c>
      <c r="O311" s="25">
        <v>0</v>
      </c>
      <c r="P311" s="25">
        <v>0</v>
      </c>
      <c r="Q311" s="25">
        <v>0</v>
      </c>
      <c r="R311" s="25">
        <v>0</v>
      </c>
      <c r="S311" s="25">
        <v>0</v>
      </c>
      <c r="T311" s="25">
        <v>0</v>
      </c>
      <c r="U311" s="25">
        <v>0</v>
      </c>
      <c r="V311" s="25">
        <v>0</v>
      </c>
      <c r="W311" s="25">
        <v>1</v>
      </c>
      <c r="X311" s="25">
        <v>0</v>
      </c>
      <c r="Y311" s="25">
        <v>0</v>
      </c>
      <c r="Z311" s="25">
        <v>0</v>
      </c>
      <c r="AA311" s="25">
        <v>0</v>
      </c>
      <c r="AB311" s="25">
        <v>0</v>
      </c>
      <c r="AC311" s="25">
        <v>0</v>
      </c>
      <c r="AD311" s="25">
        <v>0</v>
      </c>
      <c r="AE311" s="25">
        <v>0</v>
      </c>
      <c r="AF311" s="25">
        <v>0</v>
      </c>
      <c r="AG311" s="25">
        <v>0</v>
      </c>
      <c r="AH311" s="25">
        <v>0</v>
      </c>
      <c r="AI311" s="25">
        <v>0</v>
      </c>
      <c r="AJ311" s="40"/>
      <c r="AK311" s="12"/>
      <c r="AR311" s="7"/>
      <c r="BA311" s="1" t="s">
        <v>1395</v>
      </c>
      <c r="BB311" s="1" t="s">
        <v>125</v>
      </c>
      <c r="BC311" s="25">
        <v>150</v>
      </c>
      <c r="BE311" s="1" t="s">
        <v>1395</v>
      </c>
      <c r="BI311" s="1" t="s">
        <v>1395</v>
      </c>
      <c r="BK311" s="1" t="s">
        <v>1395</v>
      </c>
      <c r="BO311" s="1" t="s">
        <v>1395</v>
      </c>
      <c r="BQ311" s="1" t="s">
        <v>1395</v>
      </c>
      <c r="BY311" s="7"/>
      <c r="CA311" s="7"/>
      <c r="CB311" s="1" t="s">
        <v>126</v>
      </c>
      <c r="CC311" s="1">
        <v>82847112</v>
      </c>
      <c r="CD311" s="1" t="s">
        <v>1802</v>
      </c>
      <c r="CF311" s="1">
        <v>421</v>
      </c>
    </row>
    <row r="312" spans="1:84" ht="14.5" x14ac:dyDescent="0.35">
      <c r="A312" s="7" t="s">
        <v>1105</v>
      </c>
      <c r="B312" s="7" t="s">
        <v>1106</v>
      </c>
      <c r="C312" s="7" t="s">
        <v>1107</v>
      </c>
      <c r="D312" s="7" t="s">
        <v>175</v>
      </c>
      <c r="E312" s="27">
        <v>351696090735408</v>
      </c>
      <c r="F312" s="7" t="s">
        <v>127</v>
      </c>
      <c r="G312" s="16"/>
      <c r="H312" s="1" t="s">
        <v>175</v>
      </c>
      <c r="I312" s="1" t="s">
        <v>1293</v>
      </c>
      <c r="J312" s="1" t="s">
        <v>1294</v>
      </c>
      <c r="K312" s="1" t="s">
        <v>1294</v>
      </c>
      <c r="L312" s="1" t="s">
        <v>1294</v>
      </c>
      <c r="M312" s="1" t="s">
        <v>130</v>
      </c>
      <c r="N312" s="25">
        <v>0</v>
      </c>
      <c r="O312" s="25">
        <v>0</v>
      </c>
      <c r="P312" s="25">
        <v>0</v>
      </c>
      <c r="Q312" s="25">
        <v>0</v>
      </c>
      <c r="R312" s="25">
        <v>0</v>
      </c>
      <c r="S312" s="25">
        <v>0</v>
      </c>
      <c r="T312" s="25">
        <v>0</v>
      </c>
      <c r="U312" s="25">
        <v>0</v>
      </c>
      <c r="V312" s="25">
        <v>0</v>
      </c>
      <c r="W312" s="25">
        <v>0</v>
      </c>
      <c r="X312" s="25">
        <v>0</v>
      </c>
      <c r="Y312" s="25">
        <v>0</v>
      </c>
      <c r="Z312" s="25">
        <v>0</v>
      </c>
      <c r="AA312" s="25">
        <v>0</v>
      </c>
      <c r="AB312" s="25">
        <v>0</v>
      </c>
      <c r="AC312" s="25">
        <v>1</v>
      </c>
      <c r="AD312" s="25">
        <v>0</v>
      </c>
      <c r="AE312" s="25">
        <v>0</v>
      </c>
      <c r="AF312" s="25">
        <v>0</v>
      </c>
      <c r="AG312" s="25">
        <v>0</v>
      </c>
      <c r="AH312" s="25">
        <v>0</v>
      </c>
      <c r="AI312" s="25">
        <v>0</v>
      </c>
      <c r="AJ312" s="40"/>
      <c r="AK312" s="12"/>
      <c r="AR312" s="7"/>
      <c r="BA312" s="1" t="s">
        <v>1395</v>
      </c>
      <c r="BC312" s="1" t="s">
        <v>1395</v>
      </c>
      <c r="BE312" s="1" t="s">
        <v>1395</v>
      </c>
      <c r="BF312" s="6" t="s">
        <v>125</v>
      </c>
      <c r="BG312" s="25">
        <v>1000</v>
      </c>
      <c r="BI312" s="1" t="s">
        <v>1395</v>
      </c>
      <c r="BK312" s="1" t="s">
        <v>1395</v>
      </c>
      <c r="BO312" s="1" t="s">
        <v>1395</v>
      </c>
      <c r="BQ312" s="1" t="s">
        <v>1395</v>
      </c>
      <c r="BY312" s="7"/>
      <c r="CB312" s="1" t="s">
        <v>1488</v>
      </c>
      <c r="CC312" s="1">
        <v>82847119</v>
      </c>
      <c r="CD312" s="1" t="s">
        <v>1803</v>
      </c>
      <c r="CF312" s="1">
        <v>422</v>
      </c>
    </row>
    <row r="313" spans="1:84" ht="14.5" x14ac:dyDescent="0.35">
      <c r="A313" s="7" t="s">
        <v>1108</v>
      </c>
      <c r="B313" s="7" t="s">
        <v>1109</v>
      </c>
      <c r="C313" s="7" t="s">
        <v>1110</v>
      </c>
      <c r="D313" s="7" t="s">
        <v>175</v>
      </c>
      <c r="E313" s="27">
        <v>351696090735408</v>
      </c>
      <c r="F313" s="7" t="s">
        <v>127</v>
      </c>
      <c r="G313" s="16"/>
      <c r="H313" s="1" t="s">
        <v>175</v>
      </c>
      <c r="I313" s="1" t="s">
        <v>1293</v>
      </c>
      <c r="J313" s="1" t="s">
        <v>1294</v>
      </c>
      <c r="K313" s="1" t="s">
        <v>1294</v>
      </c>
      <c r="L313" s="1" t="s">
        <v>1294</v>
      </c>
      <c r="M313" s="1" t="s">
        <v>151</v>
      </c>
      <c r="N313" s="25">
        <v>0</v>
      </c>
      <c r="O313" s="25">
        <v>0</v>
      </c>
      <c r="P313" s="25">
        <v>0</v>
      </c>
      <c r="Q313" s="25">
        <v>0</v>
      </c>
      <c r="R313" s="25">
        <v>0</v>
      </c>
      <c r="S313" s="25">
        <v>0</v>
      </c>
      <c r="T313" s="25">
        <v>0</v>
      </c>
      <c r="U313" s="25">
        <v>0</v>
      </c>
      <c r="V313" s="25">
        <v>0</v>
      </c>
      <c r="W313" s="25">
        <v>0</v>
      </c>
      <c r="X313" s="25">
        <v>0</v>
      </c>
      <c r="Y313" s="25">
        <v>0</v>
      </c>
      <c r="Z313" s="25">
        <v>0</v>
      </c>
      <c r="AA313" s="25">
        <v>1</v>
      </c>
      <c r="AB313" s="25">
        <v>0</v>
      </c>
      <c r="AC313" s="25">
        <v>0</v>
      </c>
      <c r="AD313" s="25">
        <v>0</v>
      </c>
      <c r="AE313" s="25">
        <v>0</v>
      </c>
      <c r="AF313" s="25">
        <v>0</v>
      </c>
      <c r="AG313" s="25">
        <v>0</v>
      </c>
      <c r="AH313" s="25">
        <v>0</v>
      </c>
      <c r="AI313" s="25">
        <v>0</v>
      </c>
      <c r="AJ313" s="40"/>
      <c r="AK313" s="12"/>
      <c r="AR313" s="7"/>
      <c r="BA313" s="1" t="s">
        <v>1395</v>
      </c>
      <c r="BC313" s="1" t="s">
        <v>1395</v>
      </c>
      <c r="BE313" s="1" t="s">
        <v>1395</v>
      </c>
      <c r="BI313" s="1" t="s">
        <v>1395</v>
      </c>
      <c r="BK313" s="1" t="s">
        <v>1395</v>
      </c>
      <c r="BN313" s="7" t="s">
        <v>125</v>
      </c>
      <c r="BO313" s="25">
        <v>140</v>
      </c>
      <c r="BQ313" s="1" t="s">
        <v>1395</v>
      </c>
      <c r="BY313" s="7"/>
      <c r="CB313" s="1" t="s">
        <v>126</v>
      </c>
      <c r="CC313" s="1">
        <v>82847130</v>
      </c>
      <c r="CD313" s="1" t="s">
        <v>1804</v>
      </c>
      <c r="CF313" s="1">
        <v>423</v>
      </c>
    </row>
    <row r="314" spans="1:84" ht="14.5" x14ac:dyDescent="0.35">
      <c r="A314" s="7" t="s">
        <v>1111</v>
      </c>
      <c r="B314" s="7" t="s">
        <v>1112</v>
      </c>
      <c r="C314" s="7" t="s">
        <v>1113</v>
      </c>
      <c r="D314" s="7" t="s">
        <v>175</v>
      </c>
      <c r="E314" s="27">
        <v>351696090735408</v>
      </c>
      <c r="F314" s="7" t="s">
        <v>127</v>
      </c>
      <c r="G314" s="16"/>
      <c r="H314" s="1" t="s">
        <v>175</v>
      </c>
      <c r="I314" s="1" t="s">
        <v>1293</v>
      </c>
      <c r="J314" s="1" t="s">
        <v>1294</v>
      </c>
      <c r="K314" s="1" t="s">
        <v>1294</v>
      </c>
      <c r="L314" s="1" t="s">
        <v>1294</v>
      </c>
      <c r="M314" s="1" t="s">
        <v>151</v>
      </c>
      <c r="N314" s="25">
        <v>0</v>
      </c>
      <c r="O314" s="25">
        <v>0</v>
      </c>
      <c r="P314" s="25">
        <v>0</v>
      </c>
      <c r="Q314" s="25">
        <v>0</v>
      </c>
      <c r="R314" s="25">
        <v>0</v>
      </c>
      <c r="S314" s="25">
        <v>0</v>
      </c>
      <c r="T314" s="25">
        <v>0</v>
      </c>
      <c r="U314" s="25">
        <v>0</v>
      </c>
      <c r="V314" s="25">
        <v>0</v>
      </c>
      <c r="W314" s="25">
        <v>0</v>
      </c>
      <c r="X314" s="25">
        <v>0</v>
      </c>
      <c r="Y314" s="25">
        <v>0</v>
      </c>
      <c r="Z314" s="25">
        <v>0</v>
      </c>
      <c r="AA314" s="25">
        <v>1</v>
      </c>
      <c r="AB314" s="25">
        <v>0</v>
      </c>
      <c r="AC314" s="25">
        <v>0</v>
      </c>
      <c r="AD314" s="25">
        <v>0</v>
      </c>
      <c r="AE314" s="25">
        <v>0</v>
      </c>
      <c r="AF314" s="25">
        <v>0</v>
      </c>
      <c r="AG314" s="25">
        <v>0</v>
      </c>
      <c r="AH314" s="25">
        <v>0</v>
      </c>
      <c r="AI314" s="25">
        <v>0</v>
      </c>
      <c r="AJ314" s="40"/>
      <c r="AK314" s="12"/>
      <c r="AR314" s="7"/>
      <c r="BA314" s="1" t="s">
        <v>1395</v>
      </c>
      <c r="BC314" s="1" t="s">
        <v>1395</v>
      </c>
      <c r="BE314" s="1" t="s">
        <v>1395</v>
      </c>
      <c r="BI314" s="1" t="s">
        <v>1395</v>
      </c>
      <c r="BK314" s="1" t="s">
        <v>1395</v>
      </c>
      <c r="BN314" s="7" t="s">
        <v>125</v>
      </c>
      <c r="BO314" s="25">
        <v>200</v>
      </c>
      <c r="BQ314" s="1" t="s">
        <v>1395</v>
      </c>
      <c r="BY314" s="7"/>
      <c r="CB314" s="1" t="s">
        <v>126</v>
      </c>
      <c r="CC314" s="1">
        <v>82847137</v>
      </c>
      <c r="CD314" s="1" t="s">
        <v>1805</v>
      </c>
      <c r="CF314" s="1">
        <v>424</v>
      </c>
    </row>
    <row r="315" spans="1:84" ht="14.5" x14ac:dyDescent="0.35">
      <c r="A315" s="7" t="s">
        <v>1114</v>
      </c>
      <c r="B315" s="7" t="s">
        <v>1115</v>
      </c>
      <c r="C315" s="7" t="s">
        <v>1116</v>
      </c>
      <c r="D315" s="7" t="s">
        <v>175</v>
      </c>
      <c r="E315" s="27">
        <v>351696090735408</v>
      </c>
      <c r="F315" s="7" t="s">
        <v>127</v>
      </c>
      <c r="G315" s="16"/>
      <c r="H315" s="1" t="s">
        <v>175</v>
      </c>
      <c r="I315" s="1" t="s">
        <v>1293</v>
      </c>
      <c r="J315" s="1" t="s">
        <v>1294</v>
      </c>
      <c r="K315" s="1" t="s">
        <v>1294</v>
      </c>
      <c r="L315" s="1" t="s">
        <v>1294</v>
      </c>
      <c r="M315" s="1" t="s">
        <v>139</v>
      </c>
      <c r="N315" s="25">
        <v>0</v>
      </c>
      <c r="O315" s="25">
        <v>0</v>
      </c>
      <c r="P315" s="25">
        <v>0</v>
      </c>
      <c r="Q315" s="25">
        <v>0</v>
      </c>
      <c r="R315" s="25">
        <v>0</v>
      </c>
      <c r="S315" s="25">
        <v>0</v>
      </c>
      <c r="T315" s="25">
        <v>0</v>
      </c>
      <c r="U315" s="25">
        <v>0</v>
      </c>
      <c r="V315" s="25">
        <v>0</v>
      </c>
      <c r="W315" s="25">
        <v>0</v>
      </c>
      <c r="X315" s="25">
        <v>0</v>
      </c>
      <c r="Y315" s="25">
        <v>0</v>
      </c>
      <c r="Z315" s="25">
        <v>0</v>
      </c>
      <c r="AA315" s="25">
        <v>0</v>
      </c>
      <c r="AB315" s="25">
        <v>1</v>
      </c>
      <c r="AC315" s="25">
        <v>0</v>
      </c>
      <c r="AD315" s="25">
        <v>0</v>
      </c>
      <c r="AE315" s="25">
        <v>0</v>
      </c>
      <c r="AF315" s="25">
        <v>0</v>
      </c>
      <c r="AG315" s="25">
        <v>0</v>
      </c>
      <c r="AH315" s="25">
        <v>0</v>
      </c>
      <c r="AI315" s="25">
        <v>0</v>
      </c>
      <c r="AJ315" s="40"/>
      <c r="AK315" s="12"/>
      <c r="AR315" s="7"/>
      <c r="BA315" s="1" t="s">
        <v>1395</v>
      </c>
      <c r="BC315" s="1" t="s">
        <v>1395</v>
      </c>
      <c r="BE315" s="1" t="s">
        <v>1395</v>
      </c>
      <c r="BI315" s="1" t="s">
        <v>1395</v>
      </c>
      <c r="BK315" s="1" t="s">
        <v>1395</v>
      </c>
      <c r="BO315" s="1" t="s">
        <v>1395</v>
      </c>
      <c r="BP315" s="1" t="s">
        <v>125</v>
      </c>
      <c r="BQ315" s="25">
        <v>75</v>
      </c>
      <c r="BY315" s="7"/>
      <c r="CB315" s="1" t="s">
        <v>126</v>
      </c>
      <c r="CC315" s="1">
        <v>82847143</v>
      </c>
      <c r="CD315" s="1" t="s">
        <v>1806</v>
      </c>
      <c r="CF315" s="1">
        <v>425</v>
      </c>
    </row>
    <row r="316" spans="1:84" ht="14.5" x14ac:dyDescent="0.35">
      <c r="A316" s="7" t="s">
        <v>1117</v>
      </c>
      <c r="B316" s="7" t="s">
        <v>1118</v>
      </c>
      <c r="C316" s="7" t="s">
        <v>1119</v>
      </c>
      <c r="D316" s="7" t="s">
        <v>175</v>
      </c>
      <c r="E316" s="27">
        <v>351696090735408</v>
      </c>
      <c r="F316" s="7" t="s">
        <v>127</v>
      </c>
      <c r="G316" s="16"/>
      <c r="H316" s="1" t="s">
        <v>175</v>
      </c>
      <c r="I316" s="1" t="s">
        <v>1293</v>
      </c>
      <c r="J316" s="1" t="s">
        <v>1294</v>
      </c>
      <c r="K316" s="1" t="s">
        <v>1294</v>
      </c>
      <c r="L316" s="1" t="s">
        <v>1294</v>
      </c>
      <c r="M316" s="1" t="s">
        <v>139</v>
      </c>
      <c r="N316" s="25">
        <v>0</v>
      </c>
      <c r="O316" s="25">
        <v>0</v>
      </c>
      <c r="P316" s="25">
        <v>0</v>
      </c>
      <c r="Q316" s="25">
        <v>0</v>
      </c>
      <c r="R316" s="25">
        <v>0</v>
      </c>
      <c r="S316" s="25">
        <v>0</v>
      </c>
      <c r="T316" s="25">
        <v>0</v>
      </c>
      <c r="U316" s="25">
        <v>0</v>
      </c>
      <c r="V316" s="25">
        <v>0</v>
      </c>
      <c r="W316" s="25">
        <v>0</v>
      </c>
      <c r="X316" s="25">
        <v>0</v>
      </c>
      <c r="Y316" s="25">
        <v>0</v>
      </c>
      <c r="Z316" s="25">
        <v>0</v>
      </c>
      <c r="AA316" s="25">
        <v>0</v>
      </c>
      <c r="AB316" s="25">
        <v>1</v>
      </c>
      <c r="AC316" s="25">
        <v>0</v>
      </c>
      <c r="AD316" s="25">
        <v>0</v>
      </c>
      <c r="AE316" s="25">
        <v>0</v>
      </c>
      <c r="AF316" s="25">
        <v>0</v>
      </c>
      <c r="AG316" s="25">
        <v>0</v>
      </c>
      <c r="AH316" s="25">
        <v>0</v>
      </c>
      <c r="AI316" s="25">
        <v>0</v>
      </c>
      <c r="AJ316" s="40"/>
      <c r="AK316" s="12"/>
      <c r="AR316" s="7"/>
      <c r="BA316" s="1" t="s">
        <v>1395</v>
      </c>
      <c r="BC316" s="1" t="s">
        <v>1395</v>
      </c>
      <c r="BE316" s="1" t="s">
        <v>1395</v>
      </c>
      <c r="BI316" s="1" t="s">
        <v>1395</v>
      </c>
      <c r="BK316" s="1" t="s">
        <v>1395</v>
      </c>
      <c r="BO316" s="1" t="s">
        <v>1395</v>
      </c>
      <c r="BP316" s="1" t="s">
        <v>125</v>
      </c>
      <c r="BQ316" s="25">
        <v>100</v>
      </c>
      <c r="BY316" s="7"/>
      <c r="CB316" s="1" t="s">
        <v>126</v>
      </c>
      <c r="CC316" s="1">
        <v>82847149</v>
      </c>
      <c r="CD316" s="1" t="s">
        <v>1807</v>
      </c>
      <c r="CF316" s="1">
        <v>426</v>
      </c>
    </row>
    <row r="317" spans="1:84" ht="14.5" x14ac:dyDescent="0.35">
      <c r="A317" s="7" t="s">
        <v>1120</v>
      </c>
      <c r="B317" s="7" t="s">
        <v>1121</v>
      </c>
      <c r="C317" s="7" t="s">
        <v>1122</v>
      </c>
      <c r="D317" s="7" t="s">
        <v>175</v>
      </c>
      <c r="E317" s="27">
        <v>351696090735408</v>
      </c>
      <c r="F317" s="7" t="s">
        <v>127</v>
      </c>
      <c r="G317" s="16"/>
      <c r="H317" s="1" t="s">
        <v>175</v>
      </c>
      <c r="I317" s="1" t="s">
        <v>1293</v>
      </c>
      <c r="J317" s="1" t="s">
        <v>1294</v>
      </c>
      <c r="K317" s="1" t="s">
        <v>1294</v>
      </c>
      <c r="L317" s="1" t="s">
        <v>1294</v>
      </c>
      <c r="M317" s="1" t="s">
        <v>161</v>
      </c>
      <c r="N317" s="25">
        <v>0</v>
      </c>
      <c r="O317" s="25">
        <v>0</v>
      </c>
      <c r="P317" s="25">
        <v>0</v>
      </c>
      <c r="Q317" s="25">
        <v>0</v>
      </c>
      <c r="R317" s="25">
        <v>0</v>
      </c>
      <c r="S317" s="25">
        <v>0</v>
      </c>
      <c r="T317" s="25">
        <v>0</v>
      </c>
      <c r="U317" s="25">
        <v>0</v>
      </c>
      <c r="V317" s="25">
        <v>0</v>
      </c>
      <c r="W317" s="25">
        <v>0</v>
      </c>
      <c r="X317" s="25">
        <v>0</v>
      </c>
      <c r="Y317" s="25">
        <v>0</v>
      </c>
      <c r="Z317" s="25">
        <v>0</v>
      </c>
      <c r="AA317" s="25">
        <v>0</v>
      </c>
      <c r="AB317" s="25">
        <v>0</v>
      </c>
      <c r="AC317" s="25">
        <v>0</v>
      </c>
      <c r="AD317" s="25">
        <v>0</v>
      </c>
      <c r="AE317" s="25">
        <v>0</v>
      </c>
      <c r="AF317" s="25">
        <v>0</v>
      </c>
      <c r="AG317" s="25">
        <v>1</v>
      </c>
      <c r="AH317" s="25">
        <v>0</v>
      </c>
      <c r="AI317" s="25">
        <v>0</v>
      </c>
      <c r="AJ317" s="40"/>
      <c r="AK317" s="12"/>
      <c r="AR317" s="7"/>
      <c r="BA317" s="1" t="s">
        <v>1395</v>
      </c>
      <c r="BC317" s="1" t="s">
        <v>1395</v>
      </c>
      <c r="BE317" s="1" t="s">
        <v>1395</v>
      </c>
      <c r="BI317" s="1" t="s">
        <v>1395</v>
      </c>
      <c r="BK317" s="1" t="s">
        <v>1395</v>
      </c>
      <c r="BO317" s="1" t="s">
        <v>1395</v>
      </c>
      <c r="BQ317" s="1" t="s">
        <v>1395</v>
      </c>
      <c r="BV317" s="1" t="s">
        <v>125</v>
      </c>
      <c r="BW317" s="27">
        <v>2000</v>
      </c>
      <c r="BY317" s="7"/>
      <c r="CB317" s="1" t="s">
        <v>126</v>
      </c>
      <c r="CC317" s="1">
        <v>82847153</v>
      </c>
      <c r="CD317" s="1" t="s">
        <v>1808</v>
      </c>
      <c r="CF317" s="1">
        <v>427</v>
      </c>
    </row>
    <row r="318" spans="1:84" ht="14.5" x14ac:dyDescent="0.35">
      <c r="A318" s="7" t="s">
        <v>1123</v>
      </c>
      <c r="B318" s="7" t="s">
        <v>1124</v>
      </c>
      <c r="C318" s="7" t="s">
        <v>1125</v>
      </c>
      <c r="D318" s="7" t="s">
        <v>175</v>
      </c>
      <c r="E318" s="27">
        <v>351696090735408</v>
      </c>
      <c r="F318" s="7" t="s">
        <v>127</v>
      </c>
      <c r="G318" s="16"/>
      <c r="H318" s="1" t="s">
        <v>175</v>
      </c>
      <c r="I318" s="1" t="s">
        <v>1293</v>
      </c>
      <c r="J318" s="1" t="s">
        <v>1294</v>
      </c>
      <c r="K318" s="1" t="s">
        <v>1294</v>
      </c>
      <c r="L318" s="1" t="s">
        <v>1294</v>
      </c>
      <c r="M318" s="1" t="s">
        <v>161</v>
      </c>
      <c r="N318" s="25">
        <v>0</v>
      </c>
      <c r="O318" s="25">
        <v>0</v>
      </c>
      <c r="P318" s="25">
        <v>0</v>
      </c>
      <c r="Q318" s="25">
        <v>0</v>
      </c>
      <c r="R318" s="25">
        <v>0</v>
      </c>
      <c r="S318" s="25">
        <v>0</v>
      </c>
      <c r="T318" s="25">
        <v>0</v>
      </c>
      <c r="U318" s="25">
        <v>0</v>
      </c>
      <c r="V318" s="25">
        <v>0</v>
      </c>
      <c r="W318" s="25">
        <v>0</v>
      </c>
      <c r="X318" s="25">
        <v>0</v>
      </c>
      <c r="Y318" s="25">
        <v>0</v>
      </c>
      <c r="Z318" s="25">
        <v>0</v>
      </c>
      <c r="AA318" s="25">
        <v>0</v>
      </c>
      <c r="AB318" s="25">
        <v>0</v>
      </c>
      <c r="AC318" s="25">
        <v>0</v>
      </c>
      <c r="AD318" s="25">
        <v>0</v>
      </c>
      <c r="AE318" s="25">
        <v>0</v>
      </c>
      <c r="AF318" s="25">
        <v>0</v>
      </c>
      <c r="AG318" s="25">
        <v>1</v>
      </c>
      <c r="AH318" s="25">
        <v>0</v>
      </c>
      <c r="AI318" s="25">
        <v>0</v>
      </c>
      <c r="AJ318" s="40"/>
      <c r="AK318" s="12"/>
      <c r="AR318" s="7"/>
      <c r="BA318" s="1" t="s">
        <v>1395</v>
      </c>
      <c r="BC318" s="1" t="s">
        <v>1395</v>
      </c>
      <c r="BE318" s="1" t="s">
        <v>1395</v>
      </c>
      <c r="BI318" s="1" t="s">
        <v>1395</v>
      </c>
      <c r="BK318" s="1" t="s">
        <v>1395</v>
      </c>
      <c r="BO318" s="1" t="s">
        <v>1395</v>
      </c>
      <c r="BQ318" s="1" t="s">
        <v>1395</v>
      </c>
      <c r="BV318" s="1" t="s">
        <v>125</v>
      </c>
      <c r="BW318" s="27">
        <v>2000</v>
      </c>
      <c r="BY318" s="7"/>
      <c r="CB318" s="1" t="s">
        <v>126</v>
      </c>
      <c r="CC318" s="1">
        <v>82847157</v>
      </c>
      <c r="CD318" s="1" t="s">
        <v>1809</v>
      </c>
      <c r="CF318" s="1">
        <v>428</v>
      </c>
    </row>
    <row r="319" spans="1:84" ht="14.5" x14ac:dyDescent="0.35">
      <c r="A319" s="7" t="s">
        <v>1126</v>
      </c>
      <c r="B319" s="7" t="s">
        <v>1127</v>
      </c>
      <c r="C319" s="7" t="s">
        <v>1128</v>
      </c>
      <c r="D319" s="7" t="s">
        <v>175</v>
      </c>
      <c r="E319" s="27">
        <v>351696090735408</v>
      </c>
      <c r="F319" s="7" t="s">
        <v>127</v>
      </c>
      <c r="G319" s="16"/>
      <c r="H319" s="1" t="s">
        <v>175</v>
      </c>
      <c r="I319" s="1" t="s">
        <v>1293</v>
      </c>
      <c r="J319" s="1" t="s">
        <v>1294</v>
      </c>
      <c r="K319" s="1" t="s">
        <v>1294</v>
      </c>
      <c r="L319" s="1" t="s">
        <v>1294</v>
      </c>
      <c r="M319" s="1" t="s">
        <v>161</v>
      </c>
      <c r="N319" s="25">
        <v>0</v>
      </c>
      <c r="O319" s="25">
        <v>0</v>
      </c>
      <c r="P319" s="25">
        <v>0</v>
      </c>
      <c r="Q319" s="25">
        <v>0</v>
      </c>
      <c r="R319" s="25">
        <v>0</v>
      </c>
      <c r="S319" s="25">
        <v>0</v>
      </c>
      <c r="T319" s="25">
        <v>0</v>
      </c>
      <c r="U319" s="25">
        <v>0</v>
      </c>
      <c r="V319" s="25">
        <v>0</v>
      </c>
      <c r="W319" s="25">
        <v>0</v>
      </c>
      <c r="X319" s="25">
        <v>0</v>
      </c>
      <c r="Y319" s="25">
        <v>0</v>
      </c>
      <c r="Z319" s="25">
        <v>0</v>
      </c>
      <c r="AA319" s="25">
        <v>0</v>
      </c>
      <c r="AB319" s="25">
        <v>0</v>
      </c>
      <c r="AC319" s="25">
        <v>0</v>
      </c>
      <c r="AD319" s="25">
        <v>0</v>
      </c>
      <c r="AE319" s="25">
        <v>0</v>
      </c>
      <c r="AF319" s="25">
        <v>0</v>
      </c>
      <c r="AG319" s="25">
        <v>1</v>
      </c>
      <c r="AH319" s="25">
        <v>0</v>
      </c>
      <c r="AI319" s="25">
        <v>0</v>
      </c>
      <c r="AJ319" s="40"/>
      <c r="AK319" s="12"/>
      <c r="AR319" s="7"/>
      <c r="BA319" s="1" t="s">
        <v>1395</v>
      </c>
      <c r="BC319" s="1" t="s">
        <v>1395</v>
      </c>
      <c r="BE319" s="1" t="s">
        <v>1395</v>
      </c>
      <c r="BI319" s="1" t="s">
        <v>1395</v>
      </c>
      <c r="BK319" s="1" t="s">
        <v>1395</v>
      </c>
      <c r="BO319" s="1" t="s">
        <v>1395</v>
      </c>
      <c r="BQ319" s="1" t="s">
        <v>1395</v>
      </c>
      <c r="BV319" s="1" t="s">
        <v>125</v>
      </c>
      <c r="BW319" s="27">
        <v>2500</v>
      </c>
      <c r="BY319" s="7"/>
      <c r="CB319" s="1" t="s">
        <v>126</v>
      </c>
      <c r="CC319" s="1">
        <v>82847162</v>
      </c>
      <c r="CD319" s="1" t="s">
        <v>1810</v>
      </c>
      <c r="CF319" s="1">
        <v>429</v>
      </c>
    </row>
    <row r="320" spans="1:84" ht="14.5" x14ac:dyDescent="0.35">
      <c r="A320" s="7" t="s">
        <v>1129</v>
      </c>
      <c r="B320" s="7" t="s">
        <v>1130</v>
      </c>
      <c r="C320" s="7" t="s">
        <v>1131</v>
      </c>
      <c r="D320" s="7" t="s">
        <v>175</v>
      </c>
      <c r="E320" s="27">
        <v>351696090735408</v>
      </c>
      <c r="F320" s="7" t="s">
        <v>127</v>
      </c>
      <c r="G320" s="16"/>
      <c r="H320" s="1" t="s">
        <v>175</v>
      </c>
      <c r="I320" s="1" t="s">
        <v>1293</v>
      </c>
      <c r="J320" s="1" t="s">
        <v>1294</v>
      </c>
      <c r="K320" s="1" t="s">
        <v>1294</v>
      </c>
      <c r="L320" s="1" t="s">
        <v>1294</v>
      </c>
      <c r="M320" s="1" t="s">
        <v>163</v>
      </c>
      <c r="N320" s="25">
        <v>0</v>
      </c>
      <c r="O320" s="25">
        <v>0</v>
      </c>
      <c r="P320" s="25">
        <v>0</v>
      </c>
      <c r="Q320" s="25">
        <v>0</v>
      </c>
      <c r="R320" s="25">
        <v>0</v>
      </c>
      <c r="S320" s="25">
        <v>0</v>
      </c>
      <c r="T320" s="25">
        <v>0</v>
      </c>
      <c r="U320" s="25">
        <v>0</v>
      </c>
      <c r="V320" s="25">
        <v>0</v>
      </c>
      <c r="W320" s="25">
        <v>0</v>
      </c>
      <c r="X320" s="25">
        <v>0</v>
      </c>
      <c r="Y320" s="25">
        <v>0</v>
      </c>
      <c r="Z320" s="25">
        <v>0</v>
      </c>
      <c r="AA320" s="25">
        <v>0</v>
      </c>
      <c r="AB320" s="25">
        <v>0</v>
      </c>
      <c r="AC320" s="25">
        <v>0</v>
      </c>
      <c r="AD320" s="25">
        <v>0</v>
      </c>
      <c r="AE320" s="25">
        <v>1</v>
      </c>
      <c r="AF320" s="25">
        <v>0</v>
      </c>
      <c r="AG320" s="25">
        <v>0</v>
      </c>
      <c r="AH320" s="25">
        <v>0</v>
      </c>
      <c r="AI320" s="25">
        <v>0</v>
      </c>
      <c r="AJ320" s="40"/>
      <c r="AK320" s="12"/>
      <c r="AR320" s="7"/>
      <c r="BA320" s="1" t="s">
        <v>1395</v>
      </c>
      <c r="BC320" s="1" t="s">
        <v>1395</v>
      </c>
      <c r="BE320" s="1" t="s">
        <v>1395</v>
      </c>
      <c r="BI320" s="1" t="s">
        <v>1395</v>
      </c>
      <c r="BK320" s="1" t="s">
        <v>1395</v>
      </c>
      <c r="BO320" s="1" t="s">
        <v>1395</v>
      </c>
      <c r="BQ320" s="1" t="s">
        <v>1395</v>
      </c>
      <c r="BR320" s="1" t="s">
        <v>125</v>
      </c>
      <c r="BS320" s="25">
        <v>200</v>
      </c>
      <c r="BY320" s="7"/>
      <c r="CB320" s="1" t="s">
        <v>126</v>
      </c>
      <c r="CC320" s="1">
        <v>82847167</v>
      </c>
      <c r="CD320" s="1" t="s">
        <v>1811</v>
      </c>
      <c r="CF320" s="1">
        <v>430</v>
      </c>
    </row>
    <row r="321" spans="1:84" ht="14.5" x14ac:dyDescent="0.35">
      <c r="A321" s="7" t="s">
        <v>1132</v>
      </c>
      <c r="B321" s="7" t="s">
        <v>1133</v>
      </c>
      <c r="C321" s="7" t="s">
        <v>1134</v>
      </c>
      <c r="D321" s="7" t="s">
        <v>175</v>
      </c>
      <c r="E321" s="27">
        <v>351696090735408</v>
      </c>
      <c r="F321" s="7" t="s">
        <v>127</v>
      </c>
      <c r="G321" s="16"/>
      <c r="H321" s="1" t="s">
        <v>175</v>
      </c>
      <c r="I321" s="1" t="s">
        <v>1293</v>
      </c>
      <c r="J321" s="1" t="s">
        <v>1294</v>
      </c>
      <c r="K321" s="1" t="s">
        <v>1294</v>
      </c>
      <c r="L321" s="1" t="s">
        <v>1294</v>
      </c>
      <c r="M321" s="1" t="s">
        <v>163</v>
      </c>
      <c r="N321" s="25">
        <v>0</v>
      </c>
      <c r="O321" s="25">
        <v>0</v>
      </c>
      <c r="P321" s="25">
        <v>0</v>
      </c>
      <c r="Q321" s="25">
        <v>0</v>
      </c>
      <c r="R321" s="25">
        <v>0</v>
      </c>
      <c r="S321" s="25">
        <v>0</v>
      </c>
      <c r="T321" s="25">
        <v>0</v>
      </c>
      <c r="U321" s="25">
        <v>0</v>
      </c>
      <c r="V321" s="25">
        <v>0</v>
      </c>
      <c r="W321" s="25">
        <v>0</v>
      </c>
      <c r="X321" s="25">
        <v>0</v>
      </c>
      <c r="Y321" s="25">
        <v>0</v>
      </c>
      <c r="Z321" s="25">
        <v>0</v>
      </c>
      <c r="AA321" s="25">
        <v>0</v>
      </c>
      <c r="AB321" s="25">
        <v>0</v>
      </c>
      <c r="AC321" s="25">
        <v>0</v>
      </c>
      <c r="AD321" s="25">
        <v>0</v>
      </c>
      <c r="AE321" s="25">
        <v>1</v>
      </c>
      <c r="AF321" s="25">
        <v>0</v>
      </c>
      <c r="AG321" s="25">
        <v>0</v>
      </c>
      <c r="AH321" s="25">
        <v>0</v>
      </c>
      <c r="AI321" s="25">
        <v>0</v>
      </c>
      <c r="AJ321" s="40"/>
      <c r="AK321" s="12"/>
      <c r="AR321" s="7"/>
      <c r="BA321" s="1" t="s">
        <v>1395</v>
      </c>
      <c r="BC321" s="1" t="s">
        <v>1395</v>
      </c>
      <c r="BE321" s="1" t="s">
        <v>1395</v>
      </c>
      <c r="BI321" s="1" t="s">
        <v>1395</v>
      </c>
      <c r="BK321" s="1" t="s">
        <v>1395</v>
      </c>
      <c r="BO321" s="1" t="s">
        <v>1395</v>
      </c>
      <c r="BQ321" s="1" t="s">
        <v>1395</v>
      </c>
      <c r="BS321" s="25"/>
      <c r="BY321" s="7"/>
      <c r="CB321" s="1" t="s">
        <v>126</v>
      </c>
      <c r="CC321" s="1">
        <v>82847174</v>
      </c>
      <c r="CD321" s="1" t="s">
        <v>1812</v>
      </c>
      <c r="CF321" s="1">
        <v>431</v>
      </c>
    </row>
    <row r="322" spans="1:84" ht="14.5" x14ac:dyDescent="0.35">
      <c r="A322" s="7" t="s">
        <v>1135</v>
      </c>
      <c r="B322" s="7" t="s">
        <v>1136</v>
      </c>
      <c r="C322" s="7" t="s">
        <v>1137</v>
      </c>
      <c r="D322" s="7" t="s">
        <v>175</v>
      </c>
      <c r="E322" s="27">
        <v>351696090735408</v>
      </c>
      <c r="F322" s="7" t="s">
        <v>127</v>
      </c>
      <c r="G322" s="16"/>
      <c r="H322" s="1" t="s">
        <v>175</v>
      </c>
      <c r="I322" s="1" t="s">
        <v>1293</v>
      </c>
      <c r="J322" s="1" t="s">
        <v>1294</v>
      </c>
      <c r="K322" s="1" t="s">
        <v>1294</v>
      </c>
      <c r="L322" s="1" t="s">
        <v>1294</v>
      </c>
      <c r="M322" s="1" t="s">
        <v>166</v>
      </c>
      <c r="N322" s="25">
        <v>0</v>
      </c>
      <c r="O322" s="25">
        <v>0</v>
      </c>
      <c r="P322" s="25">
        <v>0</v>
      </c>
      <c r="Q322" s="25">
        <v>1</v>
      </c>
      <c r="R322" s="25">
        <v>0</v>
      </c>
      <c r="S322" s="25">
        <v>0</v>
      </c>
      <c r="T322" s="25">
        <v>0</v>
      </c>
      <c r="U322" s="25">
        <v>0</v>
      </c>
      <c r="V322" s="25">
        <v>0</v>
      </c>
      <c r="W322" s="25">
        <v>0</v>
      </c>
      <c r="X322" s="25">
        <v>0</v>
      </c>
      <c r="Y322" s="25">
        <v>0</v>
      </c>
      <c r="Z322" s="25">
        <v>0</v>
      </c>
      <c r="AA322" s="25">
        <v>0</v>
      </c>
      <c r="AB322" s="25">
        <v>0</v>
      </c>
      <c r="AC322" s="25">
        <v>0</v>
      </c>
      <c r="AD322" s="25">
        <v>0</v>
      </c>
      <c r="AE322" s="25">
        <v>0</v>
      </c>
      <c r="AF322" s="25">
        <v>0</v>
      </c>
      <c r="AG322" s="25">
        <v>0</v>
      </c>
      <c r="AH322" s="25">
        <v>0</v>
      </c>
      <c r="AI322" s="25">
        <v>0</v>
      </c>
      <c r="AJ322" s="40"/>
      <c r="AK322" s="12"/>
      <c r="AQ322" s="27"/>
      <c r="AR322" s="7"/>
      <c r="BA322" s="1" t="s">
        <v>1395</v>
      </c>
      <c r="BC322" s="1" t="s">
        <v>1395</v>
      </c>
      <c r="BE322" s="1" t="s">
        <v>1395</v>
      </c>
      <c r="BI322" s="1" t="s">
        <v>1395</v>
      </c>
      <c r="BK322" s="1" t="s">
        <v>1395</v>
      </c>
      <c r="BO322" s="1" t="s">
        <v>1395</v>
      </c>
      <c r="BQ322" s="1" t="s">
        <v>1395</v>
      </c>
      <c r="BY322" s="7"/>
      <c r="CB322" s="1" t="s">
        <v>126</v>
      </c>
      <c r="CC322" s="1">
        <v>82847179</v>
      </c>
      <c r="CD322" s="1" t="s">
        <v>1813</v>
      </c>
      <c r="CF322" s="1">
        <v>432</v>
      </c>
    </row>
    <row r="323" spans="1:84" ht="14.5" x14ac:dyDescent="0.35">
      <c r="A323" s="7" t="s">
        <v>1138</v>
      </c>
      <c r="B323" s="7" t="s">
        <v>1139</v>
      </c>
      <c r="C323" s="7" t="s">
        <v>1140</v>
      </c>
      <c r="D323" s="7" t="s">
        <v>175</v>
      </c>
      <c r="E323" s="27">
        <v>351696090735408</v>
      </c>
      <c r="F323" s="7" t="s">
        <v>127</v>
      </c>
      <c r="G323" s="16"/>
      <c r="H323" s="1" t="s">
        <v>175</v>
      </c>
      <c r="I323" s="1" t="s">
        <v>1293</v>
      </c>
      <c r="J323" s="1" t="s">
        <v>1294</v>
      </c>
      <c r="K323" s="1" t="s">
        <v>1294</v>
      </c>
      <c r="L323" s="1" t="s">
        <v>1294</v>
      </c>
      <c r="M323" s="1" t="s">
        <v>166</v>
      </c>
      <c r="N323" s="25">
        <v>0</v>
      </c>
      <c r="O323" s="25">
        <v>0</v>
      </c>
      <c r="P323" s="25">
        <v>0</v>
      </c>
      <c r="Q323" s="25">
        <v>1</v>
      </c>
      <c r="R323" s="25">
        <v>0</v>
      </c>
      <c r="S323" s="25">
        <v>0</v>
      </c>
      <c r="T323" s="25">
        <v>0</v>
      </c>
      <c r="U323" s="25">
        <v>0</v>
      </c>
      <c r="V323" s="25">
        <v>0</v>
      </c>
      <c r="W323" s="25">
        <v>0</v>
      </c>
      <c r="X323" s="25">
        <v>0</v>
      </c>
      <c r="Y323" s="25">
        <v>0</v>
      </c>
      <c r="Z323" s="25">
        <v>0</v>
      </c>
      <c r="AA323" s="25">
        <v>0</v>
      </c>
      <c r="AB323" s="25">
        <v>0</v>
      </c>
      <c r="AC323" s="25">
        <v>0</v>
      </c>
      <c r="AD323" s="25">
        <v>0</v>
      </c>
      <c r="AE323" s="25">
        <v>0</v>
      </c>
      <c r="AF323" s="25">
        <v>0</v>
      </c>
      <c r="AG323" s="25">
        <v>0</v>
      </c>
      <c r="AH323" s="25">
        <v>0</v>
      </c>
      <c r="AI323" s="25">
        <v>0</v>
      </c>
      <c r="AJ323" s="40"/>
      <c r="AK323" s="12"/>
      <c r="AP323" s="1" t="s">
        <v>125</v>
      </c>
      <c r="AQ323" s="25">
        <v>6000</v>
      </c>
      <c r="AR323" s="7"/>
      <c r="BA323" s="1" t="s">
        <v>1395</v>
      </c>
      <c r="BC323" s="1" t="s">
        <v>1395</v>
      </c>
      <c r="BE323" s="1" t="s">
        <v>1395</v>
      </c>
      <c r="BI323" s="1" t="s">
        <v>1395</v>
      </c>
      <c r="BK323" s="1" t="s">
        <v>1395</v>
      </c>
      <c r="BO323" s="1" t="s">
        <v>1395</v>
      </c>
      <c r="BQ323" s="1" t="s">
        <v>1395</v>
      </c>
      <c r="BY323" s="7"/>
      <c r="CB323" s="1" t="s">
        <v>126</v>
      </c>
      <c r="CC323" s="1">
        <v>82847183</v>
      </c>
      <c r="CD323" s="1" t="s">
        <v>1814</v>
      </c>
      <c r="CF323" s="1">
        <v>433</v>
      </c>
    </row>
    <row r="324" spans="1:84" ht="14.5" x14ac:dyDescent="0.35">
      <c r="A324" s="7" t="s">
        <v>1141</v>
      </c>
      <c r="B324" s="7" t="s">
        <v>1142</v>
      </c>
      <c r="C324" s="7" t="s">
        <v>1143</v>
      </c>
      <c r="D324" s="7" t="s">
        <v>175</v>
      </c>
      <c r="E324" s="27">
        <v>351696090735408</v>
      </c>
      <c r="F324" s="7" t="s">
        <v>127</v>
      </c>
      <c r="G324" s="16"/>
      <c r="H324" s="1" t="s">
        <v>175</v>
      </c>
      <c r="I324" s="1" t="s">
        <v>1293</v>
      </c>
      <c r="J324" s="1" t="s">
        <v>1294</v>
      </c>
      <c r="K324" s="1" t="s">
        <v>1294</v>
      </c>
      <c r="L324" s="1" t="s">
        <v>1294</v>
      </c>
      <c r="M324" s="1" t="s">
        <v>162</v>
      </c>
      <c r="N324" s="25">
        <v>0</v>
      </c>
      <c r="O324" s="25">
        <v>0</v>
      </c>
      <c r="P324" s="25">
        <v>0</v>
      </c>
      <c r="Q324" s="25">
        <v>0</v>
      </c>
      <c r="R324" s="25">
        <v>0</v>
      </c>
      <c r="S324" s="25">
        <v>0</v>
      </c>
      <c r="T324" s="25">
        <v>0</v>
      </c>
      <c r="U324" s="25">
        <v>0</v>
      </c>
      <c r="V324" s="25">
        <v>0</v>
      </c>
      <c r="W324" s="25">
        <v>0</v>
      </c>
      <c r="X324" s="25">
        <v>0</v>
      </c>
      <c r="Y324" s="25">
        <v>0</v>
      </c>
      <c r="Z324" s="25">
        <v>0</v>
      </c>
      <c r="AA324" s="25">
        <v>0</v>
      </c>
      <c r="AB324" s="25">
        <v>0</v>
      </c>
      <c r="AC324" s="25">
        <v>0</v>
      </c>
      <c r="AD324" s="25">
        <v>0</v>
      </c>
      <c r="AE324" s="25">
        <v>0</v>
      </c>
      <c r="AF324" s="25">
        <v>1</v>
      </c>
      <c r="AG324" s="25">
        <v>0</v>
      </c>
      <c r="AH324" s="25">
        <v>0</v>
      </c>
      <c r="AI324" s="25">
        <v>0</v>
      </c>
      <c r="AJ324" s="40"/>
      <c r="AK324" s="12"/>
      <c r="AR324" s="7"/>
      <c r="BA324" s="1" t="s">
        <v>1395</v>
      </c>
      <c r="BC324" s="1" t="s">
        <v>1395</v>
      </c>
      <c r="BE324" s="1" t="s">
        <v>1395</v>
      </c>
      <c r="BI324" s="1" t="s">
        <v>1395</v>
      </c>
      <c r="BK324" s="1" t="s">
        <v>1395</v>
      </c>
      <c r="BO324" s="1" t="s">
        <v>1395</v>
      </c>
      <c r="BQ324" s="1" t="s">
        <v>1395</v>
      </c>
      <c r="BT324" s="1" t="s">
        <v>125</v>
      </c>
      <c r="BU324" s="27">
        <v>5000</v>
      </c>
      <c r="BY324" s="7"/>
      <c r="CB324" s="1" t="s">
        <v>126</v>
      </c>
      <c r="CC324" s="1">
        <v>82847186</v>
      </c>
      <c r="CD324" s="1" t="s">
        <v>1815</v>
      </c>
      <c r="CF324" s="1">
        <v>434</v>
      </c>
    </row>
    <row r="325" spans="1:84" ht="14.5" x14ac:dyDescent="0.35">
      <c r="A325" s="7" t="s">
        <v>1144</v>
      </c>
      <c r="B325" s="7" t="s">
        <v>1145</v>
      </c>
      <c r="C325" s="7" t="s">
        <v>1146</v>
      </c>
      <c r="D325" s="7" t="s">
        <v>175</v>
      </c>
      <c r="E325" s="27">
        <v>351696090735408</v>
      </c>
      <c r="F325" s="7" t="s">
        <v>127</v>
      </c>
      <c r="G325" s="16"/>
      <c r="H325" s="1" t="s">
        <v>175</v>
      </c>
      <c r="I325" s="1" t="s">
        <v>1293</v>
      </c>
      <c r="J325" s="1" t="s">
        <v>1294</v>
      </c>
      <c r="K325" s="1" t="s">
        <v>1294</v>
      </c>
      <c r="L325" s="1" t="s">
        <v>1294</v>
      </c>
      <c r="M325" s="1" t="s">
        <v>144</v>
      </c>
      <c r="N325" s="25">
        <v>0</v>
      </c>
      <c r="O325" s="25">
        <v>1</v>
      </c>
      <c r="P325" s="25">
        <v>0</v>
      </c>
      <c r="Q325" s="25">
        <v>0</v>
      </c>
      <c r="R325" s="25">
        <v>0</v>
      </c>
      <c r="S325" s="25">
        <v>0</v>
      </c>
      <c r="T325" s="25">
        <v>0</v>
      </c>
      <c r="U325" s="25">
        <v>0</v>
      </c>
      <c r="V325" s="25">
        <v>0</v>
      </c>
      <c r="W325" s="25">
        <v>0</v>
      </c>
      <c r="X325" s="25">
        <v>0</v>
      </c>
      <c r="Y325" s="25">
        <v>0</v>
      </c>
      <c r="Z325" s="25">
        <v>0</v>
      </c>
      <c r="AA325" s="25">
        <v>0</v>
      </c>
      <c r="AB325" s="25">
        <v>0</v>
      </c>
      <c r="AC325" s="25">
        <v>0</v>
      </c>
      <c r="AD325" s="25">
        <v>0</v>
      </c>
      <c r="AE325" s="25">
        <v>0</v>
      </c>
      <c r="AF325" s="25">
        <v>0</v>
      </c>
      <c r="AG325" s="25">
        <v>0</v>
      </c>
      <c r="AH325" s="25">
        <v>0</v>
      </c>
      <c r="AI325" s="25">
        <v>0</v>
      </c>
      <c r="AJ325" s="40"/>
      <c r="AK325" s="12"/>
      <c r="AM325" s="25"/>
      <c r="AR325" s="7"/>
      <c r="BA325" s="1" t="s">
        <v>1395</v>
      </c>
      <c r="BC325" s="1" t="s">
        <v>1395</v>
      </c>
      <c r="BE325" s="1" t="s">
        <v>1395</v>
      </c>
      <c r="BI325" s="1" t="s">
        <v>1395</v>
      </c>
      <c r="BK325" s="1" t="s">
        <v>1395</v>
      </c>
      <c r="BO325" s="1" t="s">
        <v>1395</v>
      </c>
      <c r="BQ325" s="1" t="s">
        <v>1395</v>
      </c>
      <c r="BY325" s="7"/>
      <c r="CB325" s="1" t="s">
        <v>1480</v>
      </c>
      <c r="CC325" s="1">
        <v>82847198</v>
      </c>
      <c r="CD325" s="1" t="s">
        <v>1816</v>
      </c>
      <c r="CF325" s="1">
        <v>435</v>
      </c>
    </row>
    <row r="326" spans="1:84" ht="14.5" x14ac:dyDescent="0.35">
      <c r="A326" s="7" t="s">
        <v>1147</v>
      </c>
      <c r="B326" s="7" t="s">
        <v>1148</v>
      </c>
      <c r="C326" s="7" t="s">
        <v>1149</v>
      </c>
      <c r="D326" s="7" t="s">
        <v>175</v>
      </c>
      <c r="E326" s="27">
        <v>351696090735408</v>
      </c>
      <c r="F326" s="7" t="s">
        <v>127</v>
      </c>
      <c r="G326" s="16"/>
      <c r="H326" s="1" t="s">
        <v>175</v>
      </c>
      <c r="I326" s="1" t="s">
        <v>1293</v>
      </c>
      <c r="J326" s="1" t="s">
        <v>1294</v>
      </c>
      <c r="K326" s="1" t="s">
        <v>1294</v>
      </c>
      <c r="L326" s="1" t="s">
        <v>1294</v>
      </c>
      <c r="M326" s="1" t="s">
        <v>165</v>
      </c>
      <c r="N326" s="25">
        <v>0</v>
      </c>
      <c r="O326" s="25">
        <v>0</v>
      </c>
      <c r="P326" s="25">
        <v>1</v>
      </c>
      <c r="Q326" s="25">
        <v>0</v>
      </c>
      <c r="R326" s="25">
        <v>0</v>
      </c>
      <c r="S326" s="25">
        <v>0</v>
      </c>
      <c r="T326" s="25">
        <v>0</v>
      </c>
      <c r="U326" s="25">
        <v>0</v>
      </c>
      <c r="V326" s="25">
        <v>0</v>
      </c>
      <c r="W326" s="25">
        <v>0</v>
      </c>
      <c r="X326" s="25">
        <v>0</v>
      </c>
      <c r="Y326" s="25">
        <v>0</v>
      </c>
      <c r="Z326" s="25">
        <v>0</v>
      </c>
      <c r="AA326" s="25">
        <v>0</v>
      </c>
      <c r="AB326" s="25">
        <v>0</v>
      </c>
      <c r="AC326" s="25">
        <v>0</v>
      </c>
      <c r="AD326" s="25">
        <v>0</v>
      </c>
      <c r="AE326" s="25">
        <v>0</v>
      </c>
      <c r="AF326" s="25">
        <v>0</v>
      </c>
      <c r="AG326" s="25">
        <v>0</v>
      </c>
      <c r="AH326" s="25">
        <v>0</v>
      </c>
      <c r="AI326" s="25">
        <v>0</v>
      </c>
      <c r="AJ326" s="40"/>
      <c r="AK326" s="12"/>
      <c r="AO326" s="25"/>
      <c r="AR326" s="7"/>
      <c r="BA326" s="1" t="s">
        <v>1395</v>
      </c>
      <c r="BC326" s="1" t="s">
        <v>1395</v>
      </c>
      <c r="BE326" s="1" t="s">
        <v>1395</v>
      </c>
      <c r="BI326" s="1" t="s">
        <v>1395</v>
      </c>
      <c r="BK326" s="1" t="s">
        <v>1395</v>
      </c>
      <c r="BO326" s="1" t="s">
        <v>1395</v>
      </c>
      <c r="BQ326" s="1" t="s">
        <v>1395</v>
      </c>
      <c r="BY326" s="7"/>
      <c r="CB326" s="1" t="s">
        <v>126</v>
      </c>
      <c r="CC326" s="1">
        <v>82847203</v>
      </c>
      <c r="CD326" s="1" t="s">
        <v>1817</v>
      </c>
      <c r="CF326" s="1">
        <v>436</v>
      </c>
    </row>
    <row r="327" spans="1:84" ht="14.5" x14ac:dyDescent="0.35">
      <c r="A327" s="7" t="s">
        <v>1150</v>
      </c>
      <c r="B327" s="7" t="s">
        <v>1151</v>
      </c>
      <c r="C327" s="7" t="s">
        <v>1152</v>
      </c>
      <c r="D327" s="7" t="s">
        <v>175</v>
      </c>
      <c r="E327" s="27">
        <v>351696090735408</v>
      </c>
      <c r="F327" s="7" t="s">
        <v>127</v>
      </c>
      <c r="G327" s="16"/>
      <c r="H327" s="1" t="s">
        <v>175</v>
      </c>
      <c r="I327" s="1" t="s">
        <v>1293</v>
      </c>
      <c r="J327" s="1" t="s">
        <v>1294</v>
      </c>
      <c r="K327" s="1" t="s">
        <v>1294</v>
      </c>
      <c r="L327" s="1" t="s">
        <v>1294</v>
      </c>
      <c r="M327" s="1" t="s">
        <v>165</v>
      </c>
      <c r="N327" s="25">
        <v>0</v>
      </c>
      <c r="O327" s="25">
        <v>0</v>
      </c>
      <c r="P327" s="25">
        <v>1</v>
      </c>
      <c r="Q327" s="25">
        <v>0</v>
      </c>
      <c r="R327" s="25">
        <v>0</v>
      </c>
      <c r="S327" s="25">
        <v>0</v>
      </c>
      <c r="T327" s="25">
        <v>0</v>
      </c>
      <c r="U327" s="25">
        <v>0</v>
      </c>
      <c r="V327" s="25">
        <v>0</v>
      </c>
      <c r="W327" s="25">
        <v>0</v>
      </c>
      <c r="X327" s="25">
        <v>0</v>
      </c>
      <c r="Y327" s="25">
        <v>0</v>
      </c>
      <c r="Z327" s="25">
        <v>0</v>
      </c>
      <c r="AA327" s="25">
        <v>0</v>
      </c>
      <c r="AB327" s="25">
        <v>0</v>
      </c>
      <c r="AC327" s="25">
        <v>0</v>
      </c>
      <c r="AD327" s="25">
        <v>0</v>
      </c>
      <c r="AE327" s="25">
        <v>0</v>
      </c>
      <c r="AF327" s="25">
        <v>0</v>
      </c>
      <c r="AG327" s="25">
        <v>0</v>
      </c>
      <c r="AH327" s="25">
        <v>0</v>
      </c>
      <c r="AI327" s="25">
        <v>0</v>
      </c>
      <c r="AJ327" s="40"/>
      <c r="AK327" s="12"/>
      <c r="AN327" s="1" t="s">
        <v>125</v>
      </c>
      <c r="AO327" s="25">
        <v>5000</v>
      </c>
      <c r="AR327" s="7"/>
      <c r="BA327" s="1" t="s">
        <v>1395</v>
      </c>
      <c r="BC327" s="1" t="s">
        <v>1395</v>
      </c>
      <c r="BE327" s="1" t="s">
        <v>1395</v>
      </c>
      <c r="BI327" s="1" t="s">
        <v>1395</v>
      </c>
      <c r="BK327" s="1" t="s">
        <v>1395</v>
      </c>
      <c r="BO327" s="1" t="s">
        <v>1395</v>
      </c>
      <c r="BQ327" s="1" t="s">
        <v>1395</v>
      </c>
      <c r="BY327" s="7"/>
      <c r="CB327" s="1" t="s">
        <v>126</v>
      </c>
      <c r="CC327" s="1">
        <v>82847208</v>
      </c>
      <c r="CD327" s="1" t="s">
        <v>1818</v>
      </c>
      <c r="CF327" s="1">
        <v>437</v>
      </c>
    </row>
    <row r="328" spans="1:84" ht="14.5" x14ac:dyDescent="0.35">
      <c r="A328" s="7" t="s">
        <v>1153</v>
      </c>
      <c r="B328" s="7" t="s">
        <v>1154</v>
      </c>
      <c r="C328" s="7" t="s">
        <v>1155</v>
      </c>
      <c r="D328" s="7" t="s">
        <v>175</v>
      </c>
      <c r="E328" s="27">
        <v>351696090735408</v>
      </c>
      <c r="F328" s="7" t="s">
        <v>127</v>
      </c>
      <c r="G328" s="16"/>
      <c r="H328" s="1" t="s">
        <v>175</v>
      </c>
      <c r="I328" s="1" t="s">
        <v>1293</v>
      </c>
      <c r="J328" s="1" t="s">
        <v>1294</v>
      </c>
      <c r="K328" s="1" t="s">
        <v>1294</v>
      </c>
      <c r="L328" s="1" t="s">
        <v>1294</v>
      </c>
      <c r="M328" s="1" t="s">
        <v>146</v>
      </c>
      <c r="N328" s="25">
        <v>0</v>
      </c>
      <c r="O328" s="25">
        <v>0</v>
      </c>
      <c r="P328" s="25">
        <v>0</v>
      </c>
      <c r="Q328" s="25">
        <v>0</v>
      </c>
      <c r="R328" s="25">
        <v>1</v>
      </c>
      <c r="S328" s="25">
        <v>0</v>
      </c>
      <c r="T328" s="25">
        <v>0</v>
      </c>
      <c r="U328" s="25">
        <v>0</v>
      </c>
      <c r="V328" s="25">
        <v>0</v>
      </c>
      <c r="W328" s="25">
        <v>0</v>
      </c>
      <c r="X328" s="25">
        <v>0</v>
      </c>
      <c r="Y328" s="25">
        <v>0</v>
      </c>
      <c r="Z328" s="25">
        <v>0</v>
      </c>
      <c r="AA328" s="25">
        <v>0</v>
      </c>
      <c r="AB328" s="25">
        <v>0</v>
      </c>
      <c r="AC328" s="25">
        <v>0</v>
      </c>
      <c r="AD328" s="25">
        <v>0</v>
      </c>
      <c r="AE328" s="25">
        <v>0</v>
      </c>
      <c r="AF328" s="25">
        <v>0</v>
      </c>
      <c r="AG328" s="25">
        <v>0</v>
      </c>
      <c r="AH328" s="25">
        <v>0</v>
      </c>
      <c r="AI328" s="25">
        <v>0</v>
      </c>
      <c r="AJ328" s="40"/>
      <c r="AK328" s="12"/>
      <c r="AR328" s="7" t="s">
        <v>125</v>
      </c>
      <c r="AS328" s="25">
        <v>3000</v>
      </c>
      <c r="BA328" s="1" t="s">
        <v>1395</v>
      </c>
      <c r="BC328" s="1" t="s">
        <v>1395</v>
      </c>
      <c r="BE328" s="1" t="s">
        <v>1395</v>
      </c>
      <c r="BI328" s="1" t="s">
        <v>1395</v>
      </c>
      <c r="BK328" s="1" t="s">
        <v>1395</v>
      </c>
      <c r="BO328" s="1" t="s">
        <v>1395</v>
      </c>
      <c r="BQ328" s="1" t="s">
        <v>1395</v>
      </c>
      <c r="BY328" s="7"/>
      <c r="CB328" s="1" t="s">
        <v>126</v>
      </c>
      <c r="CC328" s="1">
        <v>82847212</v>
      </c>
      <c r="CD328" s="1" t="s">
        <v>1819</v>
      </c>
      <c r="CF328" s="1">
        <v>438</v>
      </c>
    </row>
    <row r="329" spans="1:84" ht="14.5" x14ac:dyDescent="0.35">
      <c r="A329" s="7" t="s">
        <v>1156</v>
      </c>
      <c r="B329" s="7" t="s">
        <v>1157</v>
      </c>
      <c r="C329" s="7" t="s">
        <v>1158</v>
      </c>
      <c r="D329" s="7" t="s">
        <v>175</v>
      </c>
      <c r="E329" s="27">
        <v>351696090735408</v>
      </c>
      <c r="F329" s="7" t="s">
        <v>127</v>
      </c>
      <c r="G329" s="16"/>
      <c r="H329" s="1" t="s">
        <v>175</v>
      </c>
      <c r="I329" s="1" t="s">
        <v>1293</v>
      </c>
      <c r="J329" s="1" t="s">
        <v>1294</v>
      </c>
      <c r="K329" s="1" t="s">
        <v>1294</v>
      </c>
      <c r="L329" s="1" t="s">
        <v>1294</v>
      </c>
      <c r="M329" s="1" t="s">
        <v>1326</v>
      </c>
      <c r="N329" s="25">
        <v>0</v>
      </c>
      <c r="O329" s="25">
        <v>0</v>
      </c>
      <c r="P329" s="25">
        <v>0</v>
      </c>
      <c r="Q329" s="25">
        <v>0</v>
      </c>
      <c r="R329" s="25">
        <v>0</v>
      </c>
      <c r="S329" s="25">
        <v>1</v>
      </c>
      <c r="T329" s="25">
        <v>0</v>
      </c>
      <c r="U329" s="25">
        <v>0</v>
      </c>
      <c r="V329" s="25">
        <v>0</v>
      </c>
      <c r="W329" s="25">
        <v>0</v>
      </c>
      <c r="X329" s="25">
        <v>0</v>
      </c>
      <c r="Y329" s="25">
        <v>0</v>
      </c>
      <c r="Z329" s="25">
        <v>0</v>
      </c>
      <c r="AA329" s="25">
        <v>0</v>
      </c>
      <c r="AB329" s="25">
        <v>0</v>
      </c>
      <c r="AC329" s="25">
        <v>0</v>
      </c>
      <c r="AD329" s="25">
        <v>0</v>
      </c>
      <c r="AE329" s="25">
        <v>0</v>
      </c>
      <c r="AF329" s="25">
        <v>0</v>
      </c>
      <c r="AG329" s="25">
        <v>0</v>
      </c>
      <c r="AH329" s="25">
        <v>0</v>
      </c>
      <c r="AI329" s="25">
        <v>0</v>
      </c>
      <c r="AJ329" s="40"/>
      <c r="AK329" s="12"/>
      <c r="AR329" s="7"/>
      <c r="AU329" s="25"/>
      <c r="BA329" s="1" t="s">
        <v>1395</v>
      </c>
      <c r="BC329" s="1" t="s">
        <v>1395</v>
      </c>
      <c r="BE329" s="1" t="s">
        <v>1395</v>
      </c>
      <c r="BI329" s="1" t="s">
        <v>1395</v>
      </c>
      <c r="BK329" s="1" t="s">
        <v>1395</v>
      </c>
      <c r="BO329" s="1" t="s">
        <v>1395</v>
      </c>
      <c r="BQ329" s="1" t="s">
        <v>1395</v>
      </c>
      <c r="BY329" s="7"/>
      <c r="CB329" s="1" t="s">
        <v>1489</v>
      </c>
      <c r="CC329" s="1">
        <v>82847219</v>
      </c>
      <c r="CD329" s="1" t="s">
        <v>1820</v>
      </c>
      <c r="CF329" s="1">
        <v>439</v>
      </c>
    </row>
    <row r="330" spans="1:84" ht="14.5" x14ac:dyDescent="0.35">
      <c r="A330" s="7" t="s">
        <v>1159</v>
      </c>
      <c r="B330" s="7" t="s">
        <v>1160</v>
      </c>
      <c r="C330" s="7" t="s">
        <v>1161</v>
      </c>
      <c r="D330" s="7" t="s">
        <v>175</v>
      </c>
      <c r="E330" s="27">
        <v>351696090735408</v>
      </c>
      <c r="F330" s="7" t="s">
        <v>127</v>
      </c>
      <c r="G330" s="16"/>
      <c r="H330" s="1" t="s">
        <v>175</v>
      </c>
      <c r="I330" s="1" t="s">
        <v>1293</v>
      </c>
      <c r="J330" s="1" t="s">
        <v>1294</v>
      </c>
      <c r="K330" s="1" t="s">
        <v>1294</v>
      </c>
      <c r="L330" s="1" t="s">
        <v>1294</v>
      </c>
      <c r="M330" s="1" t="s">
        <v>1328</v>
      </c>
      <c r="N330" s="25">
        <v>1</v>
      </c>
      <c r="O330" s="25">
        <v>0</v>
      </c>
      <c r="P330" s="25">
        <v>0</v>
      </c>
      <c r="Q330" s="25">
        <v>0</v>
      </c>
      <c r="R330" s="25">
        <v>0</v>
      </c>
      <c r="S330" s="25">
        <v>0</v>
      </c>
      <c r="T330" s="25">
        <v>0</v>
      </c>
      <c r="U330" s="25">
        <v>0</v>
      </c>
      <c r="V330" s="25">
        <v>0</v>
      </c>
      <c r="W330" s="25">
        <v>0</v>
      </c>
      <c r="X330" s="25">
        <v>0</v>
      </c>
      <c r="Y330" s="25">
        <v>0</v>
      </c>
      <c r="Z330" s="25">
        <v>0</v>
      </c>
      <c r="AA330" s="25">
        <v>0</v>
      </c>
      <c r="AB330" s="25">
        <v>0</v>
      </c>
      <c r="AC330" s="25">
        <v>0</v>
      </c>
      <c r="AD330" s="25">
        <v>0</v>
      </c>
      <c r="AE330" s="25">
        <v>0</v>
      </c>
      <c r="AF330" s="25">
        <v>0</v>
      </c>
      <c r="AG330" s="25">
        <v>0</v>
      </c>
      <c r="AH330" s="25">
        <v>0</v>
      </c>
      <c r="AI330" s="25">
        <v>0</v>
      </c>
      <c r="AJ330" s="40" t="s">
        <v>125</v>
      </c>
      <c r="AK330" s="42">
        <v>1000</v>
      </c>
      <c r="AR330" s="7"/>
      <c r="BA330" s="1" t="s">
        <v>1395</v>
      </c>
      <c r="BC330" s="1" t="s">
        <v>1395</v>
      </c>
      <c r="BE330" s="1" t="s">
        <v>1395</v>
      </c>
      <c r="BI330" s="1" t="s">
        <v>1395</v>
      </c>
      <c r="BK330" s="1" t="s">
        <v>1395</v>
      </c>
      <c r="BO330" s="1" t="s">
        <v>1395</v>
      </c>
      <c r="BQ330" s="1" t="s">
        <v>1395</v>
      </c>
      <c r="BY330" s="7"/>
      <c r="CB330" s="1" t="s">
        <v>126</v>
      </c>
      <c r="CC330" s="1">
        <v>82847223</v>
      </c>
      <c r="CD330" s="1" t="s">
        <v>1821</v>
      </c>
      <c r="CF330" s="1">
        <v>440</v>
      </c>
    </row>
    <row r="331" spans="1:84" ht="14.5" x14ac:dyDescent="0.35">
      <c r="A331" s="7" t="s">
        <v>1162</v>
      </c>
      <c r="B331" s="7" t="s">
        <v>1163</v>
      </c>
      <c r="C331" s="7" t="s">
        <v>1164</v>
      </c>
      <c r="D331" s="7" t="s">
        <v>175</v>
      </c>
      <c r="E331" s="27">
        <v>351696090735408</v>
      </c>
      <c r="F331" s="7" t="s">
        <v>127</v>
      </c>
      <c r="G331" s="16"/>
      <c r="H331" s="1" t="s">
        <v>175</v>
      </c>
      <c r="I331" s="1" t="s">
        <v>1293</v>
      </c>
      <c r="J331" s="1" t="s">
        <v>1294</v>
      </c>
      <c r="K331" s="1" t="s">
        <v>1294</v>
      </c>
      <c r="L331" s="1" t="s">
        <v>1294</v>
      </c>
      <c r="M331" s="1" t="s">
        <v>1328</v>
      </c>
      <c r="N331" s="25">
        <v>1</v>
      </c>
      <c r="O331" s="25">
        <v>0</v>
      </c>
      <c r="P331" s="25">
        <v>0</v>
      </c>
      <c r="Q331" s="25">
        <v>0</v>
      </c>
      <c r="R331" s="25">
        <v>0</v>
      </c>
      <c r="S331" s="25">
        <v>0</v>
      </c>
      <c r="T331" s="25">
        <v>0</v>
      </c>
      <c r="U331" s="25">
        <v>0</v>
      </c>
      <c r="V331" s="25">
        <v>0</v>
      </c>
      <c r="W331" s="25">
        <v>0</v>
      </c>
      <c r="X331" s="25">
        <v>0</v>
      </c>
      <c r="Y331" s="25">
        <v>0</v>
      </c>
      <c r="Z331" s="25">
        <v>0</v>
      </c>
      <c r="AA331" s="25">
        <v>0</v>
      </c>
      <c r="AB331" s="25">
        <v>0</v>
      </c>
      <c r="AC331" s="25">
        <v>0</v>
      </c>
      <c r="AD331" s="25">
        <v>0</v>
      </c>
      <c r="AE331" s="25">
        <v>0</v>
      </c>
      <c r="AF331" s="25">
        <v>0</v>
      </c>
      <c r="AG331" s="25">
        <v>0</v>
      </c>
      <c r="AH331" s="25">
        <v>0</v>
      </c>
      <c r="AI331" s="25">
        <v>0</v>
      </c>
      <c r="AJ331" s="40" t="s">
        <v>125</v>
      </c>
      <c r="AK331" s="42">
        <v>1000</v>
      </c>
      <c r="AR331" s="7"/>
      <c r="BA331" s="1" t="s">
        <v>1395</v>
      </c>
      <c r="BC331" s="1" t="s">
        <v>1395</v>
      </c>
      <c r="BE331" s="1" t="s">
        <v>1395</v>
      </c>
      <c r="BI331" s="1" t="s">
        <v>1395</v>
      </c>
      <c r="BK331" s="1" t="s">
        <v>1395</v>
      </c>
      <c r="BO331" s="1" t="s">
        <v>1395</v>
      </c>
      <c r="BQ331" s="1" t="s">
        <v>1395</v>
      </c>
      <c r="BY331" s="7"/>
      <c r="CB331" s="1" t="s">
        <v>126</v>
      </c>
      <c r="CC331" s="1">
        <v>82847225</v>
      </c>
      <c r="CD331" s="1" t="s">
        <v>1822</v>
      </c>
      <c r="CF331" s="1">
        <v>441</v>
      </c>
    </row>
    <row r="332" spans="1:84" ht="14.5" x14ac:dyDescent="0.35">
      <c r="A332" s="7" t="s">
        <v>1165</v>
      </c>
      <c r="B332" s="7" t="s">
        <v>1166</v>
      </c>
      <c r="C332" s="7" t="s">
        <v>1167</v>
      </c>
      <c r="D332" s="7" t="s">
        <v>175</v>
      </c>
      <c r="E332" s="27">
        <v>351696090735408</v>
      </c>
      <c r="F332" s="7" t="s">
        <v>127</v>
      </c>
      <c r="G332" s="16"/>
      <c r="H332" s="1" t="s">
        <v>175</v>
      </c>
      <c r="I332" s="1" t="s">
        <v>1293</v>
      </c>
      <c r="J332" s="1" t="s">
        <v>1294</v>
      </c>
      <c r="K332" s="1" t="s">
        <v>1294</v>
      </c>
      <c r="L332" s="1" t="s">
        <v>1294</v>
      </c>
      <c r="M332" s="1" t="s">
        <v>164</v>
      </c>
      <c r="N332" s="25">
        <v>0</v>
      </c>
      <c r="O332" s="25">
        <v>0</v>
      </c>
      <c r="P332" s="25">
        <v>0</v>
      </c>
      <c r="Q332" s="25">
        <v>0</v>
      </c>
      <c r="R332" s="25">
        <v>0</v>
      </c>
      <c r="S332" s="25">
        <v>0</v>
      </c>
      <c r="T332" s="25">
        <v>0</v>
      </c>
      <c r="U332" s="25">
        <v>1</v>
      </c>
      <c r="V332" s="25">
        <v>0</v>
      </c>
      <c r="W332" s="25">
        <v>0</v>
      </c>
      <c r="X332" s="25">
        <v>0</v>
      </c>
      <c r="Y332" s="25">
        <v>0</v>
      </c>
      <c r="Z332" s="25">
        <v>0</v>
      </c>
      <c r="AA332" s="25">
        <v>0</v>
      </c>
      <c r="AB332" s="25">
        <v>0</v>
      </c>
      <c r="AC332" s="25">
        <v>0</v>
      </c>
      <c r="AD332" s="25">
        <v>0</v>
      </c>
      <c r="AE332" s="25">
        <v>0</v>
      </c>
      <c r="AF332" s="25">
        <v>0</v>
      </c>
      <c r="AG332" s="25">
        <v>0</v>
      </c>
      <c r="AH332" s="25">
        <v>0</v>
      </c>
      <c r="AI332" s="25">
        <v>0</v>
      </c>
      <c r="AJ332" s="40"/>
      <c r="AK332" s="12"/>
      <c r="AR332" s="7"/>
      <c r="AX332" s="1" t="s">
        <v>125</v>
      </c>
      <c r="AY332" s="27">
        <v>6500</v>
      </c>
      <c r="BA332" s="1" t="s">
        <v>1395</v>
      </c>
      <c r="BC332" s="1" t="s">
        <v>1395</v>
      </c>
      <c r="BE332" s="1" t="s">
        <v>1395</v>
      </c>
      <c r="BI332" s="1" t="s">
        <v>1395</v>
      </c>
      <c r="BK332" s="1" t="s">
        <v>1395</v>
      </c>
      <c r="BO332" s="1" t="s">
        <v>1395</v>
      </c>
      <c r="BQ332" s="1" t="s">
        <v>1395</v>
      </c>
      <c r="BY332" s="7"/>
      <c r="CB332" s="1" t="s">
        <v>126</v>
      </c>
      <c r="CC332" s="1">
        <v>82847237</v>
      </c>
      <c r="CD332" s="1" t="s">
        <v>1823</v>
      </c>
      <c r="CF332" s="1">
        <v>442</v>
      </c>
    </row>
    <row r="333" spans="1:84" ht="14.5" x14ac:dyDescent="0.35">
      <c r="A333" s="7" t="s">
        <v>1168</v>
      </c>
      <c r="B333" s="7" t="s">
        <v>1169</v>
      </c>
      <c r="C333" s="7" t="s">
        <v>1170</v>
      </c>
      <c r="D333" s="7" t="s">
        <v>1171</v>
      </c>
      <c r="E333" s="27">
        <v>351696097877468</v>
      </c>
      <c r="F333" s="7" t="s">
        <v>127</v>
      </c>
      <c r="G333" s="16"/>
      <c r="H333" s="1" t="s">
        <v>1302</v>
      </c>
      <c r="I333" s="1" t="s">
        <v>157</v>
      </c>
      <c r="J333" s="1" t="s">
        <v>158</v>
      </c>
      <c r="K333" s="1" t="s">
        <v>158</v>
      </c>
      <c r="L333" s="1" t="s">
        <v>158</v>
      </c>
      <c r="M333" s="1" t="s">
        <v>1359</v>
      </c>
      <c r="N333" s="25">
        <v>0</v>
      </c>
      <c r="O333" s="25">
        <v>1</v>
      </c>
      <c r="P333" s="25">
        <v>1</v>
      </c>
      <c r="Q333" s="25">
        <v>1</v>
      </c>
      <c r="R333" s="25">
        <v>0</v>
      </c>
      <c r="S333" s="25">
        <v>0</v>
      </c>
      <c r="T333" s="25">
        <v>0</v>
      </c>
      <c r="U333" s="25">
        <v>0</v>
      </c>
      <c r="V333" s="25">
        <v>0</v>
      </c>
      <c r="W333" s="25">
        <v>0</v>
      </c>
      <c r="X333" s="25">
        <v>0</v>
      </c>
      <c r="Y333" s="25">
        <v>0</v>
      </c>
      <c r="Z333" s="25">
        <v>0</v>
      </c>
      <c r="AA333" s="25">
        <v>0</v>
      </c>
      <c r="AB333" s="25">
        <v>0</v>
      </c>
      <c r="AC333" s="25">
        <v>0</v>
      </c>
      <c r="AD333" s="25">
        <v>0</v>
      </c>
      <c r="AE333" s="25">
        <v>0</v>
      </c>
      <c r="AF333" s="25">
        <v>0</v>
      </c>
      <c r="AG333" s="25">
        <v>0</v>
      </c>
      <c r="AH333" s="25">
        <v>0</v>
      </c>
      <c r="AI333" s="25">
        <v>0</v>
      </c>
      <c r="AJ333" s="40"/>
      <c r="AK333" s="12"/>
      <c r="AL333" s="1" t="s">
        <v>125</v>
      </c>
      <c r="AM333" s="25">
        <v>1000</v>
      </c>
      <c r="AN333" s="1" t="s">
        <v>125</v>
      </c>
      <c r="AO333" s="27">
        <v>2500</v>
      </c>
      <c r="AP333" s="1" t="s">
        <v>125</v>
      </c>
      <c r="AQ333" s="25">
        <v>6000</v>
      </c>
      <c r="AR333" s="7"/>
      <c r="BA333" s="1" t="s">
        <v>1395</v>
      </c>
      <c r="BC333" s="1" t="s">
        <v>1395</v>
      </c>
      <c r="BE333" s="1" t="s">
        <v>1395</v>
      </c>
      <c r="BI333" s="1" t="s">
        <v>1395</v>
      </c>
      <c r="BK333" s="1" t="s">
        <v>1395</v>
      </c>
      <c r="BO333" s="1" t="s">
        <v>1395</v>
      </c>
      <c r="BQ333" s="1" t="s">
        <v>1395</v>
      </c>
      <c r="BY333" s="7"/>
      <c r="CB333" s="1" t="s">
        <v>126</v>
      </c>
      <c r="CC333" s="1">
        <v>82901089</v>
      </c>
      <c r="CD333" s="1" t="s">
        <v>1824</v>
      </c>
      <c r="CF333" s="1">
        <v>443</v>
      </c>
    </row>
    <row r="334" spans="1:84" ht="14.5" x14ac:dyDescent="0.35">
      <c r="A334" s="7" t="s">
        <v>1172</v>
      </c>
      <c r="B334" s="7" t="s">
        <v>1173</v>
      </c>
      <c r="C334" s="7" t="s">
        <v>1174</v>
      </c>
      <c r="D334" s="7" t="s">
        <v>1171</v>
      </c>
      <c r="E334" s="27">
        <v>351696097877468</v>
      </c>
      <c r="F334" s="7" t="s">
        <v>127</v>
      </c>
      <c r="G334" s="16"/>
      <c r="H334" s="1" t="s">
        <v>1302</v>
      </c>
      <c r="I334" s="1" t="s">
        <v>157</v>
      </c>
      <c r="J334" s="1" t="s">
        <v>158</v>
      </c>
      <c r="K334" s="1" t="s">
        <v>158</v>
      </c>
      <c r="L334" s="1" t="s">
        <v>158</v>
      </c>
      <c r="M334" s="1" t="s">
        <v>1360</v>
      </c>
      <c r="N334" s="25">
        <v>0</v>
      </c>
      <c r="O334" s="25">
        <v>0</v>
      </c>
      <c r="P334" s="25">
        <v>1</v>
      </c>
      <c r="Q334" s="25">
        <v>0</v>
      </c>
      <c r="R334" s="25">
        <v>1</v>
      </c>
      <c r="S334" s="25">
        <v>1</v>
      </c>
      <c r="T334" s="25">
        <v>0</v>
      </c>
      <c r="U334" s="25">
        <v>0</v>
      </c>
      <c r="V334" s="25">
        <v>0</v>
      </c>
      <c r="W334" s="25">
        <v>0</v>
      </c>
      <c r="X334" s="25">
        <v>0</v>
      </c>
      <c r="Y334" s="25">
        <v>0</v>
      </c>
      <c r="Z334" s="25">
        <v>0</v>
      </c>
      <c r="AA334" s="25">
        <v>0</v>
      </c>
      <c r="AB334" s="25">
        <v>0</v>
      </c>
      <c r="AC334" s="25">
        <v>0</v>
      </c>
      <c r="AD334" s="25">
        <v>0</v>
      </c>
      <c r="AE334" s="25">
        <v>0</v>
      </c>
      <c r="AF334" s="25">
        <v>0</v>
      </c>
      <c r="AG334" s="25">
        <v>0</v>
      </c>
      <c r="AH334" s="25">
        <v>0</v>
      </c>
      <c r="AI334" s="25">
        <v>0</v>
      </c>
      <c r="AJ334" s="40"/>
      <c r="AK334" s="12"/>
      <c r="AN334" s="1" t="s">
        <v>125</v>
      </c>
      <c r="AO334" s="27">
        <v>2500</v>
      </c>
      <c r="AR334" s="7" t="s">
        <v>125</v>
      </c>
      <c r="AS334" s="27">
        <v>2500</v>
      </c>
      <c r="AT334" s="1" t="s">
        <v>125</v>
      </c>
      <c r="AU334" s="25">
        <v>15000</v>
      </c>
      <c r="BA334" s="1" t="s">
        <v>1395</v>
      </c>
      <c r="BC334" s="1" t="s">
        <v>1395</v>
      </c>
      <c r="BE334" s="1" t="s">
        <v>1395</v>
      </c>
      <c r="BI334" s="1" t="s">
        <v>1395</v>
      </c>
      <c r="BK334" s="1" t="s">
        <v>1395</v>
      </c>
      <c r="BO334" s="1" t="s">
        <v>1395</v>
      </c>
      <c r="BQ334" s="1" t="s">
        <v>1395</v>
      </c>
      <c r="BY334" s="7"/>
      <c r="CB334" s="1" t="s">
        <v>126</v>
      </c>
      <c r="CC334" s="1">
        <v>82901097</v>
      </c>
      <c r="CD334" s="1" t="s">
        <v>1825</v>
      </c>
      <c r="CF334" s="1">
        <v>444</v>
      </c>
    </row>
    <row r="335" spans="1:84" ht="14.5" x14ac:dyDescent="0.35">
      <c r="A335" s="7" t="s">
        <v>1175</v>
      </c>
      <c r="B335" s="7" t="s">
        <v>1176</v>
      </c>
      <c r="C335" s="7" t="s">
        <v>1177</v>
      </c>
      <c r="D335" s="7" t="s">
        <v>1171</v>
      </c>
      <c r="E335" s="27">
        <v>351696097877468</v>
      </c>
      <c r="F335" s="7" t="s">
        <v>127</v>
      </c>
      <c r="G335" s="16"/>
      <c r="H335" s="1" t="s">
        <v>1302</v>
      </c>
      <c r="I335" s="1" t="s">
        <v>157</v>
      </c>
      <c r="J335" s="1" t="s">
        <v>158</v>
      </c>
      <c r="K335" s="1" t="s">
        <v>158</v>
      </c>
      <c r="L335" s="1" t="s">
        <v>158</v>
      </c>
      <c r="M335" s="1" t="s">
        <v>130</v>
      </c>
      <c r="N335" s="25">
        <v>0</v>
      </c>
      <c r="O335" s="25">
        <v>0</v>
      </c>
      <c r="P335" s="25">
        <v>0</v>
      </c>
      <c r="Q335" s="25">
        <v>0</v>
      </c>
      <c r="R335" s="25">
        <v>0</v>
      </c>
      <c r="S335" s="25">
        <v>0</v>
      </c>
      <c r="T335" s="25">
        <v>0</v>
      </c>
      <c r="U335" s="25">
        <v>0</v>
      </c>
      <c r="V335" s="25">
        <v>0</v>
      </c>
      <c r="W335" s="25">
        <v>0</v>
      </c>
      <c r="X335" s="25">
        <v>0</v>
      </c>
      <c r="Y335" s="25">
        <v>0</v>
      </c>
      <c r="Z335" s="25">
        <v>0</v>
      </c>
      <c r="AA335" s="25">
        <v>0</v>
      </c>
      <c r="AB335" s="25">
        <v>0</v>
      </c>
      <c r="AC335" s="25">
        <v>1</v>
      </c>
      <c r="AD335" s="25">
        <v>0</v>
      </c>
      <c r="AE335" s="25">
        <v>0</v>
      </c>
      <c r="AF335" s="25">
        <v>0</v>
      </c>
      <c r="AG335" s="25">
        <v>0</v>
      </c>
      <c r="AH335" s="25">
        <v>0</v>
      </c>
      <c r="AI335" s="25">
        <v>0</v>
      </c>
      <c r="AJ335" s="40"/>
      <c r="AK335" s="12"/>
      <c r="AR335" s="7"/>
      <c r="BA335" s="1" t="s">
        <v>1395</v>
      </c>
      <c r="BC335" s="1" t="s">
        <v>1395</v>
      </c>
      <c r="BE335" s="1" t="s">
        <v>1395</v>
      </c>
      <c r="BF335" s="6" t="s">
        <v>125</v>
      </c>
      <c r="BG335" s="25">
        <v>2000</v>
      </c>
      <c r="BI335" s="1" t="s">
        <v>1395</v>
      </c>
      <c r="BK335" s="1" t="s">
        <v>1395</v>
      </c>
      <c r="BO335" s="1" t="s">
        <v>1395</v>
      </c>
      <c r="BQ335" s="1" t="s">
        <v>1395</v>
      </c>
      <c r="BY335" s="7"/>
      <c r="CB335" s="1" t="s">
        <v>126</v>
      </c>
      <c r="CC335" s="1">
        <v>82901105</v>
      </c>
      <c r="CD335" s="1" t="s">
        <v>1826</v>
      </c>
      <c r="CF335" s="1">
        <v>445</v>
      </c>
    </row>
    <row r="336" spans="1:84" ht="14.5" x14ac:dyDescent="0.35">
      <c r="A336" s="7" t="s">
        <v>1178</v>
      </c>
      <c r="B336" s="7" t="s">
        <v>1179</v>
      </c>
      <c r="C336" s="7" t="s">
        <v>1180</v>
      </c>
      <c r="D336" s="7" t="s">
        <v>1171</v>
      </c>
      <c r="E336" s="27">
        <v>351696097877468</v>
      </c>
      <c r="F336" s="7" t="s">
        <v>127</v>
      </c>
      <c r="G336" s="16"/>
      <c r="H336" s="1" t="s">
        <v>1302</v>
      </c>
      <c r="I336" s="1" t="s">
        <v>157</v>
      </c>
      <c r="J336" s="1" t="s">
        <v>158</v>
      </c>
      <c r="K336" s="1" t="s">
        <v>158</v>
      </c>
      <c r="L336" s="1" t="s">
        <v>158</v>
      </c>
      <c r="M336" s="1" t="s">
        <v>130</v>
      </c>
      <c r="N336" s="25">
        <v>0</v>
      </c>
      <c r="O336" s="25">
        <v>0</v>
      </c>
      <c r="P336" s="25">
        <v>0</v>
      </c>
      <c r="Q336" s="25">
        <v>0</v>
      </c>
      <c r="R336" s="25">
        <v>0</v>
      </c>
      <c r="S336" s="25">
        <v>0</v>
      </c>
      <c r="T336" s="25">
        <v>0</v>
      </c>
      <c r="U336" s="25">
        <v>0</v>
      </c>
      <c r="V336" s="25">
        <v>0</v>
      </c>
      <c r="W336" s="25">
        <v>0</v>
      </c>
      <c r="X336" s="25">
        <v>0</v>
      </c>
      <c r="Y336" s="25">
        <v>0</v>
      </c>
      <c r="Z336" s="25">
        <v>0</v>
      </c>
      <c r="AA336" s="25">
        <v>0</v>
      </c>
      <c r="AB336" s="25">
        <v>0</v>
      </c>
      <c r="AC336" s="25">
        <v>1</v>
      </c>
      <c r="AD336" s="25">
        <v>0</v>
      </c>
      <c r="AE336" s="25">
        <v>0</v>
      </c>
      <c r="AF336" s="25">
        <v>0</v>
      </c>
      <c r="AG336" s="25">
        <v>0</v>
      </c>
      <c r="AH336" s="25">
        <v>0</v>
      </c>
      <c r="AI336" s="25">
        <v>0</v>
      </c>
      <c r="AJ336" s="40"/>
      <c r="AK336" s="12"/>
      <c r="AR336" s="7"/>
      <c r="BA336" s="1" t="s">
        <v>1395</v>
      </c>
      <c r="BC336" s="1" t="s">
        <v>1395</v>
      </c>
      <c r="BE336" s="1" t="s">
        <v>1395</v>
      </c>
      <c r="BF336" s="6" t="s">
        <v>125</v>
      </c>
      <c r="BG336" s="25">
        <v>2000</v>
      </c>
      <c r="BI336" s="1" t="s">
        <v>1395</v>
      </c>
      <c r="BK336" s="1" t="s">
        <v>1395</v>
      </c>
      <c r="BO336" s="1" t="s">
        <v>1395</v>
      </c>
      <c r="BQ336" s="1" t="s">
        <v>1395</v>
      </c>
      <c r="BY336" s="7"/>
      <c r="CB336" s="1" t="s">
        <v>126</v>
      </c>
      <c r="CC336" s="1">
        <v>82901125</v>
      </c>
      <c r="CD336" s="1" t="s">
        <v>1827</v>
      </c>
      <c r="CF336" s="1">
        <v>446</v>
      </c>
    </row>
    <row r="337" spans="1:84" ht="14.5" x14ac:dyDescent="0.35">
      <c r="A337" s="7" t="s">
        <v>1181</v>
      </c>
      <c r="B337" s="7" t="s">
        <v>1182</v>
      </c>
      <c r="C337" s="7" t="s">
        <v>1183</v>
      </c>
      <c r="D337" s="7" t="s">
        <v>1171</v>
      </c>
      <c r="E337" s="27">
        <v>351696097877468</v>
      </c>
      <c r="F337" s="7" t="s">
        <v>127</v>
      </c>
      <c r="G337" s="16"/>
      <c r="H337" s="1" t="s">
        <v>1302</v>
      </c>
      <c r="I337" s="1" t="s">
        <v>157</v>
      </c>
      <c r="J337" s="1" t="s">
        <v>158</v>
      </c>
      <c r="K337" s="1" t="s">
        <v>158</v>
      </c>
      <c r="L337" s="1" t="s">
        <v>158</v>
      </c>
      <c r="M337" s="1" t="s">
        <v>131</v>
      </c>
      <c r="N337" s="25">
        <v>0</v>
      </c>
      <c r="O337" s="25">
        <v>0</v>
      </c>
      <c r="P337" s="25">
        <v>0</v>
      </c>
      <c r="Q337" s="25">
        <v>0</v>
      </c>
      <c r="R337" s="25">
        <v>0</v>
      </c>
      <c r="S337" s="25">
        <v>0</v>
      </c>
      <c r="T337" s="25">
        <v>0</v>
      </c>
      <c r="U337" s="25">
        <v>0</v>
      </c>
      <c r="V337" s="25">
        <v>0</v>
      </c>
      <c r="W337" s="25">
        <v>0</v>
      </c>
      <c r="X337" s="25">
        <v>0</v>
      </c>
      <c r="Y337" s="25">
        <v>0</v>
      </c>
      <c r="Z337" s="25">
        <v>0</v>
      </c>
      <c r="AA337" s="25">
        <v>0</v>
      </c>
      <c r="AB337" s="25">
        <v>0</v>
      </c>
      <c r="AC337" s="25">
        <v>0</v>
      </c>
      <c r="AD337" s="25">
        <v>0</v>
      </c>
      <c r="AE337" s="25">
        <v>0</v>
      </c>
      <c r="AF337" s="25">
        <v>0</v>
      </c>
      <c r="AG337" s="25">
        <v>0</v>
      </c>
      <c r="AH337" s="25">
        <v>0</v>
      </c>
      <c r="AI337" s="25">
        <v>1</v>
      </c>
      <c r="AJ337" s="40"/>
      <c r="AK337" s="12"/>
      <c r="AR337" s="7"/>
      <c r="BA337" s="1" t="s">
        <v>1395</v>
      </c>
      <c r="BC337" s="1" t="s">
        <v>1395</v>
      </c>
      <c r="BE337" s="1" t="s">
        <v>1395</v>
      </c>
      <c r="BI337" s="1" t="s">
        <v>1395</v>
      </c>
      <c r="BK337" s="1" t="s">
        <v>1395</v>
      </c>
      <c r="BO337" s="1" t="s">
        <v>1395</v>
      </c>
      <c r="BQ337" s="1" t="s">
        <v>1395</v>
      </c>
      <c r="BY337" s="7"/>
      <c r="BZ337" s="1" t="s">
        <v>125</v>
      </c>
      <c r="CA337" s="25">
        <v>1000</v>
      </c>
      <c r="CB337" s="1" t="s">
        <v>126</v>
      </c>
      <c r="CC337" s="1">
        <v>82901140</v>
      </c>
      <c r="CD337" s="1" t="s">
        <v>1828</v>
      </c>
      <c r="CF337" s="1">
        <v>447</v>
      </c>
    </row>
    <row r="338" spans="1:84" ht="14.5" x14ac:dyDescent="0.35">
      <c r="A338" s="7" t="s">
        <v>1184</v>
      </c>
      <c r="B338" s="7" t="s">
        <v>1185</v>
      </c>
      <c r="C338" s="7" t="s">
        <v>1186</v>
      </c>
      <c r="D338" s="7" t="s">
        <v>1171</v>
      </c>
      <c r="E338" s="27">
        <v>351696097877468</v>
      </c>
      <c r="F338" s="7" t="s">
        <v>127</v>
      </c>
      <c r="G338" s="16"/>
      <c r="H338" s="1" t="s">
        <v>1302</v>
      </c>
      <c r="I338" s="1" t="s">
        <v>157</v>
      </c>
      <c r="J338" s="1" t="s">
        <v>158</v>
      </c>
      <c r="K338" s="1" t="s">
        <v>158</v>
      </c>
      <c r="L338" s="1" t="s">
        <v>158</v>
      </c>
      <c r="M338" s="1" t="s">
        <v>131</v>
      </c>
      <c r="N338" s="25">
        <v>0</v>
      </c>
      <c r="O338" s="25">
        <v>0</v>
      </c>
      <c r="P338" s="25">
        <v>0</v>
      </c>
      <c r="Q338" s="25">
        <v>0</v>
      </c>
      <c r="R338" s="25">
        <v>0</v>
      </c>
      <c r="S338" s="25">
        <v>0</v>
      </c>
      <c r="T338" s="25">
        <v>0</v>
      </c>
      <c r="U338" s="25">
        <v>0</v>
      </c>
      <c r="V338" s="25">
        <v>0</v>
      </c>
      <c r="W338" s="25">
        <v>0</v>
      </c>
      <c r="X338" s="25">
        <v>0</v>
      </c>
      <c r="Y338" s="25">
        <v>0</v>
      </c>
      <c r="Z338" s="25">
        <v>0</v>
      </c>
      <c r="AA338" s="25">
        <v>0</v>
      </c>
      <c r="AB338" s="25">
        <v>0</v>
      </c>
      <c r="AC338" s="25">
        <v>0</v>
      </c>
      <c r="AD338" s="25">
        <v>0</v>
      </c>
      <c r="AE338" s="25">
        <v>0</v>
      </c>
      <c r="AF338" s="25">
        <v>0</v>
      </c>
      <c r="AG338" s="25">
        <v>0</v>
      </c>
      <c r="AH338" s="25">
        <v>0</v>
      </c>
      <c r="AI338" s="25">
        <v>1</v>
      </c>
      <c r="AJ338" s="40"/>
      <c r="AK338" s="12"/>
      <c r="AR338" s="7"/>
      <c r="BA338" s="1" t="s">
        <v>1395</v>
      </c>
      <c r="BC338" s="1" t="s">
        <v>1395</v>
      </c>
      <c r="BE338" s="1" t="s">
        <v>1395</v>
      </c>
      <c r="BI338" s="1" t="s">
        <v>1395</v>
      </c>
      <c r="BK338" s="1" t="s">
        <v>1395</v>
      </c>
      <c r="BO338" s="1" t="s">
        <v>1395</v>
      </c>
      <c r="BQ338" s="1" t="s">
        <v>1395</v>
      </c>
      <c r="BY338" s="7"/>
      <c r="BZ338" s="1" t="s">
        <v>125</v>
      </c>
      <c r="CA338" s="25">
        <v>1000</v>
      </c>
      <c r="CB338" s="1" t="s">
        <v>126</v>
      </c>
      <c r="CC338" s="1">
        <v>82901159</v>
      </c>
      <c r="CD338" s="1" t="s">
        <v>1829</v>
      </c>
      <c r="CF338" s="1">
        <v>448</v>
      </c>
    </row>
    <row r="339" spans="1:84" ht="14.5" x14ac:dyDescent="0.35">
      <c r="A339" s="7" t="s">
        <v>1187</v>
      </c>
      <c r="B339" s="7" t="s">
        <v>1188</v>
      </c>
      <c r="C339" s="7" t="s">
        <v>1189</v>
      </c>
      <c r="D339" s="7" t="s">
        <v>1171</v>
      </c>
      <c r="E339" s="27">
        <v>351696097877468</v>
      </c>
      <c r="F339" s="7" t="s">
        <v>127</v>
      </c>
      <c r="G339" s="16"/>
      <c r="H339" s="1" t="s">
        <v>1302</v>
      </c>
      <c r="I339" s="1" t="s">
        <v>157</v>
      </c>
      <c r="J339" s="1" t="s">
        <v>158</v>
      </c>
      <c r="K339" s="1" t="s">
        <v>158</v>
      </c>
      <c r="L339" s="1" t="s">
        <v>158</v>
      </c>
      <c r="M339" s="1" t="s">
        <v>1361</v>
      </c>
      <c r="N339" s="25">
        <v>0</v>
      </c>
      <c r="O339" s="25">
        <v>0</v>
      </c>
      <c r="P339" s="25">
        <v>0</v>
      </c>
      <c r="Q339" s="25">
        <v>0</v>
      </c>
      <c r="R339" s="25">
        <v>0</v>
      </c>
      <c r="S339" s="25">
        <v>0</v>
      </c>
      <c r="T339" s="25">
        <v>0</v>
      </c>
      <c r="U339" s="25">
        <v>0</v>
      </c>
      <c r="V339" s="25">
        <v>0</v>
      </c>
      <c r="W339" s="25">
        <v>0</v>
      </c>
      <c r="X339" s="25">
        <v>1</v>
      </c>
      <c r="Y339" s="25">
        <v>0</v>
      </c>
      <c r="Z339" s="25">
        <v>0</v>
      </c>
      <c r="AA339" s="25">
        <v>0</v>
      </c>
      <c r="AB339" s="25">
        <v>0</v>
      </c>
      <c r="AC339" s="25">
        <v>0</v>
      </c>
      <c r="AD339" s="25">
        <v>1</v>
      </c>
      <c r="AE339" s="25">
        <v>0</v>
      </c>
      <c r="AF339" s="25">
        <v>0</v>
      </c>
      <c r="AG339" s="25">
        <v>0</v>
      </c>
      <c r="AH339" s="25">
        <v>0</v>
      </c>
      <c r="AI339" s="25">
        <v>0</v>
      </c>
      <c r="AJ339" s="40"/>
      <c r="AK339" s="12"/>
      <c r="AR339" s="7"/>
      <c r="BA339" s="1" t="s">
        <v>1395</v>
      </c>
      <c r="BC339" s="1" t="s">
        <v>1395</v>
      </c>
      <c r="BD339" s="6" t="s">
        <v>125</v>
      </c>
      <c r="BE339" s="25">
        <v>250</v>
      </c>
      <c r="BI339" s="1" t="s">
        <v>1395</v>
      </c>
      <c r="BK339" s="1" t="s">
        <v>1395</v>
      </c>
      <c r="BL339" s="1" t="s">
        <v>125</v>
      </c>
      <c r="BM339" s="25">
        <v>1000</v>
      </c>
      <c r="BO339" s="1" t="s">
        <v>1395</v>
      </c>
      <c r="BQ339" s="1" t="s">
        <v>1395</v>
      </c>
      <c r="BY339" s="7"/>
      <c r="CB339" s="1" t="s">
        <v>126</v>
      </c>
      <c r="CC339" s="1">
        <v>82901183</v>
      </c>
      <c r="CD339" s="1" t="s">
        <v>1830</v>
      </c>
      <c r="CF339" s="1">
        <v>449</v>
      </c>
    </row>
    <row r="340" spans="1:84" ht="14.5" x14ac:dyDescent="0.35">
      <c r="A340" s="7" t="s">
        <v>1190</v>
      </c>
      <c r="B340" s="7" t="s">
        <v>1191</v>
      </c>
      <c r="C340" s="7" t="s">
        <v>1192</v>
      </c>
      <c r="D340" s="7" t="s">
        <v>1171</v>
      </c>
      <c r="E340" s="27">
        <v>351696097877468</v>
      </c>
      <c r="F340" s="7" t="s">
        <v>127</v>
      </c>
      <c r="G340" s="16"/>
      <c r="H340" s="1" t="s">
        <v>1302</v>
      </c>
      <c r="I340" s="1" t="s">
        <v>157</v>
      </c>
      <c r="J340" s="1" t="s">
        <v>158</v>
      </c>
      <c r="K340" s="1" t="s">
        <v>158</v>
      </c>
      <c r="L340" s="1" t="s">
        <v>158</v>
      </c>
      <c r="M340" s="1" t="s">
        <v>1362</v>
      </c>
      <c r="N340" s="25">
        <v>0</v>
      </c>
      <c r="O340" s="25">
        <v>0</v>
      </c>
      <c r="P340" s="25">
        <v>0</v>
      </c>
      <c r="Q340" s="25">
        <v>0</v>
      </c>
      <c r="R340" s="25">
        <v>0</v>
      </c>
      <c r="S340" s="25">
        <v>0</v>
      </c>
      <c r="T340" s="25">
        <v>0</v>
      </c>
      <c r="U340" s="25">
        <v>0</v>
      </c>
      <c r="V340" s="25">
        <v>0</v>
      </c>
      <c r="W340" s="25">
        <v>0</v>
      </c>
      <c r="X340" s="25">
        <v>1</v>
      </c>
      <c r="Y340" s="25">
        <v>1</v>
      </c>
      <c r="Z340" s="25">
        <v>0</v>
      </c>
      <c r="AA340" s="25">
        <v>0</v>
      </c>
      <c r="AB340" s="25">
        <v>0</v>
      </c>
      <c r="AC340" s="25">
        <v>0</v>
      </c>
      <c r="AD340" s="25">
        <v>0</v>
      </c>
      <c r="AE340" s="25">
        <v>0</v>
      </c>
      <c r="AF340" s="25">
        <v>0</v>
      </c>
      <c r="AG340" s="25">
        <v>0</v>
      </c>
      <c r="AH340" s="25">
        <v>0</v>
      </c>
      <c r="AI340" s="25">
        <v>0</v>
      </c>
      <c r="AJ340" s="40"/>
      <c r="AK340" s="12"/>
      <c r="AR340" s="7"/>
      <c r="BA340" s="1" t="s">
        <v>1395</v>
      </c>
      <c r="BC340" s="1" t="s">
        <v>1395</v>
      </c>
      <c r="BD340" s="6" t="s">
        <v>125</v>
      </c>
      <c r="BE340" s="25">
        <v>250</v>
      </c>
      <c r="BH340" s="6" t="s">
        <v>125</v>
      </c>
      <c r="BI340" s="25">
        <v>250</v>
      </c>
      <c r="BK340" s="1" t="s">
        <v>1395</v>
      </c>
      <c r="BO340" s="1" t="s">
        <v>1395</v>
      </c>
      <c r="BQ340" s="1" t="s">
        <v>1395</v>
      </c>
      <c r="BY340" s="7"/>
      <c r="CB340" s="1" t="s">
        <v>126</v>
      </c>
      <c r="CC340" s="1">
        <v>82901197</v>
      </c>
      <c r="CD340" s="1" t="s">
        <v>1831</v>
      </c>
      <c r="CF340" s="1">
        <v>450</v>
      </c>
    </row>
    <row r="341" spans="1:84" ht="14.5" x14ac:dyDescent="0.35">
      <c r="A341" s="7" t="s">
        <v>1193</v>
      </c>
      <c r="B341" s="7" t="s">
        <v>1194</v>
      </c>
      <c r="C341" s="7" t="s">
        <v>1195</v>
      </c>
      <c r="D341" s="7" t="s">
        <v>1171</v>
      </c>
      <c r="E341" s="27">
        <v>351696097877468</v>
      </c>
      <c r="F341" s="7" t="s">
        <v>127</v>
      </c>
      <c r="G341" s="16"/>
      <c r="H341" s="1" t="s">
        <v>1302</v>
      </c>
      <c r="I341" s="1" t="s">
        <v>157</v>
      </c>
      <c r="J341" s="1" t="s">
        <v>158</v>
      </c>
      <c r="K341" s="1" t="s">
        <v>158</v>
      </c>
      <c r="L341" s="1" t="s">
        <v>158</v>
      </c>
      <c r="M341" s="1" t="s">
        <v>1313</v>
      </c>
      <c r="N341" s="25">
        <v>0</v>
      </c>
      <c r="O341" s="25">
        <v>0</v>
      </c>
      <c r="P341" s="25">
        <v>0</v>
      </c>
      <c r="Q341" s="25">
        <v>0</v>
      </c>
      <c r="R341" s="25">
        <v>0</v>
      </c>
      <c r="S341" s="25">
        <v>0</v>
      </c>
      <c r="T341" s="25">
        <v>0</v>
      </c>
      <c r="U341" s="25">
        <v>0</v>
      </c>
      <c r="V341" s="25">
        <v>0</v>
      </c>
      <c r="W341" s="25">
        <v>0</v>
      </c>
      <c r="X341" s="25">
        <v>0</v>
      </c>
      <c r="Y341" s="25">
        <v>0</v>
      </c>
      <c r="Z341" s="25">
        <v>0</v>
      </c>
      <c r="AA341" s="25">
        <v>1</v>
      </c>
      <c r="AB341" s="25">
        <v>1</v>
      </c>
      <c r="AC341" s="25">
        <v>0</v>
      </c>
      <c r="AD341" s="25">
        <v>0</v>
      </c>
      <c r="AE341" s="25">
        <v>0</v>
      </c>
      <c r="AF341" s="25">
        <v>0</v>
      </c>
      <c r="AG341" s="25">
        <v>0</v>
      </c>
      <c r="AH341" s="25">
        <v>0</v>
      </c>
      <c r="AI341" s="25">
        <v>0</v>
      </c>
      <c r="AJ341" s="40"/>
      <c r="AK341" s="12"/>
      <c r="AR341" s="7"/>
      <c r="BA341" s="1" t="s">
        <v>1395</v>
      </c>
      <c r="BC341" s="1" t="s">
        <v>1395</v>
      </c>
      <c r="BE341" s="1" t="s">
        <v>1395</v>
      </c>
      <c r="BI341" s="1" t="s">
        <v>1395</v>
      </c>
      <c r="BK341" s="1" t="s">
        <v>1395</v>
      </c>
      <c r="BN341" s="7" t="s">
        <v>125</v>
      </c>
      <c r="BO341" s="25">
        <v>250</v>
      </c>
      <c r="BP341" s="1" t="s">
        <v>125</v>
      </c>
      <c r="BQ341" s="25">
        <v>100</v>
      </c>
      <c r="BY341" s="7"/>
      <c r="CB341" s="1" t="s">
        <v>126</v>
      </c>
      <c r="CC341" s="1">
        <v>82901212</v>
      </c>
      <c r="CD341" s="1" t="s">
        <v>1832</v>
      </c>
      <c r="CF341" s="1">
        <v>451</v>
      </c>
    </row>
    <row r="342" spans="1:84" ht="14.5" x14ac:dyDescent="0.35">
      <c r="A342" s="7" t="s">
        <v>1196</v>
      </c>
      <c r="B342" s="7" t="s">
        <v>1197</v>
      </c>
      <c r="C342" s="7" t="s">
        <v>1198</v>
      </c>
      <c r="D342" s="7" t="s">
        <v>1171</v>
      </c>
      <c r="E342" s="27">
        <v>351696097877468</v>
      </c>
      <c r="F342" s="7" t="s">
        <v>127</v>
      </c>
      <c r="G342" s="16"/>
      <c r="H342" s="1" t="s">
        <v>1302</v>
      </c>
      <c r="I342" s="1" t="s">
        <v>157</v>
      </c>
      <c r="J342" s="1" t="s">
        <v>158</v>
      </c>
      <c r="K342" s="1" t="s">
        <v>158</v>
      </c>
      <c r="L342" s="1" t="s">
        <v>158</v>
      </c>
      <c r="M342" s="1" t="s">
        <v>1363</v>
      </c>
      <c r="N342" s="25">
        <v>0</v>
      </c>
      <c r="O342" s="25">
        <v>0</v>
      </c>
      <c r="P342" s="25">
        <v>0</v>
      </c>
      <c r="Q342" s="25">
        <v>0</v>
      </c>
      <c r="R342" s="25">
        <v>0</v>
      </c>
      <c r="S342" s="25">
        <v>0</v>
      </c>
      <c r="T342" s="25">
        <v>0</v>
      </c>
      <c r="U342" s="25">
        <v>0</v>
      </c>
      <c r="V342" s="25">
        <v>0</v>
      </c>
      <c r="W342" s="25">
        <v>0</v>
      </c>
      <c r="X342" s="25">
        <v>0</v>
      </c>
      <c r="Y342" s="25">
        <v>0</v>
      </c>
      <c r="Z342" s="25">
        <v>0</v>
      </c>
      <c r="AA342" s="25">
        <v>0</v>
      </c>
      <c r="AB342" s="25">
        <v>1</v>
      </c>
      <c r="AC342" s="25">
        <v>0</v>
      </c>
      <c r="AD342" s="25">
        <v>0</v>
      </c>
      <c r="AE342" s="25">
        <v>1</v>
      </c>
      <c r="AF342" s="25">
        <v>0</v>
      </c>
      <c r="AG342" s="25">
        <v>0</v>
      </c>
      <c r="AH342" s="25">
        <v>0</v>
      </c>
      <c r="AI342" s="25">
        <v>0</v>
      </c>
      <c r="AJ342" s="40"/>
      <c r="AK342" s="12"/>
      <c r="AR342" s="7"/>
      <c r="BA342" s="1" t="s">
        <v>1395</v>
      </c>
      <c r="BC342" s="1" t="s">
        <v>1395</v>
      </c>
      <c r="BE342" s="1" t="s">
        <v>1395</v>
      </c>
      <c r="BI342" s="1" t="s">
        <v>1395</v>
      </c>
      <c r="BK342" s="1" t="s">
        <v>1395</v>
      </c>
      <c r="BO342" s="1" t="s">
        <v>1395</v>
      </c>
      <c r="BP342" s="1" t="s">
        <v>125</v>
      </c>
      <c r="BQ342" s="25">
        <v>100</v>
      </c>
      <c r="BR342" s="1" t="s">
        <v>125</v>
      </c>
      <c r="BS342" s="25">
        <v>200</v>
      </c>
      <c r="BY342" s="7"/>
      <c r="CB342" s="1" t="s">
        <v>126</v>
      </c>
      <c r="CC342" s="1">
        <v>82901220</v>
      </c>
      <c r="CD342" s="1" t="s">
        <v>1833</v>
      </c>
      <c r="CF342" s="1">
        <v>452</v>
      </c>
    </row>
    <row r="343" spans="1:84" ht="14.5" x14ac:dyDescent="0.35">
      <c r="A343" s="7" t="s">
        <v>1199</v>
      </c>
      <c r="B343" s="7" t="s">
        <v>1200</v>
      </c>
      <c r="C343" s="7" t="s">
        <v>1201</v>
      </c>
      <c r="D343" s="7" t="s">
        <v>1171</v>
      </c>
      <c r="E343" s="27">
        <v>351696097877468</v>
      </c>
      <c r="F343" s="7" t="s">
        <v>127</v>
      </c>
      <c r="G343" s="16"/>
      <c r="H343" s="1" t="s">
        <v>1302</v>
      </c>
      <c r="I343" s="1" t="s">
        <v>157</v>
      </c>
      <c r="J343" s="1" t="s">
        <v>158</v>
      </c>
      <c r="K343" s="1" t="s">
        <v>158</v>
      </c>
      <c r="L343" s="1" t="s">
        <v>158</v>
      </c>
      <c r="M343" s="1" t="s">
        <v>1364</v>
      </c>
      <c r="N343" s="25">
        <v>0</v>
      </c>
      <c r="O343" s="25">
        <v>0</v>
      </c>
      <c r="P343" s="25">
        <v>0</v>
      </c>
      <c r="Q343" s="25">
        <v>0</v>
      </c>
      <c r="R343" s="25">
        <v>1</v>
      </c>
      <c r="S343" s="25">
        <v>0</v>
      </c>
      <c r="T343" s="25">
        <v>0</v>
      </c>
      <c r="U343" s="25">
        <v>0</v>
      </c>
      <c r="V343" s="25">
        <v>0</v>
      </c>
      <c r="W343" s="25">
        <v>0</v>
      </c>
      <c r="X343" s="25">
        <v>0</v>
      </c>
      <c r="Y343" s="25">
        <v>0</v>
      </c>
      <c r="Z343" s="25">
        <v>0</v>
      </c>
      <c r="AA343" s="25">
        <v>0</v>
      </c>
      <c r="AB343" s="25">
        <v>0</v>
      </c>
      <c r="AC343" s="25">
        <v>0</v>
      </c>
      <c r="AD343" s="25">
        <v>0</v>
      </c>
      <c r="AE343" s="25">
        <v>0</v>
      </c>
      <c r="AF343" s="25">
        <v>1</v>
      </c>
      <c r="AG343" s="25">
        <v>0</v>
      </c>
      <c r="AH343" s="25">
        <v>0</v>
      </c>
      <c r="AI343" s="25">
        <v>0</v>
      </c>
      <c r="AJ343" s="40"/>
      <c r="AK343" s="12"/>
      <c r="AR343" s="7" t="s">
        <v>125</v>
      </c>
      <c r="AS343" s="27">
        <v>2500</v>
      </c>
      <c r="BA343" s="1" t="s">
        <v>1395</v>
      </c>
      <c r="BC343" s="1" t="s">
        <v>1395</v>
      </c>
      <c r="BE343" s="1" t="s">
        <v>1395</v>
      </c>
      <c r="BI343" s="1" t="s">
        <v>1395</v>
      </c>
      <c r="BK343" s="1" t="s">
        <v>1395</v>
      </c>
      <c r="BO343" s="1" t="s">
        <v>1395</v>
      </c>
      <c r="BQ343" s="1" t="s">
        <v>1395</v>
      </c>
      <c r="BT343" s="1" t="s">
        <v>125</v>
      </c>
      <c r="BU343" s="25">
        <v>1500</v>
      </c>
      <c r="BY343" s="7"/>
      <c r="CB343" s="1" t="s">
        <v>126</v>
      </c>
      <c r="CC343" s="1">
        <v>82901236</v>
      </c>
      <c r="CD343" s="1" t="s">
        <v>1834</v>
      </c>
      <c r="CF343" s="1">
        <v>453</v>
      </c>
    </row>
    <row r="344" spans="1:84" ht="14.5" x14ac:dyDescent="0.35">
      <c r="A344" s="7" t="s">
        <v>1202</v>
      </c>
      <c r="B344" s="7" t="s">
        <v>1203</v>
      </c>
      <c r="C344" s="7" t="s">
        <v>1204</v>
      </c>
      <c r="D344" s="7" t="s">
        <v>1171</v>
      </c>
      <c r="E344" s="27">
        <v>351696097877468</v>
      </c>
      <c r="F344" s="7" t="s">
        <v>127</v>
      </c>
      <c r="G344" s="16"/>
      <c r="H344" s="1" t="s">
        <v>1302</v>
      </c>
      <c r="I344" s="1" t="s">
        <v>157</v>
      </c>
      <c r="J344" s="1" t="s">
        <v>158</v>
      </c>
      <c r="K344" s="1" t="s">
        <v>158</v>
      </c>
      <c r="L344" s="1" t="s">
        <v>158</v>
      </c>
      <c r="M344" s="1" t="s">
        <v>141</v>
      </c>
      <c r="N344" s="25">
        <v>0</v>
      </c>
      <c r="O344" s="25">
        <v>0</v>
      </c>
      <c r="P344" s="25">
        <v>0</v>
      </c>
      <c r="Q344" s="25">
        <v>0</v>
      </c>
      <c r="R344" s="25">
        <v>0</v>
      </c>
      <c r="S344" s="25">
        <v>0</v>
      </c>
      <c r="T344" s="25">
        <v>0</v>
      </c>
      <c r="U344" s="25">
        <v>0</v>
      </c>
      <c r="V344" s="25">
        <v>1</v>
      </c>
      <c r="W344" s="25">
        <v>1</v>
      </c>
      <c r="X344" s="25">
        <v>0</v>
      </c>
      <c r="Y344" s="25">
        <v>0</v>
      </c>
      <c r="Z344" s="25">
        <v>0</v>
      </c>
      <c r="AA344" s="25">
        <v>0</v>
      </c>
      <c r="AB344" s="25">
        <v>0</v>
      </c>
      <c r="AC344" s="25">
        <v>0</v>
      </c>
      <c r="AD344" s="25">
        <v>0</v>
      </c>
      <c r="AE344" s="25">
        <v>0</v>
      </c>
      <c r="AF344" s="25">
        <v>0</v>
      </c>
      <c r="AG344" s="25">
        <v>0</v>
      </c>
      <c r="AH344" s="25">
        <v>0</v>
      </c>
      <c r="AI344" s="25">
        <v>0</v>
      </c>
      <c r="AJ344" s="40"/>
      <c r="AK344" s="12"/>
      <c r="AR344" s="7"/>
      <c r="AZ344" s="1" t="s">
        <v>125</v>
      </c>
      <c r="BA344" s="25">
        <v>100</v>
      </c>
      <c r="BB344" s="1" t="s">
        <v>125</v>
      </c>
      <c r="BC344" s="25">
        <v>100</v>
      </c>
      <c r="BE344" s="1" t="s">
        <v>1395</v>
      </c>
      <c r="BI344" s="1" t="s">
        <v>1395</v>
      </c>
      <c r="BK344" s="1" t="s">
        <v>1395</v>
      </c>
      <c r="BO344" s="1" t="s">
        <v>1395</v>
      </c>
      <c r="BQ344" s="1" t="s">
        <v>1395</v>
      </c>
      <c r="BY344" s="7"/>
      <c r="CB344" s="1" t="s">
        <v>126</v>
      </c>
      <c r="CC344" s="1">
        <v>82901249</v>
      </c>
      <c r="CD344" s="1" t="s">
        <v>1835</v>
      </c>
      <c r="CF344" s="1">
        <v>454</v>
      </c>
    </row>
    <row r="345" spans="1:84" ht="14.5" x14ac:dyDescent="0.35">
      <c r="A345" s="7" t="s">
        <v>1205</v>
      </c>
      <c r="B345" s="7" t="s">
        <v>1206</v>
      </c>
      <c r="C345" s="7" t="s">
        <v>1207</v>
      </c>
      <c r="D345" s="7" t="s">
        <v>1171</v>
      </c>
      <c r="E345" s="27">
        <v>351696097877468</v>
      </c>
      <c r="F345" s="7" t="s">
        <v>127</v>
      </c>
      <c r="G345" s="16"/>
      <c r="H345" s="1" t="s">
        <v>1302</v>
      </c>
      <c r="I345" s="1" t="s">
        <v>157</v>
      </c>
      <c r="J345" s="1" t="s">
        <v>158</v>
      </c>
      <c r="K345" s="1" t="s">
        <v>158</v>
      </c>
      <c r="L345" s="1" t="s">
        <v>158</v>
      </c>
      <c r="M345" s="1" t="s">
        <v>149</v>
      </c>
      <c r="N345" s="25">
        <v>0</v>
      </c>
      <c r="O345" s="25">
        <v>0</v>
      </c>
      <c r="P345" s="25">
        <v>0</v>
      </c>
      <c r="Q345" s="25">
        <v>0</v>
      </c>
      <c r="R345" s="25">
        <v>0</v>
      </c>
      <c r="S345" s="25">
        <v>0</v>
      </c>
      <c r="T345" s="25">
        <v>0</v>
      </c>
      <c r="U345" s="25">
        <v>0</v>
      </c>
      <c r="V345" s="25">
        <v>0</v>
      </c>
      <c r="W345" s="25">
        <v>1</v>
      </c>
      <c r="X345" s="25">
        <v>0</v>
      </c>
      <c r="Y345" s="25">
        <v>0</v>
      </c>
      <c r="Z345" s="25">
        <v>0</v>
      </c>
      <c r="AA345" s="25">
        <v>0</v>
      </c>
      <c r="AB345" s="25">
        <v>0</v>
      </c>
      <c r="AC345" s="25">
        <v>0</v>
      </c>
      <c r="AD345" s="25">
        <v>0</v>
      </c>
      <c r="AE345" s="25">
        <v>0</v>
      </c>
      <c r="AF345" s="25">
        <v>0</v>
      </c>
      <c r="AG345" s="25">
        <v>0</v>
      </c>
      <c r="AH345" s="25">
        <v>0</v>
      </c>
      <c r="AI345" s="25">
        <v>0</v>
      </c>
      <c r="AJ345" s="40"/>
      <c r="AK345" s="12"/>
      <c r="AR345" s="7"/>
      <c r="BA345" s="1" t="s">
        <v>1395</v>
      </c>
      <c r="BB345" s="1" t="s">
        <v>125</v>
      </c>
      <c r="BC345" s="25">
        <v>100</v>
      </c>
      <c r="BE345" s="1" t="s">
        <v>1395</v>
      </c>
      <c r="BI345" s="1" t="s">
        <v>1395</v>
      </c>
      <c r="BK345" s="1" t="s">
        <v>1395</v>
      </c>
      <c r="BO345" s="1" t="s">
        <v>1395</v>
      </c>
      <c r="BQ345" s="1" t="s">
        <v>1395</v>
      </c>
      <c r="BY345" s="7"/>
      <c r="CB345" s="1" t="s">
        <v>126</v>
      </c>
      <c r="CC345" s="1">
        <v>82901264</v>
      </c>
      <c r="CD345" s="1" t="s">
        <v>1836</v>
      </c>
      <c r="CF345" s="1">
        <v>455</v>
      </c>
    </row>
    <row r="346" spans="1:84" ht="14.5" x14ac:dyDescent="0.35">
      <c r="A346" s="7" t="s">
        <v>1208</v>
      </c>
      <c r="B346" s="7" t="s">
        <v>1209</v>
      </c>
      <c r="C346" s="7" t="s">
        <v>1210</v>
      </c>
      <c r="D346" s="7" t="s">
        <v>1171</v>
      </c>
      <c r="E346" s="27">
        <v>351696097877468</v>
      </c>
      <c r="F346" s="7" t="s">
        <v>127</v>
      </c>
      <c r="G346" s="16"/>
      <c r="H346" s="1" t="s">
        <v>1302</v>
      </c>
      <c r="I346" s="1" t="s">
        <v>157</v>
      </c>
      <c r="J346" s="1" t="s">
        <v>158</v>
      </c>
      <c r="K346" s="1" t="s">
        <v>158</v>
      </c>
      <c r="L346" s="1" t="s">
        <v>158</v>
      </c>
      <c r="M346" s="1" t="s">
        <v>1365</v>
      </c>
      <c r="N346" s="25">
        <v>0</v>
      </c>
      <c r="O346" s="25">
        <v>0</v>
      </c>
      <c r="P346" s="25">
        <v>0</v>
      </c>
      <c r="Q346" s="25">
        <v>0</v>
      </c>
      <c r="R346" s="25">
        <v>0</v>
      </c>
      <c r="S346" s="25">
        <v>0</v>
      </c>
      <c r="T346" s="25">
        <v>1</v>
      </c>
      <c r="U346" s="25">
        <v>0</v>
      </c>
      <c r="V346" s="25">
        <v>0</v>
      </c>
      <c r="W346" s="25">
        <v>0</v>
      </c>
      <c r="X346" s="25">
        <v>0</v>
      </c>
      <c r="Y346" s="25">
        <v>0</v>
      </c>
      <c r="Z346" s="25">
        <v>0</v>
      </c>
      <c r="AA346" s="25">
        <v>0</v>
      </c>
      <c r="AB346" s="25">
        <v>0</v>
      </c>
      <c r="AC346" s="25">
        <v>0</v>
      </c>
      <c r="AD346" s="25">
        <v>0</v>
      </c>
      <c r="AE346" s="25">
        <v>0</v>
      </c>
      <c r="AF346" s="25">
        <v>0</v>
      </c>
      <c r="AG346" s="25">
        <v>1</v>
      </c>
      <c r="AH346" s="25">
        <v>0</v>
      </c>
      <c r="AI346" s="25">
        <v>0</v>
      </c>
      <c r="AJ346" s="40"/>
      <c r="AK346" s="12"/>
      <c r="AR346" s="7"/>
      <c r="AV346" s="1" t="s">
        <v>125</v>
      </c>
      <c r="AW346" s="27">
        <v>3500</v>
      </c>
      <c r="BA346" s="1" t="s">
        <v>1395</v>
      </c>
      <c r="BC346" s="1" t="s">
        <v>1395</v>
      </c>
      <c r="BE346" s="1" t="s">
        <v>1395</v>
      </c>
      <c r="BI346" s="1" t="s">
        <v>1395</v>
      </c>
      <c r="BK346" s="1" t="s">
        <v>1395</v>
      </c>
      <c r="BO346" s="1" t="s">
        <v>1395</v>
      </c>
      <c r="BQ346" s="1" t="s">
        <v>1395</v>
      </c>
      <c r="BV346" s="1" t="s">
        <v>125</v>
      </c>
      <c r="BW346" s="27">
        <v>1500</v>
      </c>
      <c r="BY346" s="7"/>
      <c r="CB346" s="1" t="s">
        <v>126</v>
      </c>
      <c r="CC346" s="1">
        <v>82901270</v>
      </c>
      <c r="CD346" s="1" t="s">
        <v>1837</v>
      </c>
      <c r="CF346" s="1">
        <v>456</v>
      </c>
    </row>
    <row r="347" spans="1:84" ht="14.5" x14ac:dyDescent="0.35">
      <c r="A347" s="7" t="s">
        <v>1211</v>
      </c>
      <c r="B347" s="7" t="s">
        <v>1212</v>
      </c>
      <c r="C347" s="7" t="s">
        <v>1213</v>
      </c>
      <c r="D347" s="7" t="s">
        <v>1171</v>
      </c>
      <c r="E347" s="27">
        <v>351696097877468</v>
      </c>
      <c r="F347" s="7" t="s">
        <v>127</v>
      </c>
      <c r="G347" s="16"/>
      <c r="H347" s="1" t="s">
        <v>1302</v>
      </c>
      <c r="I347" s="1" t="s">
        <v>157</v>
      </c>
      <c r="J347" s="1" t="s">
        <v>158</v>
      </c>
      <c r="K347" s="1" t="s">
        <v>158</v>
      </c>
      <c r="L347" s="1" t="s">
        <v>158</v>
      </c>
      <c r="M347" s="1" t="s">
        <v>1366</v>
      </c>
      <c r="N347" s="25">
        <v>0</v>
      </c>
      <c r="O347" s="25">
        <v>0</v>
      </c>
      <c r="P347" s="25">
        <v>0</v>
      </c>
      <c r="Q347" s="25">
        <v>0</v>
      </c>
      <c r="R347" s="25">
        <v>0</v>
      </c>
      <c r="S347" s="25">
        <v>0</v>
      </c>
      <c r="T347" s="25">
        <v>0</v>
      </c>
      <c r="U347" s="25">
        <v>0</v>
      </c>
      <c r="V347" s="25">
        <v>0</v>
      </c>
      <c r="W347" s="25">
        <v>1</v>
      </c>
      <c r="X347" s="25">
        <v>0</v>
      </c>
      <c r="Y347" s="25">
        <v>0</v>
      </c>
      <c r="Z347" s="25">
        <v>1</v>
      </c>
      <c r="AA347" s="25">
        <v>0</v>
      </c>
      <c r="AB347" s="25">
        <v>0</v>
      </c>
      <c r="AC347" s="25">
        <v>0</v>
      </c>
      <c r="AD347" s="25">
        <v>0</v>
      </c>
      <c r="AE347" s="25">
        <v>0</v>
      </c>
      <c r="AF347" s="25">
        <v>0</v>
      </c>
      <c r="AG347" s="25">
        <v>0</v>
      </c>
      <c r="AH347" s="25">
        <v>0</v>
      </c>
      <c r="AI347" s="25">
        <v>0</v>
      </c>
      <c r="AJ347" s="40"/>
      <c r="AK347" s="12"/>
      <c r="AR347" s="7"/>
      <c r="AW347" s="7"/>
      <c r="BA347" s="1" t="s">
        <v>1395</v>
      </c>
      <c r="BB347" s="1" t="s">
        <v>125</v>
      </c>
      <c r="BC347" s="25">
        <v>100</v>
      </c>
      <c r="BE347" s="1" t="s">
        <v>1395</v>
      </c>
      <c r="BI347" s="1" t="s">
        <v>1395</v>
      </c>
      <c r="BJ347" s="1" t="s">
        <v>125</v>
      </c>
      <c r="BK347" s="25">
        <v>200</v>
      </c>
      <c r="BO347" s="1" t="s">
        <v>1395</v>
      </c>
      <c r="BQ347" s="1" t="s">
        <v>1395</v>
      </c>
      <c r="BY347" s="7"/>
      <c r="CB347" s="1" t="s">
        <v>126</v>
      </c>
      <c r="CC347" s="1">
        <v>82901287</v>
      </c>
      <c r="CD347" s="1" t="s">
        <v>1838</v>
      </c>
      <c r="CF347" s="1">
        <v>457</v>
      </c>
    </row>
    <row r="348" spans="1:84" ht="14.5" x14ac:dyDescent="0.35">
      <c r="A348" s="7" t="s">
        <v>1214</v>
      </c>
      <c r="B348" s="7" t="s">
        <v>1215</v>
      </c>
      <c r="C348" s="7" t="s">
        <v>1216</v>
      </c>
      <c r="D348" s="7" t="s">
        <v>1171</v>
      </c>
      <c r="E348" s="27">
        <v>351696097877468</v>
      </c>
      <c r="F348" s="7" t="s">
        <v>127</v>
      </c>
      <c r="G348" s="16"/>
      <c r="H348" s="1" t="s">
        <v>1302</v>
      </c>
      <c r="I348" s="1" t="s">
        <v>157</v>
      </c>
      <c r="J348" s="1" t="s">
        <v>158</v>
      </c>
      <c r="K348" s="1" t="s">
        <v>158</v>
      </c>
      <c r="L348" s="1" t="s">
        <v>158</v>
      </c>
      <c r="M348" s="1" t="s">
        <v>139</v>
      </c>
      <c r="N348" s="25">
        <v>0</v>
      </c>
      <c r="O348" s="25">
        <v>0</v>
      </c>
      <c r="P348" s="25">
        <v>0</v>
      </c>
      <c r="Q348" s="25">
        <v>0</v>
      </c>
      <c r="R348" s="25">
        <v>0</v>
      </c>
      <c r="S348" s="25">
        <v>0</v>
      </c>
      <c r="T348" s="25">
        <v>0</v>
      </c>
      <c r="U348" s="25">
        <v>0</v>
      </c>
      <c r="V348" s="25">
        <v>0</v>
      </c>
      <c r="W348" s="25">
        <v>0</v>
      </c>
      <c r="X348" s="25">
        <v>0</v>
      </c>
      <c r="Y348" s="25">
        <v>0</v>
      </c>
      <c r="Z348" s="25">
        <v>0</v>
      </c>
      <c r="AA348" s="25">
        <v>0</v>
      </c>
      <c r="AB348" s="25">
        <v>1</v>
      </c>
      <c r="AC348" s="25">
        <v>0</v>
      </c>
      <c r="AD348" s="25">
        <v>0</v>
      </c>
      <c r="AE348" s="25">
        <v>0</v>
      </c>
      <c r="AF348" s="25">
        <v>0</v>
      </c>
      <c r="AG348" s="25">
        <v>0</v>
      </c>
      <c r="AH348" s="25">
        <v>0</v>
      </c>
      <c r="AI348" s="25">
        <v>0</v>
      </c>
      <c r="AJ348" s="40"/>
      <c r="AK348" s="12"/>
      <c r="AR348" s="7"/>
      <c r="AW348" s="7"/>
      <c r="BA348" s="1" t="s">
        <v>1395</v>
      </c>
      <c r="BC348" s="1" t="s">
        <v>1395</v>
      </c>
      <c r="BE348" s="1" t="s">
        <v>1395</v>
      </c>
      <c r="BI348" s="1" t="s">
        <v>1395</v>
      </c>
      <c r="BK348" s="1" t="s">
        <v>1395</v>
      </c>
      <c r="BO348" s="1" t="s">
        <v>1395</v>
      </c>
      <c r="BQ348" s="1" t="s">
        <v>1395</v>
      </c>
      <c r="BY348" s="7"/>
      <c r="CB348" s="1" t="s">
        <v>126</v>
      </c>
      <c r="CC348" s="1">
        <v>82901306</v>
      </c>
      <c r="CD348" s="1" t="s">
        <v>1839</v>
      </c>
      <c r="CF348" s="1">
        <v>458</v>
      </c>
    </row>
    <row r="349" spans="1:84" ht="14.5" x14ac:dyDescent="0.35">
      <c r="A349" s="7" t="s">
        <v>1217</v>
      </c>
      <c r="B349" s="7" t="s">
        <v>1218</v>
      </c>
      <c r="C349" s="7" t="s">
        <v>1219</v>
      </c>
      <c r="D349" s="7" t="s">
        <v>1171</v>
      </c>
      <c r="E349" s="27">
        <v>351696097823884</v>
      </c>
      <c r="F349" s="7" t="s">
        <v>127</v>
      </c>
      <c r="G349" s="16"/>
      <c r="H349" s="1" t="s">
        <v>1171</v>
      </c>
      <c r="I349" s="1" t="s">
        <v>157</v>
      </c>
      <c r="J349" s="1" t="s">
        <v>158</v>
      </c>
      <c r="K349" s="1" t="s">
        <v>158</v>
      </c>
      <c r="L349" s="1" t="s">
        <v>158</v>
      </c>
      <c r="M349" s="1" t="s">
        <v>1367</v>
      </c>
      <c r="N349" s="25">
        <v>0</v>
      </c>
      <c r="O349" s="25">
        <v>1</v>
      </c>
      <c r="P349" s="25">
        <v>1</v>
      </c>
      <c r="Q349" s="25">
        <v>0</v>
      </c>
      <c r="R349" s="25">
        <v>1</v>
      </c>
      <c r="S349" s="25">
        <v>0</v>
      </c>
      <c r="T349" s="25">
        <v>1</v>
      </c>
      <c r="U349" s="25">
        <v>1</v>
      </c>
      <c r="V349" s="25">
        <v>0</v>
      </c>
      <c r="W349" s="25">
        <v>0</v>
      </c>
      <c r="X349" s="25">
        <v>1</v>
      </c>
      <c r="Y349" s="25">
        <v>0</v>
      </c>
      <c r="Z349" s="25">
        <v>0</v>
      </c>
      <c r="AA349" s="25">
        <v>1</v>
      </c>
      <c r="AB349" s="25">
        <v>1</v>
      </c>
      <c r="AC349" s="25">
        <v>0</v>
      </c>
      <c r="AD349" s="25">
        <v>1</v>
      </c>
      <c r="AE349" s="25">
        <v>1</v>
      </c>
      <c r="AF349" s="25">
        <v>0</v>
      </c>
      <c r="AG349" s="25">
        <v>0</v>
      </c>
      <c r="AH349" s="25">
        <v>0</v>
      </c>
      <c r="AI349" s="25">
        <v>0</v>
      </c>
      <c r="AJ349" s="40"/>
      <c r="AK349" s="12"/>
      <c r="AL349" s="1" t="s">
        <v>125</v>
      </c>
      <c r="AM349" s="25">
        <v>1000</v>
      </c>
      <c r="AN349" s="1" t="s">
        <v>125</v>
      </c>
      <c r="AO349" s="25">
        <v>6000</v>
      </c>
      <c r="AR349" s="7" t="s">
        <v>125</v>
      </c>
      <c r="AS349" s="27">
        <v>2500</v>
      </c>
      <c r="AV349" s="1" t="s">
        <v>125</v>
      </c>
      <c r="AW349" s="27">
        <v>2500</v>
      </c>
      <c r="AX349" s="1" t="s">
        <v>125</v>
      </c>
      <c r="AY349" s="25">
        <v>5000</v>
      </c>
      <c r="BA349" s="1" t="s">
        <v>1395</v>
      </c>
      <c r="BC349" s="1" t="s">
        <v>1395</v>
      </c>
      <c r="BD349" s="6" t="s">
        <v>125</v>
      </c>
      <c r="BE349" s="25">
        <v>250</v>
      </c>
      <c r="BI349" s="1" t="s">
        <v>1395</v>
      </c>
      <c r="BK349" s="1" t="s">
        <v>1395</v>
      </c>
      <c r="BL349" s="1" t="s">
        <v>125</v>
      </c>
      <c r="BM349" s="25">
        <v>1000</v>
      </c>
      <c r="BN349" s="7" t="s">
        <v>125</v>
      </c>
      <c r="BO349" s="25">
        <v>250</v>
      </c>
      <c r="BP349" s="1" t="s">
        <v>125</v>
      </c>
      <c r="BQ349" s="25">
        <v>100</v>
      </c>
      <c r="BR349" s="1" t="s">
        <v>125</v>
      </c>
      <c r="BS349" s="25">
        <v>200</v>
      </c>
      <c r="BY349" s="7"/>
      <c r="CB349" s="1" t="s">
        <v>159</v>
      </c>
      <c r="CC349" s="1">
        <v>82901743</v>
      </c>
      <c r="CD349" s="1" t="s">
        <v>1840</v>
      </c>
      <c r="CF349" s="1">
        <v>459</v>
      </c>
    </row>
    <row r="350" spans="1:84" ht="14.5" x14ac:dyDescent="0.35">
      <c r="A350" s="7" t="s">
        <v>1220</v>
      </c>
      <c r="B350" s="7" t="s">
        <v>1221</v>
      </c>
      <c r="C350" s="7" t="s">
        <v>1222</v>
      </c>
      <c r="D350" s="7" t="s">
        <v>1171</v>
      </c>
      <c r="E350" s="27">
        <v>351696097823884</v>
      </c>
      <c r="F350" s="7" t="s">
        <v>127</v>
      </c>
      <c r="G350" s="16"/>
      <c r="H350" s="1" t="s">
        <v>1171</v>
      </c>
      <c r="I350" s="1" t="s">
        <v>157</v>
      </c>
      <c r="J350" s="1" t="s">
        <v>158</v>
      </c>
      <c r="K350" s="1" t="s">
        <v>158</v>
      </c>
      <c r="L350" s="1" t="s">
        <v>158</v>
      </c>
      <c r="M350" s="1" t="s">
        <v>1368</v>
      </c>
      <c r="N350" s="25">
        <v>0</v>
      </c>
      <c r="O350" s="25">
        <v>1</v>
      </c>
      <c r="P350" s="25">
        <v>0</v>
      </c>
      <c r="Q350" s="25">
        <v>1</v>
      </c>
      <c r="R350" s="25">
        <v>0</v>
      </c>
      <c r="S350" s="25">
        <v>0</v>
      </c>
      <c r="T350" s="25">
        <v>1</v>
      </c>
      <c r="U350" s="25">
        <v>0</v>
      </c>
      <c r="V350" s="25">
        <v>0</v>
      </c>
      <c r="W350" s="25">
        <v>0</v>
      </c>
      <c r="X350" s="25">
        <v>0</v>
      </c>
      <c r="Y350" s="25">
        <v>0</v>
      </c>
      <c r="Z350" s="25">
        <v>0</v>
      </c>
      <c r="AA350" s="25">
        <v>1</v>
      </c>
      <c r="AB350" s="25">
        <v>0</v>
      </c>
      <c r="AC350" s="25">
        <v>0</v>
      </c>
      <c r="AD350" s="25">
        <v>1</v>
      </c>
      <c r="AE350" s="25">
        <v>0</v>
      </c>
      <c r="AF350" s="25">
        <v>1</v>
      </c>
      <c r="AG350" s="25">
        <v>1</v>
      </c>
      <c r="AH350" s="25">
        <v>0</v>
      </c>
      <c r="AI350" s="25">
        <v>0</v>
      </c>
      <c r="AJ350" s="40"/>
      <c r="AK350" s="12"/>
      <c r="AL350" s="1" t="s">
        <v>125</v>
      </c>
      <c r="AM350" s="25">
        <v>1000</v>
      </c>
      <c r="AP350" s="1" t="s">
        <v>125</v>
      </c>
      <c r="AQ350" s="25">
        <v>6000</v>
      </c>
      <c r="AR350" s="7"/>
      <c r="AV350" s="1" t="s">
        <v>125</v>
      </c>
      <c r="AW350" s="27">
        <v>3000</v>
      </c>
      <c r="BA350" s="1" t="s">
        <v>1395</v>
      </c>
      <c r="BC350" s="1" t="s">
        <v>1395</v>
      </c>
      <c r="BE350" s="1" t="s">
        <v>1395</v>
      </c>
      <c r="BI350" s="1" t="s">
        <v>1395</v>
      </c>
      <c r="BK350" s="1" t="s">
        <v>1395</v>
      </c>
      <c r="BL350" s="1" t="s">
        <v>125</v>
      </c>
      <c r="BM350" s="25">
        <v>1000</v>
      </c>
      <c r="BN350" s="7" t="s">
        <v>125</v>
      </c>
      <c r="BO350" s="25">
        <v>250</v>
      </c>
      <c r="BQ350" s="1" t="s">
        <v>1395</v>
      </c>
      <c r="BT350" s="1" t="s">
        <v>125</v>
      </c>
      <c r="BU350" s="25">
        <v>1500</v>
      </c>
      <c r="BV350" s="1" t="s">
        <v>125</v>
      </c>
      <c r="BW350" s="27">
        <v>2500</v>
      </c>
      <c r="BY350" s="7"/>
      <c r="CB350" s="1" t="s">
        <v>159</v>
      </c>
      <c r="CC350" s="1">
        <v>82901745</v>
      </c>
      <c r="CD350" s="1" t="s">
        <v>1841</v>
      </c>
      <c r="CF350" s="1">
        <v>460</v>
      </c>
    </row>
    <row r="351" spans="1:84" ht="14.5" x14ac:dyDescent="0.35">
      <c r="A351" s="7" t="s">
        <v>1223</v>
      </c>
      <c r="B351" s="7" t="s">
        <v>1224</v>
      </c>
      <c r="C351" s="7" t="s">
        <v>1225</v>
      </c>
      <c r="D351" s="7" t="s">
        <v>1171</v>
      </c>
      <c r="E351" s="27">
        <v>351696097823884</v>
      </c>
      <c r="F351" s="7" t="s">
        <v>127</v>
      </c>
      <c r="G351" s="16"/>
      <c r="H351" s="1" t="s">
        <v>1171</v>
      </c>
      <c r="I351" s="1" t="s">
        <v>157</v>
      </c>
      <c r="J351" s="1" t="s">
        <v>158</v>
      </c>
      <c r="K351" s="1" t="s">
        <v>158</v>
      </c>
      <c r="L351" s="1" t="s">
        <v>158</v>
      </c>
      <c r="M351" s="1" t="s">
        <v>1369</v>
      </c>
      <c r="N351" s="25">
        <v>0</v>
      </c>
      <c r="O351" s="25">
        <v>0</v>
      </c>
      <c r="P351" s="25">
        <v>0</v>
      </c>
      <c r="Q351" s="25">
        <v>0</v>
      </c>
      <c r="R351" s="25">
        <v>0</v>
      </c>
      <c r="S351" s="25">
        <v>0</v>
      </c>
      <c r="T351" s="25">
        <v>0</v>
      </c>
      <c r="U351" s="25">
        <v>0</v>
      </c>
      <c r="V351" s="25">
        <v>1</v>
      </c>
      <c r="W351" s="25">
        <v>1</v>
      </c>
      <c r="X351" s="25">
        <v>0</v>
      </c>
      <c r="Y351" s="25">
        <v>1</v>
      </c>
      <c r="Z351" s="25">
        <v>0</v>
      </c>
      <c r="AA351" s="25">
        <v>0</v>
      </c>
      <c r="AB351" s="25">
        <v>0</v>
      </c>
      <c r="AC351" s="25">
        <v>0</v>
      </c>
      <c r="AD351" s="25">
        <v>0</v>
      </c>
      <c r="AE351" s="25">
        <v>0</v>
      </c>
      <c r="AF351" s="25">
        <v>0</v>
      </c>
      <c r="AG351" s="25">
        <v>0</v>
      </c>
      <c r="AH351" s="25">
        <v>0</v>
      </c>
      <c r="AI351" s="25">
        <v>0</v>
      </c>
      <c r="AJ351" s="40"/>
      <c r="AK351" s="12"/>
      <c r="AR351" s="7"/>
      <c r="AZ351" s="1" t="s">
        <v>125</v>
      </c>
      <c r="BA351" s="25">
        <v>100</v>
      </c>
      <c r="BB351" s="1" t="s">
        <v>125</v>
      </c>
      <c r="BC351" s="25">
        <v>100</v>
      </c>
      <c r="BE351" s="1" t="s">
        <v>1395</v>
      </c>
      <c r="BH351" s="6" t="s">
        <v>125</v>
      </c>
      <c r="BI351" s="25">
        <v>250</v>
      </c>
      <c r="BK351" s="1" t="s">
        <v>1395</v>
      </c>
      <c r="BO351" s="1" t="s">
        <v>1395</v>
      </c>
      <c r="BQ351" s="1" t="s">
        <v>1395</v>
      </c>
      <c r="BY351" s="7"/>
      <c r="CB351" s="1" t="s">
        <v>159</v>
      </c>
      <c r="CC351" s="1">
        <v>82901747</v>
      </c>
      <c r="CD351" s="1" t="s">
        <v>1842</v>
      </c>
      <c r="CF351" s="1">
        <v>461</v>
      </c>
    </row>
    <row r="352" spans="1:84" ht="14.5" x14ac:dyDescent="0.35">
      <c r="A352" s="7" t="s">
        <v>1226</v>
      </c>
      <c r="B352" s="7" t="s">
        <v>1227</v>
      </c>
      <c r="C352" s="7" t="s">
        <v>1228</v>
      </c>
      <c r="D352" s="7" t="s">
        <v>1171</v>
      </c>
      <c r="E352" s="27">
        <v>351696097823884</v>
      </c>
      <c r="F352" s="7" t="s">
        <v>127</v>
      </c>
      <c r="G352" s="16"/>
      <c r="H352" s="1" t="s">
        <v>1171</v>
      </c>
      <c r="I352" s="1" t="s">
        <v>157</v>
      </c>
      <c r="J352" s="1" t="s">
        <v>158</v>
      </c>
      <c r="K352" s="1" t="s">
        <v>158</v>
      </c>
      <c r="L352" s="1" t="s">
        <v>158</v>
      </c>
      <c r="M352" s="1" t="s">
        <v>1370</v>
      </c>
      <c r="N352" s="25">
        <v>0</v>
      </c>
      <c r="O352" s="25">
        <v>0</v>
      </c>
      <c r="P352" s="25">
        <v>0</v>
      </c>
      <c r="Q352" s="25">
        <v>0</v>
      </c>
      <c r="R352" s="25">
        <v>0</v>
      </c>
      <c r="S352" s="25">
        <v>0</v>
      </c>
      <c r="T352" s="25">
        <v>0</v>
      </c>
      <c r="U352" s="25">
        <v>0</v>
      </c>
      <c r="V352" s="25">
        <v>1</v>
      </c>
      <c r="W352" s="25">
        <v>0</v>
      </c>
      <c r="X352" s="25">
        <v>0</v>
      </c>
      <c r="Y352" s="25">
        <v>1</v>
      </c>
      <c r="Z352" s="25">
        <v>1</v>
      </c>
      <c r="AA352" s="25">
        <v>0</v>
      </c>
      <c r="AB352" s="25">
        <v>0</v>
      </c>
      <c r="AC352" s="25">
        <v>0</v>
      </c>
      <c r="AD352" s="25">
        <v>0</v>
      </c>
      <c r="AE352" s="25">
        <v>0</v>
      </c>
      <c r="AF352" s="25">
        <v>0</v>
      </c>
      <c r="AG352" s="25">
        <v>0</v>
      </c>
      <c r="AH352" s="25">
        <v>0</v>
      </c>
      <c r="AI352" s="25">
        <v>0</v>
      </c>
      <c r="AJ352" s="40"/>
      <c r="AK352" s="12"/>
      <c r="AR352" s="7"/>
      <c r="AZ352" s="1" t="s">
        <v>125</v>
      </c>
      <c r="BA352" s="25">
        <v>100</v>
      </c>
      <c r="BC352" s="1" t="s">
        <v>1395</v>
      </c>
      <c r="BE352" s="1" t="s">
        <v>1395</v>
      </c>
      <c r="BH352" s="6" t="s">
        <v>125</v>
      </c>
      <c r="BI352" s="25">
        <v>250</v>
      </c>
      <c r="BJ352" s="1" t="s">
        <v>125</v>
      </c>
      <c r="BK352" s="25">
        <v>200</v>
      </c>
      <c r="BO352" s="1" t="s">
        <v>1395</v>
      </c>
      <c r="BQ352" s="1" t="s">
        <v>1395</v>
      </c>
      <c r="BY352" s="7"/>
      <c r="CB352" s="1" t="s">
        <v>159</v>
      </c>
      <c r="CC352" s="1">
        <v>82901749</v>
      </c>
      <c r="CD352" s="1" t="s">
        <v>1843</v>
      </c>
      <c r="CF352" s="1">
        <v>462</v>
      </c>
    </row>
    <row r="353" spans="1:84" ht="14.5" x14ac:dyDescent="0.35">
      <c r="A353" s="7" t="s">
        <v>1229</v>
      </c>
      <c r="B353" s="7" t="s">
        <v>1230</v>
      </c>
      <c r="C353" s="7" t="s">
        <v>1231</v>
      </c>
      <c r="D353" s="7" t="s">
        <v>1171</v>
      </c>
      <c r="E353" s="27">
        <v>351696097823884</v>
      </c>
      <c r="F353" s="7" t="s">
        <v>127</v>
      </c>
      <c r="G353" s="16"/>
      <c r="H353" s="1" t="s">
        <v>1171</v>
      </c>
      <c r="I353" s="1" t="s">
        <v>157</v>
      </c>
      <c r="J353" s="1" t="s">
        <v>158</v>
      </c>
      <c r="K353" s="1" t="s">
        <v>158</v>
      </c>
      <c r="L353" s="1" t="s">
        <v>158</v>
      </c>
      <c r="M353" s="1" t="s">
        <v>1371</v>
      </c>
      <c r="N353" s="25">
        <v>1</v>
      </c>
      <c r="O353" s="25">
        <v>0</v>
      </c>
      <c r="P353" s="25">
        <v>0</v>
      </c>
      <c r="Q353" s="25">
        <v>1</v>
      </c>
      <c r="R353" s="25">
        <v>0</v>
      </c>
      <c r="S353" s="25">
        <v>0</v>
      </c>
      <c r="T353" s="25">
        <v>0</v>
      </c>
      <c r="U353" s="25">
        <v>0</v>
      </c>
      <c r="V353" s="25">
        <v>0</v>
      </c>
      <c r="W353" s="25">
        <v>0</v>
      </c>
      <c r="X353" s="25">
        <v>0</v>
      </c>
      <c r="Y353" s="25">
        <v>0</v>
      </c>
      <c r="Z353" s="25">
        <v>0</v>
      </c>
      <c r="AA353" s="25">
        <v>0</v>
      </c>
      <c r="AB353" s="25">
        <v>0</v>
      </c>
      <c r="AC353" s="25">
        <v>0</v>
      </c>
      <c r="AD353" s="25">
        <v>0</v>
      </c>
      <c r="AE353" s="25">
        <v>0</v>
      </c>
      <c r="AF353" s="25">
        <v>1</v>
      </c>
      <c r="AG353" s="25">
        <v>0</v>
      </c>
      <c r="AH353" s="25">
        <v>0</v>
      </c>
      <c r="AI353" s="25">
        <v>0</v>
      </c>
      <c r="AJ353" s="40" t="s">
        <v>125</v>
      </c>
      <c r="AK353" s="42">
        <v>1000</v>
      </c>
      <c r="AP353" s="1" t="s">
        <v>125</v>
      </c>
      <c r="AQ353" s="25">
        <v>6000</v>
      </c>
      <c r="AR353" s="7"/>
      <c r="BA353" s="1" t="s">
        <v>1395</v>
      </c>
      <c r="BC353" s="1" t="s">
        <v>1395</v>
      </c>
      <c r="BE353" s="1" t="s">
        <v>1395</v>
      </c>
      <c r="BI353" s="1" t="s">
        <v>1395</v>
      </c>
      <c r="BK353" s="1" t="s">
        <v>1395</v>
      </c>
      <c r="BO353" s="1" t="s">
        <v>1395</v>
      </c>
      <c r="BQ353" s="1" t="s">
        <v>1395</v>
      </c>
      <c r="BT353" s="1" t="s">
        <v>125</v>
      </c>
      <c r="BU353" s="25">
        <v>1500</v>
      </c>
      <c r="BY353" s="7"/>
      <c r="CB353" s="1" t="s">
        <v>159</v>
      </c>
      <c r="CC353" s="1">
        <v>82901751</v>
      </c>
      <c r="CD353" s="1" t="s">
        <v>1844</v>
      </c>
      <c r="CF353" s="1">
        <v>463</v>
      </c>
    </row>
    <row r="354" spans="1:84" ht="14.5" x14ac:dyDescent="0.35">
      <c r="A354" s="7" t="s">
        <v>1232</v>
      </c>
      <c r="B354" s="7" t="s">
        <v>1233</v>
      </c>
      <c r="C354" s="7" t="s">
        <v>1234</v>
      </c>
      <c r="D354" s="7" t="s">
        <v>1171</v>
      </c>
      <c r="E354" s="27">
        <v>351696097823884</v>
      </c>
      <c r="F354" s="7" t="s">
        <v>127</v>
      </c>
      <c r="G354" s="16"/>
      <c r="H354" s="1" t="s">
        <v>1171</v>
      </c>
      <c r="I354" s="1" t="s">
        <v>157</v>
      </c>
      <c r="J354" s="1" t="s">
        <v>158</v>
      </c>
      <c r="K354" s="1" t="s">
        <v>158</v>
      </c>
      <c r="L354" s="1" t="s">
        <v>158</v>
      </c>
      <c r="M354" s="1" t="s">
        <v>130</v>
      </c>
      <c r="N354" s="25">
        <v>0</v>
      </c>
      <c r="O354" s="25">
        <v>0</v>
      </c>
      <c r="P354" s="25">
        <v>0</v>
      </c>
      <c r="Q354" s="25">
        <v>0</v>
      </c>
      <c r="R354" s="25">
        <v>0</v>
      </c>
      <c r="S354" s="25">
        <v>0</v>
      </c>
      <c r="T354" s="25">
        <v>0</v>
      </c>
      <c r="U354" s="25">
        <v>0</v>
      </c>
      <c r="V354" s="25">
        <v>0</v>
      </c>
      <c r="W354" s="25">
        <v>0</v>
      </c>
      <c r="X354" s="25">
        <v>0</v>
      </c>
      <c r="Y354" s="25">
        <v>0</v>
      </c>
      <c r="Z354" s="25">
        <v>0</v>
      </c>
      <c r="AA354" s="25">
        <v>0</v>
      </c>
      <c r="AB354" s="25">
        <v>0</v>
      </c>
      <c r="AC354" s="25">
        <v>1</v>
      </c>
      <c r="AD354" s="25">
        <v>0</v>
      </c>
      <c r="AE354" s="25">
        <v>0</v>
      </c>
      <c r="AF354" s="25">
        <v>0</v>
      </c>
      <c r="AG354" s="25">
        <v>0</v>
      </c>
      <c r="AH354" s="25">
        <v>0</v>
      </c>
      <c r="AI354" s="25">
        <v>0</v>
      </c>
      <c r="AJ354" s="40"/>
      <c r="AK354" s="12"/>
      <c r="AR354" s="7"/>
      <c r="BA354" s="1" t="s">
        <v>1395</v>
      </c>
      <c r="BC354" s="1" t="s">
        <v>1395</v>
      </c>
      <c r="BE354" s="1" t="s">
        <v>1395</v>
      </c>
      <c r="BF354" s="6" t="s">
        <v>125</v>
      </c>
      <c r="BG354" s="25">
        <v>1500</v>
      </c>
      <c r="BI354" s="1" t="s">
        <v>1395</v>
      </c>
      <c r="BK354" s="1" t="s">
        <v>1395</v>
      </c>
      <c r="BO354" s="1" t="s">
        <v>1395</v>
      </c>
      <c r="BQ354" s="1" t="s">
        <v>1395</v>
      </c>
      <c r="BY354" s="7"/>
      <c r="CB354" s="1" t="s">
        <v>159</v>
      </c>
      <c r="CC354" s="1">
        <v>82901752</v>
      </c>
      <c r="CD354" s="1" t="s">
        <v>1845</v>
      </c>
      <c r="CF354" s="1">
        <v>464</v>
      </c>
    </row>
    <row r="355" spans="1:84" ht="14.5" x14ac:dyDescent="0.35">
      <c r="A355" s="7" t="s">
        <v>1235</v>
      </c>
      <c r="B355" s="7" t="s">
        <v>1236</v>
      </c>
      <c r="C355" s="7" t="s">
        <v>1237</v>
      </c>
      <c r="D355" s="7" t="s">
        <v>1171</v>
      </c>
      <c r="E355" s="27">
        <v>351696097823884</v>
      </c>
      <c r="F355" s="7" t="s">
        <v>127</v>
      </c>
      <c r="G355" s="16"/>
      <c r="H355" s="1" t="s">
        <v>1171</v>
      </c>
      <c r="I355" s="1" t="s">
        <v>157</v>
      </c>
      <c r="J355" s="1" t="s">
        <v>158</v>
      </c>
      <c r="K355" s="1" t="s">
        <v>158</v>
      </c>
      <c r="L355" s="1" t="s">
        <v>158</v>
      </c>
      <c r="M355" s="1" t="s">
        <v>131</v>
      </c>
      <c r="N355" s="25">
        <v>0</v>
      </c>
      <c r="O355" s="25">
        <v>0</v>
      </c>
      <c r="P355" s="25">
        <v>0</v>
      </c>
      <c r="Q355" s="25">
        <v>0</v>
      </c>
      <c r="R355" s="25">
        <v>0</v>
      </c>
      <c r="S355" s="25">
        <v>0</v>
      </c>
      <c r="T355" s="25">
        <v>0</v>
      </c>
      <c r="U355" s="25">
        <v>0</v>
      </c>
      <c r="V355" s="25">
        <v>0</v>
      </c>
      <c r="W355" s="25">
        <v>0</v>
      </c>
      <c r="X355" s="25">
        <v>0</v>
      </c>
      <c r="Y355" s="25">
        <v>0</v>
      </c>
      <c r="Z355" s="25">
        <v>0</v>
      </c>
      <c r="AA355" s="25">
        <v>0</v>
      </c>
      <c r="AB355" s="25">
        <v>0</v>
      </c>
      <c r="AC355" s="25">
        <v>0</v>
      </c>
      <c r="AD355" s="25">
        <v>0</v>
      </c>
      <c r="AE355" s="25">
        <v>0</v>
      </c>
      <c r="AF355" s="25">
        <v>0</v>
      </c>
      <c r="AG355" s="25">
        <v>0</v>
      </c>
      <c r="AH355" s="25">
        <v>0</v>
      </c>
      <c r="AI355" s="25">
        <v>1</v>
      </c>
      <c r="AJ355" s="40"/>
      <c r="AK355" s="12"/>
      <c r="AR355" s="7"/>
      <c r="BA355" s="1" t="s">
        <v>1395</v>
      </c>
      <c r="BC355" s="1" t="s">
        <v>1395</v>
      </c>
      <c r="BE355" s="1" t="s">
        <v>1395</v>
      </c>
      <c r="BI355" s="1" t="s">
        <v>1395</v>
      </c>
      <c r="BK355" s="1" t="s">
        <v>1395</v>
      </c>
      <c r="BO355" s="1" t="s">
        <v>1395</v>
      </c>
      <c r="BQ355" s="1" t="s">
        <v>1395</v>
      </c>
      <c r="BY355" s="7"/>
      <c r="BZ355" s="1" t="s">
        <v>125</v>
      </c>
      <c r="CA355" s="25">
        <v>1000</v>
      </c>
      <c r="CB355" s="1" t="s">
        <v>159</v>
      </c>
      <c r="CC355" s="1">
        <v>82901754</v>
      </c>
      <c r="CD355" s="1" t="s">
        <v>1846</v>
      </c>
      <c r="CF355" s="1">
        <v>465</v>
      </c>
    </row>
    <row r="356" spans="1:84" ht="14.5" x14ac:dyDescent="0.35">
      <c r="A356" s="7" t="s">
        <v>1238</v>
      </c>
      <c r="B356" s="7" t="s">
        <v>1239</v>
      </c>
      <c r="C356" s="7" t="s">
        <v>1240</v>
      </c>
      <c r="D356" s="7" t="s">
        <v>1171</v>
      </c>
      <c r="E356" s="27">
        <v>351696097823884</v>
      </c>
      <c r="F356" s="7" t="s">
        <v>127</v>
      </c>
      <c r="G356" s="16"/>
      <c r="H356" s="1" t="s">
        <v>1171</v>
      </c>
      <c r="I356" s="1" t="s">
        <v>157</v>
      </c>
      <c r="J356" s="1" t="s">
        <v>158</v>
      </c>
      <c r="K356" s="1" t="s">
        <v>158</v>
      </c>
      <c r="L356" s="1" t="s">
        <v>158</v>
      </c>
      <c r="M356" s="1" t="s">
        <v>1372</v>
      </c>
      <c r="N356" s="25">
        <v>1</v>
      </c>
      <c r="O356" s="25">
        <v>0</v>
      </c>
      <c r="P356" s="25">
        <v>0</v>
      </c>
      <c r="Q356" s="25">
        <v>0</v>
      </c>
      <c r="R356" s="25">
        <v>0</v>
      </c>
      <c r="S356" s="25">
        <v>1</v>
      </c>
      <c r="T356" s="25">
        <v>0</v>
      </c>
      <c r="U356" s="25">
        <v>0</v>
      </c>
      <c r="V356" s="25">
        <v>0</v>
      </c>
      <c r="W356" s="25">
        <v>0</v>
      </c>
      <c r="X356" s="25">
        <v>0</v>
      </c>
      <c r="Y356" s="25">
        <v>0</v>
      </c>
      <c r="Z356" s="25">
        <v>0</v>
      </c>
      <c r="AA356" s="25">
        <v>0</v>
      </c>
      <c r="AB356" s="25">
        <v>0</v>
      </c>
      <c r="AC356" s="25">
        <v>0</v>
      </c>
      <c r="AD356" s="25">
        <v>0</v>
      </c>
      <c r="AE356" s="25">
        <v>0</v>
      </c>
      <c r="AF356" s="25">
        <v>0</v>
      </c>
      <c r="AG356" s="25">
        <v>0</v>
      </c>
      <c r="AH356" s="25">
        <v>0</v>
      </c>
      <c r="AI356" s="25">
        <v>0</v>
      </c>
      <c r="AJ356" s="40" t="s">
        <v>125</v>
      </c>
      <c r="AK356" s="42">
        <v>1000</v>
      </c>
      <c r="AR356" s="7"/>
      <c r="AT356" s="1" t="s">
        <v>125</v>
      </c>
      <c r="AU356" s="25">
        <v>15000</v>
      </c>
      <c r="BA356" s="1" t="s">
        <v>1395</v>
      </c>
      <c r="BC356" s="1" t="s">
        <v>1395</v>
      </c>
      <c r="BE356" s="1" t="s">
        <v>1395</v>
      </c>
      <c r="BI356" s="1" t="s">
        <v>1395</v>
      </c>
      <c r="BK356" s="1" t="s">
        <v>1395</v>
      </c>
      <c r="BO356" s="1" t="s">
        <v>1395</v>
      </c>
      <c r="BQ356" s="1" t="s">
        <v>1395</v>
      </c>
      <c r="BY356" s="7"/>
      <c r="CB356" s="1" t="s">
        <v>159</v>
      </c>
      <c r="CC356" s="1">
        <v>82901757</v>
      </c>
      <c r="CD356" s="1" t="s">
        <v>1847</v>
      </c>
      <c r="CF356" s="1">
        <v>466</v>
      </c>
    </row>
    <row r="357" spans="1:84" ht="14.5" x14ac:dyDescent="0.35">
      <c r="A357" s="7" t="s">
        <v>1241</v>
      </c>
      <c r="B357" s="7" t="s">
        <v>1242</v>
      </c>
      <c r="C357" s="7" t="s">
        <v>1243</v>
      </c>
      <c r="D357" s="7" t="s">
        <v>1171</v>
      </c>
      <c r="E357" s="7" t="s">
        <v>1244</v>
      </c>
      <c r="F357" s="7" t="s">
        <v>1291</v>
      </c>
      <c r="G357" s="16"/>
      <c r="H357" s="1" t="s">
        <v>1171</v>
      </c>
      <c r="I357" s="1" t="s">
        <v>1303</v>
      </c>
      <c r="J357" s="1" t="s">
        <v>1304</v>
      </c>
      <c r="K357" s="1" t="s">
        <v>1304</v>
      </c>
      <c r="L357" s="1" t="s">
        <v>1304</v>
      </c>
      <c r="M357" s="1" t="s">
        <v>1373</v>
      </c>
      <c r="N357" s="25">
        <v>0</v>
      </c>
      <c r="O357" s="25">
        <v>0</v>
      </c>
      <c r="P357" s="25">
        <v>0</v>
      </c>
      <c r="Q357" s="25">
        <v>0</v>
      </c>
      <c r="R357" s="25">
        <v>0</v>
      </c>
      <c r="S357" s="25">
        <v>0</v>
      </c>
      <c r="T357" s="25">
        <v>0</v>
      </c>
      <c r="U357" s="25">
        <v>1</v>
      </c>
      <c r="V357" s="25">
        <v>0</v>
      </c>
      <c r="W357" s="25">
        <v>1</v>
      </c>
      <c r="X357" s="25">
        <v>1</v>
      </c>
      <c r="Y357" s="25">
        <v>1</v>
      </c>
      <c r="Z357" s="25">
        <v>1</v>
      </c>
      <c r="AA357" s="25">
        <v>0</v>
      </c>
      <c r="AB357" s="25">
        <v>0</v>
      </c>
      <c r="AC357" s="25">
        <v>0</v>
      </c>
      <c r="AD357" s="25">
        <v>0</v>
      </c>
      <c r="AE357" s="25">
        <v>1</v>
      </c>
      <c r="AF357" s="25">
        <v>0</v>
      </c>
      <c r="AG357" s="25">
        <v>1</v>
      </c>
      <c r="AH357" s="25">
        <v>0</v>
      </c>
      <c r="AI357" s="25">
        <v>0</v>
      </c>
      <c r="AJ357" s="40"/>
      <c r="AK357" s="12"/>
      <c r="AO357" s="7"/>
      <c r="AR357" s="7"/>
      <c r="AX357" s="1" t="s">
        <v>125</v>
      </c>
      <c r="AY357" s="27">
        <v>10000</v>
      </c>
      <c r="BA357" s="1" t="s">
        <v>1395</v>
      </c>
      <c r="BC357" s="1" t="s">
        <v>1395</v>
      </c>
      <c r="BE357" s="1" t="s">
        <v>1395</v>
      </c>
      <c r="BI357" s="1" t="s">
        <v>1395</v>
      </c>
      <c r="BK357" s="1" t="s">
        <v>1395</v>
      </c>
      <c r="BO357" s="1" t="s">
        <v>1395</v>
      </c>
      <c r="BQ357" s="1" t="s">
        <v>1395</v>
      </c>
      <c r="BR357" s="1" t="s">
        <v>125</v>
      </c>
      <c r="BS357" s="25">
        <v>200</v>
      </c>
      <c r="BV357" s="1" t="s">
        <v>125</v>
      </c>
      <c r="BW357" s="27">
        <v>2000</v>
      </c>
      <c r="BY357" s="7"/>
      <c r="CB357" s="1" t="s">
        <v>1490</v>
      </c>
      <c r="CC357" s="1">
        <v>83258196</v>
      </c>
      <c r="CD357" s="1" t="s">
        <v>1848</v>
      </c>
      <c r="CF357" s="1">
        <v>490</v>
      </c>
    </row>
    <row r="358" spans="1:84" ht="14.5" x14ac:dyDescent="0.35">
      <c r="A358" s="7" t="s">
        <v>1245</v>
      </c>
      <c r="B358" s="7" t="s">
        <v>1246</v>
      </c>
      <c r="C358" s="7" t="s">
        <v>1247</v>
      </c>
      <c r="D358" s="7" t="s">
        <v>1171</v>
      </c>
      <c r="E358" s="7" t="s">
        <v>1244</v>
      </c>
      <c r="F358" s="7"/>
      <c r="G358" s="16"/>
      <c r="H358" s="1" t="s">
        <v>1171</v>
      </c>
      <c r="I358" s="1" t="s">
        <v>1303</v>
      </c>
      <c r="J358" s="1" t="s">
        <v>1304</v>
      </c>
      <c r="K358" s="1" t="s">
        <v>1304</v>
      </c>
      <c r="L358" s="1" t="s">
        <v>1304</v>
      </c>
      <c r="M358" s="1" t="s">
        <v>1374</v>
      </c>
      <c r="N358" s="25">
        <v>1</v>
      </c>
      <c r="O358" s="25">
        <v>1</v>
      </c>
      <c r="P358" s="25">
        <v>1</v>
      </c>
      <c r="Q358" s="25">
        <v>1</v>
      </c>
      <c r="R358" s="25">
        <v>1</v>
      </c>
      <c r="S358" s="25">
        <v>1</v>
      </c>
      <c r="T358" s="25">
        <v>1</v>
      </c>
      <c r="U358" s="25">
        <v>1</v>
      </c>
      <c r="V358" s="25">
        <v>0</v>
      </c>
      <c r="W358" s="25">
        <v>0</v>
      </c>
      <c r="X358" s="25">
        <v>1</v>
      </c>
      <c r="Y358" s="25">
        <v>0</v>
      </c>
      <c r="Z358" s="25">
        <v>0</v>
      </c>
      <c r="AA358" s="25">
        <v>1</v>
      </c>
      <c r="AB358" s="25">
        <v>1</v>
      </c>
      <c r="AC358" s="25">
        <v>0</v>
      </c>
      <c r="AD358" s="25">
        <v>1</v>
      </c>
      <c r="AE358" s="25">
        <v>1</v>
      </c>
      <c r="AF358" s="25">
        <v>0</v>
      </c>
      <c r="AG358" s="25">
        <v>1</v>
      </c>
      <c r="AH358" s="25">
        <v>0</v>
      </c>
      <c r="AI358" s="25">
        <v>0</v>
      </c>
      <c r="AJ358" s="40" t="s">
        <v>125</v>
      </c>
      <c r="AK358" s="42">
        <v>1000</v>
      </c>
      <c r="AL358" s="1" t="s">
        <v>125</v>
      </c>
      <c r="AM358" s="25">
        <v>1000</v>
      </c>
      <c r="AN358" s="1" t="s">
        <v>125</v>
      </c>
      <c r="AO358" s="27">
        <v>1500</v>
      </c>
      <c r="AP358" s="1" t="s">
        <v>125</v>
      </c>
      <c r="AQ358" s="25">
        <v>3000</v>
      </c>
      <c r="AR358" s="7" t="s">
        <v>125</v>
      </c>
      <c r="AS358" s="27">
        <v>1500</v>
      </c>
      <c r="AU358" s="27"/>
      <c r="AV358" s="1" t="s">
        <v>125</v>
      </c>
      <c r="AW358" s="25">
        <v>2500</v>
      </c>
      <c r="AX358" s="1" t="s">
        <v>125</v>
      </c>
      <c r="AY358" s="27">
        <v>5000</v>
      </c>
      <c r="BA358" s="1" t="s">
        <v>1395</v>
      </c>
      <c r="BC358" s="1" t="s">
        <v>1395</v>
      </c>
      <c r="BD358" s="6" t="s">
        <v>125</v>
      </c>
      <c r="BE358" s="25">
        <v>500</v>
      </c>
      <c r="BI358" s="1" t="s">
        <v>1395</v>
      </c>
      <c r="BK358" s="1" t="s">
        <v>1395</v>
      </c>
      <c r="BL358" s="1" t="s">
        <v>125</v>
      </c>
      <c r="BM358" s="25">
        <v>1200</v>
      </c>
      <c r="BN358" s="7" t="s">
        <v>125</v>
      </c>
      <c r="BO358" s="25">
        <v>240</v>
      </c>
      <c r="BQ358" s="1" t="s">
        <v>1395</v>
      </c>
      <c r="BR358" s="1" t="s">
        <v>125</v>
      </c>
      <c r="BS358" s="25">
        <v>200</v>
      </c>
      <c r="BV358" s="1" t="s">
        <v>125</v>
      </c>
      <c r="BW358" s="27">
        <v>1500</v>
      </c>
      <c r="BY358" s="7"/>
      <c r="CB358" s="1" t="s">
        <v>1491</v>
      </c>
      <c r="CC358" s="1">
        <v>83258220</v>
      </c>
      <c r="CD358" s="1" t="s">
        <v>1849</v>
      </c>
      <c r="CF358" s="1">
        <v>491</v>
      </c>
    </row>
    <row r="359" spans="1:84" ht="14.5" x14ac:dyDescent="0.35">
      <c r="A359" s="7" t="s">
        <v>1248</v>
      </c>
      <c r="B359" s="7" t="s">
        <v>1249</v>
      </c>
      <c r="C359" s="7" t="s">
        <v>1250</v>
      </c>
      <c r="D359" s="7" t="s">
        <v>1171</v>
      </c>
      <c r="E359" s="7" t="s">
        <v>1244</v>
      </c>
      <c r="F359" s="7" t="s">
        <v>1291</v>
      </c>
      <c r="G359" s="16"/>
      <c r="H359" s="1" t="s">
        <v>1171</v>
      </c>
      <c r="I359" s="1" t="s">
        <v>1303</v>
      </c>
      <c r="J359" s="1" t="s">
        <v>1304</v>
      </c>
      <c r="K359" s="1" t="s">
        <v>1304</v>
      </c>
      <c r="L359" s="1" t="s">
        <v>1304</v>
      </c>
      <c r="M359" s="1" t="s">
        <v>1375</v>
      </c>
      <c r="N359" s="25">
        <v>0</v>
      </c>
      <c r="O359" s="25">
        <v>1</v>
      </c>
      <c r="P359" s="25">
        <v>0</v>
      </c>
      <c r="Q359" s="25">
        <v>0</v>
      </c>
      <c r="R359" s="25">
        <v>0</v>
      </c>
      <c r="S359" s="25">
        <v>0</v>
      </c>
      <c r="T359" s="25">
        <v>1</v>
      </c>
      <c r="U359" s="25">
        <v>1</v>
      </c>
      <c r="V359" s="25">
        <v>0</v>
      </c>
      <c r="W359" s="25">
        <v>0</v>
      </c>
      <c r="X359" s="25">
        <v>0</v>
      </c>
      <c r="Y359" s="25">
        <v>0</v>
      </c>
      <c r="Z359" s="25">
        <v>0</v>
      </c>
      <c r="AA359" s="25">
        <v>1</v>
      </c>
      <c r="AB359" s="25">
        <v>0</v>
      </c>
      <c r="AC359" s="25">
        <v>0</v>
      </c>
      <c r="AD359" s="25">
        <v>0</v>
      </c>
      <c r="AE359" s="25">
        <v>1</v>
      </c>
      <c r="AF359" s="25">
        <v>1</v>
      </c>
      <c r="AG359" s="25">
        <v>1</v>
      </c>
      <c r="AH359" s="25">
        <v>0</v>
      </c>
      <c r="AI359" s="25">
        <v>0</v>
      </c>
      <c r="AJ359" s="40"/>
      <c r="AK359" s="12"/>
      <c r="AL359" s="1" t="s">
        <v>125</v>
      </c>
      <c r="AM359" s="25">
        <v>1500</v>
      </c>
      <c r="AO359" s="7"/>
      <c r="AR359" s="7"/>
      <c r="AV359" s="1" t="s">
        <v>125</v>
      </c>
      <c r="AW359" s="25">
        <v>3000</v>
      </c>
      <c r="AX359" s="1" t="s">
        <v>125</v>
      </c>
      <c r="AY359" s="27">
        <v>20000</v>
      </c>
      <c r="BA359" s="1" t="s">
        <v>1395</v>
      </c>
      <c r="BC359" s="1" t="s">
        <v>1395</v>
      </c>
      <c r="BE359" s="1" t="s">
        <v>1395</v>
      </c>
      <c r="BI359" s="1" t="s">
        <v>1395</v>
      </c>
      <c r="BK359" s="1" t="s">
        <v>1395</v>
      </c>
      <c r="BN359" s="7" t="s">
        <v>125</v>
      </c>
      <c r="BO359" s="25">
        <v>240</v>
      </c>
      <c r="BQ359" s="1" t="s">
        <v>1395</v>
      </c>
      <c r="BR359" s="1" t="s">
        <v>125</v>
      </c>
      <c r="BS359" s="25">
        <v>100</v>
      </c>
      <c r="BT359" s="1" t="s">
        <v>125</v>
      </c>
      <c r="BU359" s="25">
        <v>1000</v>
      </c>
      <c r="BV359" s="1" t="s">
        <v>125</v>
      </c>
      <c r="BW359" s="27">
        <v>3000</v>
      </c>
      <c r="BY359" s="7"/>
      <c r="CB359" s="1" t="s">
        <v>1492</v>
      </c>
      <c r="CC359" s="1">
        <v>83258251</v>
      </c>
      <c r="CD359" s="1" t="s">
        <v>1850</v>
      </c>
      <c r="CF359" s="1">
        <v>492</v>
      </c>
    </row>
    <row r="360" spans="1:84" ht="14.5" x14ac:dyDescent="0.35">
      <c r="A360" s="7" t="s">
        <v>1251</v>
      </c>
      <c r="B360" s="7" t="s">
        <v>1252</v>
      </c>
      <c r="C360" s="7" t="s">
        <v>1253</v>
      </c>
      <c r="D360" s="7" t="s">
        <v>1171</v>
      </c>
      <c r="E360" s="7" t="s">
        <v>1244</v>
      </c>
      <c r="F360" s="7" t="s">
        <v>1291</v>
      </c>
      <c r="G360" s="16"/>
      <c r="H360" s="1" t="s">
        <v>1171</v>
      </c>
      <c r="I360" s="1" t="s">
        <v>1303</v>
      </c>
      <c r="J360" s="1" t="s">
        <v>1304</v>
      </c>
      <c r="K360" s="1" t="s">
        <v>1304</v>
      </c>
      <c r="L360" s="1" t="s">
        <v>1304</v>
      </c>
      <c r="M360" s="1" t="s">
        <v>1376</v>
      </c>
      <c r="N360" s="25">
        <v>1</v>
      </c>
      <c r="O360" s="25">
        <v>1</v>
      </c>
      <c r="P360" s="25">
        <v>0</v>
      </c>
      <c r="Q360" s="25">
        <v>0</v>
      </c>
      <c r="R360" s="25">
        <v>1</v>
      </c>
      <c r="S360" s="25">
        <v>0</v>
      </c>
      <c r="T360" s="25">
        <v>0</v>
      </c>
      <c r="U360" s="25">
        <v>0</v>
      </c>
      <c r="V360" s="25">
        <v>0</v>
      </c>
      <c r="W360" s="25">
        <v>0</v>
      </c>
      <c r="X360" s="25">
        <v>0</v>
      </c>
      <c r="Y360" s="25">
        <v>0</v>
      </c>
      <c r="Z360" s="25">
        <v>0</v>
      </c>
      <c r="AA360" s="25">
        <v>0</v>
      </c>
      <c r="AB360" s="25">
        <v>0</v>
      </c>
      <c r="AC360" s="25">
        <v>0</v>
      </c>
      <c r="AD360" s="25">
        <v>0</v>
      </c>
      <c r="AE360" s="25">
        <v>1</v>
      </c>
      <c r="AF360" s="25">
        <v>1</v>
      </c>
      <c r="AG360" s="25">
        <v>0</v>
      </c>
      <c r="AH360" s="25">
        <v>0</v>
      </c>
      <c r="AI360" s="25">
        <v>0</v>
      </c>
      <c r="AJ360" s="40" t="s">
        <v>125</v>
      </c>
      <c r="AK360" s="42">
        <v>750</v>
      </c>
      <c r="AL360" s="1" t="s">
        <v>125</v>
      </c>
      <c r="AM360" s="25">
        <v>1500</v>
      </c>
      <c r="AO360" s="7"/>
      <c r="AR360" s="7" t="s">
        <v>125</v>
      </c>
      <c r="AS360" s="25">
        <v>2000</v>
      </c>
      <c r="AY360" s="7"/>
      <c r="BA360" s="1" t="s">
        <v>1395</v>
      </c>
      <c r="BC360" s="1" t="s">
        <v>1395</v>
      </c>
      <c r="BE360" s="1" t="s">
        <v>1395</v>
      </c>
      <c r="BI360" s="1" t="s">
        <v>1395</v>
      </c>
      <c r="BK360" s="1" t="s">
        <v>1395</v>
      </c>
      <c r="BO360" s="1" t="s">
        <v>1395</v>
      </c>
      <c r="BQ360" s="1" t="s">
        <v>1395</v>
      </c>
      <c r="BR360" s="1" t="s">
        <v>125</v>
      </c>
      <c r="BS360" s="25">
        <v>150</v>
      </c>
      <c r="BT360" s="1" t="s">
        <v>125</v>
      </c>
      <c r="BU360" s="25">
        <v>1500</v>
      </c>
      <c r="BY360" s="7"/>
      <c r="CB360" s="1" t="s">
        <v>1493</v>
      </c>
      <c r="CC360" s="1">
        <v>83258283</v>
      </c>
      <c r="CD360" s="1" t="s">
        <v>1851</v>
      </c>
      <c r="CF360" s="1">
        <v>493</v>
      </c>
    </row>
    <row r="361" spans="1:84" ht="14.5" x14ac:dyDescent="0.35">
      <c r="A361" s="7" t="s">
        <v>1254</v>
      </c>
      <c r="B361" s="7" t="s">
        <v>1255</v>
      </c>
      <c r="C361" s="7" t="s">
        <v>1256</v>
      </c>
      <c r="D361" s="7" t="s">
        <v>1171</v>
      </c>
      <c r="E361" s="7" t="s">
        <v>1244</v>
      </c>
      <c r="F361" s="7" t="s">
        <v>1291</v>
      </c>
      <c r="G361" s="16"/>
      <c r="H361" s="1" t="s">
        <v>1171</v>
      </c>
      <c r="I361" s="1" t="s">
        <v>1303</v>
      </c>
      <c r="J361" s="1" t="s">
        <v>1304</v>
      </c>
      <c r="K361" s="1" t="s">
        <v>1304</v>
      </c>
      <c r="L361" s="1" t="s">
        <v>1304</v>
      </c>
      <c r="M361" s="1" t="s">
        <v>1377</v>
      </c>
      <c r="N361" s="25">
        <v>0</v>
      </c>
      <c r="O361" s="25">
        <v>1</v>
      </c>
      <c r="P361" s="25">
        <v>1</v>
      </c>
      <c r="Q361" s="25">
        <v>0</v>
      </c>
      <c r="R361" s="25">
        <v>0</v>
      </c>
      <c r="S361" s="25">
        <v>0</v>
      </c>
      <c r="T361" s="25">
        <v>0</v>
      </c>
      <c r="U361" s="25">
        <v>0</v>
      </c>
      <c r="V361" s="25">
        <v>0</v>
      </c>
      <c r="W361" s="25">
        <v>0</v>
      </c>
      <c r="X361" s="25">
        <v>0</v>
      </c>
      <c r="Y361" s="25">
        <v>0</v>
      </c>
      <c r="Z361" s="25">
        <v>0</v>
      </c>
      <c r="AA361" s="25">
        <v>1</v>
      </c>
      <c r="AB361" s="25">
        <v>0</v>
      </c>
      <c r="AC361" s="25">
        <v>0</v>
      </c>
      <c r="AD361" s="25">
        <v>1</v>
      </c>
      <c r="AE361" s="25">
        <v>1</v>
      </c>
      <c r="AF361" s="25">
        <v>1</v>
      </c>
      <c r="AG361" s="25">
        <v>0</v>
      </c>
      <c r="AH361" s="25">
        <v>0</v>
      </c>
      <c r="AI361" s="25">
        <v>0</v>
      </c>
      <c r="AJ361" s="40"/>
      <c r="AK361" s="12"/>
      <c r="AL361" s="1" t="s">
        <v>125</v>
      </c>
      <c r="AM361" s="25">
        <v>1250</v>
      </c>
      <c r="AN361" s="1" t="s">
        <v>125</v>
      </c>
      <c r="AO361" s="27">
        <v>2500</v>
      </c>
      <c r="AR361" s="7"/>
      <c r="BA361" s="1" t="s">
        <v>1395</v>
      </c>
      <c r="BC361" s="1" t="s">
        <v>1395</v>
      </c>
      <c r="BE361" s="1" t="s">
        <v>1395</v>
      </c>
      <c r="BI361" s="1" t="s">
        <v>1395</v>
      </c>
      <c r="BK361" s="1" t="s">
        <v>1395</v>
      </c>
      <c r="BL361" s="1" t="s">
        <v>125</v>
      </c>
      <c r="BM361" s="25">
        <v>1500</v>
      </c>
      <c r="BN361" s="7" t="s">
        <v>125</v>
      </c>
      <c r="BO361" s="25">
        <v>240</v>
      </c>
      <c r="BQ361" s="1" t="s">
        <v>1395</v>
      </c>
      <c r="BR361" s="1" t="s">
        <v>125</v>
      </c>
      <c r="BS361" s="25">
        <v>200</v>
      </c>
      <c r="BT361" s="1" t="s">
        <v>125</v>
      </c>
      <c r="BU361" s="25">
        <v>1000</v>
      </c>
      <c r="BY361" s="7"/>
      <c r="CB361" s="1" t="s">
        <v>1494</v>
      </c>
      <c r="CC361" s="1">
        <v>83258319</v>
      </c>
      <c r="CD361" s="1" t="s">
        <v>1852</v>
      </c>
      <c r="CF361" s="1">
        <v>494</v>
      </c>
    </row>
    <row r="362" spans="1:84" ht="14.5" x14ac:dyDescent="0.35">
      <c r="A362" s="7" t="s">
        <v>1257</v>
      </c>
      <c r="B362" s="7" t="s">
        <v>1258</v>
      </c>
      <c r="C362" s="7" t="s">
        <v>1259</v>
      </c>
      <c r="D362" s="7" t="s">
        <v>1171</v>
      </c>
      <c r="E362" s="7" t="s">
        <v>1244</v>
      </c>
      <c r="F362" s="7" t="s">
        <v>1291</v>
      </c>
      <c r="G362" s="16"/>
      <c r="H362" s="1" t="s">
        <v>1171</v>
      </c>
      <c r="I362" s="1" t="s">
        <v>1303</v>
      </c>
      <c r="J362" s="1" t="s">
        <v>1304</v>
      </c>
      <c r="K362" s="1" t="s">
        <v>1304</v>
      </c>
      <c r="L362" s="1" t="s">
        <v>1304</v>
      </c>
      <c r="M362" s="1" t="s">
        <v>1378</v>
      </c>
      <c r="N362" s="25">
        <v>1</v>
      </c>
      <c r="O362" s="25">
        <v>0</v>
      </c>
      <c r="P362" s="25">
        <v>1</v>
      </c>
      <c r="Q362" s="25">
        <v>0</v>
      </c>
      <c r="R362" s="25">
        <v>1</v>
      </c>
      <c r="S362" s="25">
        <v>0</v>
      </c>
      <c r="T362" s="25">
        <v>1</v>
      </c>
      <c r="U362" s="25">
        <v>0</v>
      </c>
      <c r="V362" s="25">
        <v>0</v>
      </c>
      <c r="W362" s="25">
        <v>0</v>
      </c>
      <c r="X362" s="25">
        <v>1</v>
      </c>
      <c r="Y362" s="25">
        <v>0</v>
      </c>
      <c r="Z362" s="25">
        <v>0</v>
      </c>
      <c r="AA362" s="25">
        <v>0</v>
      </c>
      <c r="AB362" s="25">
        <v>0</v>
      </c>
      <c r="AC362" s="25">
        <v>0</v>
      </c>
      <c r="AD362" s="25">
        <v>0</v>
      </c>
      <c r="AE362" s="25">
        <v>1</v>
      </c>
      <c r="AF362" s="25">
        <v>0</v>
      </c>
      <c r="AG362" s="25">
        <v>1</v>
      </c>
      <c r="AH362" s="25">
        <v>0</v>
      </c>
      <c r="AI362" s="25">
        <v>0</v>
      </c>
      <c r="AJ362" s="40" t="s">
        <v>125</v>
      </c>
      <c r="AK362" s="42">
        <v>750</v>
      </c>
      <c r="AN362" s="1" t="s">
        <v>125</v>
      </c>
      <c r="AO362" s="27">
        <v>3000</v>
      </c>
      <c r="AR362" s="7" t="s">
        <v>125</v>
      </c>
      <c r="AS362" s="25">
        <v>2000</v>
      </c>
      <c r="AV362" s="1" t="s">
        <v>125</v>
      </c>
      <c r="AW362" s="25">
        <v>3500</v>
      </c>
      <c r="BA362" s="1" t="s">
        <v>1395</v>
      </c>
      <c r="BC362" s="1" t="s">
        <v>1395</v>
      </c>
      <c r="BD362" s="6" t="s">
        <v>125</v>
      </c>
      <c r="BE362" s="25">
        <v>500</v>
      </c>
      <c r="BI362" s="1" t="s">
        <v>1395</v>
      </c>
      <c r="BK362" s="1" t="s">
        <v>1395</v>
      </c>
      <c r="BO362" s="1" t="s">
        <v>1395</v>
      </c>
      <c r="BQ362" s="1" t="s">
        <v>1395</v>
      </c>
      <c r="BR362" s="1" t="s">
        <v>125</v>
      </c>
      <c r="BS362" s="25">
        <v>150</v>
      </c>
      <c r="BV362" s="1" t="s">
        <v>125</v>
      </c>
      <c r="BW362" s="27">
        <v>3000</v>
      </c>
      <c r="BY362" s="7"/>
      <c r="CB362" s="1" t="s">
        <v>1495</v>
      </c>
      <c r="CC362" s="1">
        <v>83258348</v>
      </c>
      <c r="CD362" s="1" t="s">
        <v>1853</v>
      </c>
      <c r="CF362" s="1">
        <v>495</v>
      </c>
    </row>
    <row r="363" spans="1:84" ht="14.5" x14ac:dyDescent="0.35">
      <c r="A363" s="7" t="s">
        <v>1260</v>
      </c>
      <c r="B363" s="7" t="s">
        <v>1261</v>
      </c>
      <c r="C363" s="7" t="s">
        <v>1262</v>
      </c>
      <c r="D363" s="7" t="s">
        <v>1171</v>
      </c>
      <c r="E363" s="7" t="s">
        <v>1244</v>
      </c>
      <c r="F363" s="7" t="s">
        <v>1291</v>
      </c>
      <c r="G363" s="16"/>
      <c r="H363" s="1" t="s">
        <v>1171</v>
      </c>
      <c r="I363" s="1" t="s">
        <v>1303</v>
      </c>
      <c r="J363" s="1" t="s">
        <v>1304</v>
      </c>
      <c r="K363" s="1" t="s">
        <v>1304</v>
      </c>
      <c r="L363" s="1" t="s">
        <v>1304</v>
      </c>
      <c r="M363" s="1" t="s">
        <v>1379</v>
      </c>
      <c r="N363" s="25">
        <v>1</v>
      </c>
      <c r="O363" s="25">
        <v>0</v>
      </c>
      <c r="P363" s="25">
        <v>1</v>
      </c>
      <c r="Q363" s="25">
        <v>0</v>
      </c>
      <c r="R363" s="25">
        <v>1</v>
      </c>
      <c r="S363" s="25">
        <v>1</v>
      </c>
      <c r="T363" s="25">
        <v>0</v>
      </c>
      <c r="U363" s="25">
        <v>0</v>
      </c>
      <c r="V363" s="25">
        <v>0</v>
      </c>
      <c r="W363" s="25">
        <v>0</v>
      </c>
      <c r="X363" s="25">
        <v>0</v>
      </c>
      <c r="Y363" s="25">
        <v>0</v>
      </c>
      <c r="Z363" s="25">
        <v>0</v>
      </c>
      <c r="AA363" s="25">
        <v>0</v>
      </c>
      <c r="AB363" s="25">
        <v>0</v>
      </c>
      <c r="AC363" s="25">
        <v>0</v>
      </c>
      <c r="AD363" s="25">
        <v>0</v>
      </c>
      <c r="AE363" s="25">
        <v>1</v>
      </c>
      <c r="AF363" s="25">
        <v>0</v>
      </c>
      <c r="AG363" s="25">
        <v>1</v>
      </c>
      <c r="AH363" s="25">
        <v>0</v>
      </c>
      <c r="AI363" s="25">
        <v>0</v>
      </c>
      <c r="AJ363" s="40" t="s">
        <v>125</v>
      </c>
      <c r="AK363" s="42">
        <v>750</v>
      </c>
      <c r="AN363" s="1" t="s">
        <v>125</v>
      </c>
      <c r="AO363" s="27">
        <v>2500</v>
      </c>
      <c r="AR363" s="7" t="s">
        <v>125</v>
      </c>
      <c r="AS363" s="25">
        <v>2000</v>
      </c>
      <c r="AT363" s="1" t="s">
        <v>125</v>
      </c>
      <c r="AU363" s="25">
        <v>14000</v>
      </c>
      <c r="BA363" s="1" t="s">
        <v>1395</v>
      </c>
      <c r="BC363" s="1" t="s">
        <v>1395</v>
      </c>
      <c r="BE363" s="1" t="s">
        <v>1395</v>
      </c>
      <c r="BI363" s="1" t="s">
        <v>1395</v>
      </c>
      <c r="BK363" s="1" t="s">
        <v>1395</v>
      </c>
      <c r="BO363" s="1" t="s">
        <v>1395</v>
      </c>
      <c r="BQ363" s="1" t="s">
        <v>1395</v>
      </c>
      <c r="BR363" s="1" t="s">
        <v>125</v>
      </c>
      <c r="BS363" s="25">
        <v>150</v>
      </c>
      <c r="BV363" s="1" t="s">
        <v>125</v>
      </c>
      <c r="BW363" s="27">
        <v>3000</v>
      </c>
      <c r="BY363" s="7"/>
      <c r="CB363" s="1" t="s">
        <v>1496</v>
      </c>
      <c r="CC363" s="1">
        <v>83258373</v>
      </c>
      <c r="CD363" s="1" t="s">
        <v>1854</v>
      </c>
      <c r="CF363" s="1">
        <v>496</v>
      </c>
    </row>
    <row r="364" spans="1:84" ht="14.5" x14ac:dyDescent="0.35">
      <c r="A364" s="7" t="s">
        <v>1263</v>
      </c>
      <c r="B364" s="7" t="s">
        <v>1264</v>
      </c>
      <c r="C364" s="7" t="s">
        <v>1265</v>
      </c>
      <c r="D364" s="7" t="s">
        <v>1266</v>
      </c>
      <c r="E364" s="7" t="s">
        <v>1244</v>
      </c>
      <c r="F364" s="7" t="s">
        <v>1291</v>
      </c>
      <c r="G364" s="16"/>
      <c r="H364" s="1" t="s">
        <v>1266</v>
      </c>
      <c r="I364" s="1" t="s">
        <v>1303</v>
      </c>
      <c r="J364" s="1" t="s">
        <v>1304</v>
      </c>
      <c r="K364" s="1" t="s">
        <v>1304</v>
      </c>
      <c r="L364" s="1" t="s">
        <v>1304</v>
      </c>
      <c r="M364" s="1" t="s">
        <v>1380</v>
      </c>
      <c r="N364" s="25">
        <v>0</v>
      </c>
      <c r="O364" s="25">
        <v>0</v>
      </c>
      <c r="P364" s="25">
        <v>1</v>
      </c>
      <c r="Q364" s="25">
        <v>1</v>
      </c>
      <c r="R364" s="25">
        <v>0</v>
      </c>
      <c r="S364" s="25">
        <v>0</v>
      </c>
      <c r="T364" s="25">
        <v>0</v>
      </c>
      <c r="U364" s="25">
        <v>0</v>
      </c>
      <c r="V364" s="25">
        <v>1</v>
      </c>
      <c r="W364" s="25">
        <v>1</v>
      </c>
      <c r="X364" s="25">
        <v>1</v>
      </c>
      <c r="Y364" s="25">
        <v>1</v>
      </c>
      <c r="Z364" s="25">
        <v>1</v>
      </c>
      <c r="AA364" s="25">
        <v>1</v>
      </c>
      <c r="AB364" s="25">
        <v>1</v>
      </c>
      <c r="AC364" s="25">
        <v>0</v>
      </c>
      <c r="AD364" s="25">
        <v>0</v>
      </c>
      <c r="AE364" s="25">
        <v>0</v>
      </c>
      <c r="AF364" s="25">
        <v>0</v>
      </c>
      <c r="AG364" s="25">
        <v>0</v>
      </c>
      <c r="AH364" s="25">
        <v>1</v>
      </c>
      <c r="AI364" s="25">
        <v>0</v>
      </c>
      <c r="AJ364" s="40"/>
      <c r="AK364" s="12"/>
      <c r="AN364" s="1" t="s">
        <v>125</v>
      </c>
      <c r="AO364" s="27">
        <v>2500</v>
      </c>
      <c r="AP364" s="1" t="s">
        <v>125</v>
      </c>
      <c r="AQ364" s="25">
        <v>4000</v>
      </c>
      <c r="AR364" s="7"/>
      <c r="AY364" s="7"/>
      <c r="AZ364" s="1" t="s">
        <v>125</v>
      </c>
      <c r="BA364" s="25">
        <v>75</v>
      </c>
      <c r="BB364" s="1" t="s">
        <v>125</v>
      </c>
      <c r="BC364" s="25">
        <v>125</v>
      </c>
      <c r="BD364" s="6" t="s">
        <v>125</v>
      </c>
      <c r="BE364" s="25">
        <v>600</v>
      </c>
      <c r="BH364" s="6" t="s">
        <v>125</v>
      </c>
      <c r="BI364" s="25">
        <v>250</v>
      </c>
      <c r="BJ364" s="1" t="s">
        <v>125</v>
      </c>
      <c r="BK364" s="25">
        <v>100</v>
      </c>
      <c r="BN364" s="7" t="s">
        <v>125</v>
      </c>
      <c r="BO364" s="25">
        <v>200</v>
      </c>
      <c r="BP364" s="1" t="s">
        <v>125</v>
      </c>
      <c r="BQ364" s="25">
        <v>50</v>
      </c>
      <c r="BS364" s="7"/>
      <c r="BX364" s="7" t="s">
        <v>125</v>
      </c>
      <c r="BY364" s="27">
        <v>100</v>
      </c>
      <c r="CB364" s="1" t="s">
        <v>1497</v>
      </c>
      <c r="CC364" s="1">
        <v>83258402</v>
      </c>
      <c r="CD364" s="1" t="s">
        <v>1855</v>
      </c>
      <c r="CF364" s="1">
        <v>497</v>
      </c>
    </row>
    <row r="365" spans="1:84" ht="14.5" x14ac:dyDescent="0.35">
      <c r="A365" s="7" t="s">
        <v>1267</v>
      </c>
      <c r="B365" s="7" t="s">
        <v>1268</v>
      </c>
      <c r="C365" s="7" t="s">
        <v>1269</v>
      </c>
      <c r="D365" s="7" t="s">
        <v>1266</v>
      </c>
      <c r="E365" s="7" t="s">
        <v>1244</v>
      </c>
      <c r="F365" s="7" t="s">
        <v>1291</v>
      </c>
      <c r="G365" s="16"/>
      <c r="H365" s="1" t="s">
        <v>1266</v>
      </c>
      <c r="I365" s="1" t="s">
        <v>1303</v>
      </c>
      <c r="J365" s="1" t="s">
        <v>1304</v>
      </c>
      <c r="K365" s="1" t="s">
        <v>1304</v>
      </c>
      <c r="L365" s="1" t="s">
        <v>1304</v>
      </c>
      <c r="M365" s="1" t="s">
        <v>1381</v>
      </c>
      <c r="N365" s="25">
        <v>0</v>
      </c>
      <c r="O365" s="25">
        <v>0</v>
      </c>
      <c r="P365" s="25">
        <v>0</v>
      </c>
      <c r="Q365" s="25">
        <v>1</v>
      </c>
      <c r="R365" s="25">
        <v>1</v>
      </c>
      <c r="S365" s="25">
        <v>0</v>
      </c>
      <c r="T365" s="25">
        <v>1</v>
      </c>
      <c r="U365" s="25">
        <v>0</v>
      </c>
      <c r="V365" s="25">
        <v>1</v>
      </c>
      <c r="W365" s="25">
        <v>1</v>
      </c>
      <c r="X365" s="25">
        <v>1</v>
      </c>
      <c r="Y365" s="25">
        <v>1</v>
      </c>
      <c r="Z365" s="25">
        <v>1</v>
      </c>
      <c r="AA365" s="25">
        <v>0</v>
      </c>
      <c r="AB365" s="25">
        <v>1</v>
      </c>
      <c r="AC365" s="25">
        <v>0</v>
      </c>
      <c r="AD365" s="25">
        <v>0</v>
      </c>
      <c r="AE365" s="25">
        <v>1</v>
      </c>
      <c r="AF365" s="25">
        <v>0</v>
      </c>
      <c r="AG365" s="25">
        <v>0</v>
      </c>
      <c r="AH365" s="25">
        <v>1</v>
      </c>
      <c r="AI365" s="25">
        <v>1</v>
      </c>
      <c r="AJ365" s="40"/>
      <c r="AK365" s="12"/>
      <c r="AO365" s="7"/>
      <c r="AP365" s="1" t="s">
        <v>125</v>
      </c>
      <c r="AQ365" s="25">
        <v>4000</v>
      </c>
      <c r="AR365" s="7" t="s">
        <v>125</v>
      </c>
      <c r="AS365" s="25">
        <v>2000</v>
      </c>
      <c r="AV365" s="1" t="s">
        <v>125</v>
      </c>
      <c r="AW365" s="25">
        <v>3500</v>
      </c>
      <c r="AY365" s="7"/>
      <c r="AZ365" s="1" t="s">
        <v>125</v>
      </c>
      <c r="BA365" s="25">
        <v>75</v>
      </c>
      <c r="BB365" s="1" t="s">
        <v>125</v>
      </c>
      <c r="BC365" s="25">
        <v>125</v>
      </c>
      <c r="BD365" s="6" t="s">
        <v>125</v>
      </c>
      <c r="BE365" s="25">
        <v>600</v>
      </c>
      <c r="BH365" s="6" t="s">
        <v>125</v>
      </c>
      <c r="BI365" s="25">
        <v>250</v>
      </c>
      <c r="BK365" s="1" t="s">
        <v>1395</v>
      </c>
      <c r="BO365" s="1" t="s">
        <v>1395</v>
      </c>
      <c r="BP365" s="1" t="s">
        <v>125</v>
      </c>
      <c r="BQ365" s="25">
        <v>50</v>
      </c>
      <c r="BS365" s="27"/>
      <c r="BX365" s="7" t="s">
        <v>125</v>
      </c>
      <c r="BY365" s="27">
        <v>100</v>
      </c>
      <c r="BZ365" s="1" t="s">
        <v>125</v>
      </c>
      <c r="CA365" s="25">
        <v>800</v>
      </c>
      <c r="CB365" s="1" t="s">
        <v>1498</v>
      </c>
      <c r="CC365" s="1">
        <v>83258423</v>
      </c>
      <c r="CD365" s="1" t="s">
        <v>1856</v>
      </c>
      <c r="CF365" s="1">
        <v>498</v>
      </c>
    </row>
    <row r="366" spans="1:84" ht="14.5" x14ac:dyDescent="0.35">
      <c r="A366" s="7" t="s">
        <v>1270</v>
      </c>
      <c r="B366" s="7" t="s">
        <v>1271</v>
      </c>
      <c r="C366" s="7" t="s">
        <v>1272</v>
      </c>
      <c r="D366" s="7" t="s">
        <v>1266</v>
      </c>
      <c r="E366" s="7" t="s">
        <v>1244</v>
      </c>
      <c r="F366" s="7" t="s">
        <v>1291</v>
      </c>
      <c r="G366" s="16"/>
      <c r="H366" s="1" t="s">
        <v>1266</v>
      </c>
      <c r="I366" s="1" t="s">
        <v>1303</v>
      </c>
      <c r="J366" s="1" t="s">
        <v>1304</v>
      </c>
      <c r="K366" s="1" t="s">
        <v>1304</v>
      </c>
      <c r="L366" s="1" t="s">
        <v>1304</v>
      </c>
      <c r="M366" s="1" t="s">
        <v>1382</v>
      </c>
      <c r="N366" s="25">
        <v>0</v>
      </c>
      <c r="O366" s="25">
        <v>1</v>
      </c>
      <c r="P366" s="25">
        <v>0</v>
      </c>
      <c r="Q366" s="25">
        <v>0</v>
      </c>
      <c r="R366" s="25">
        <v>0</v>
      </c>
      <c r="S366" s="25">
        <v>0</v>
      </c>
      <c r="T366" s="25">
        <v>0</v>
      </c>
      <c r="U366" s="25">
        <v>0</v>
      </c>
      <c r="V366" s="25">
        <v>1</v>
      </c>
      <c r="W366" s="25">
        <v>1</v>
      </c>
      <c r="X366" s="25">
        <v>1</v>
      </c>
      <c r="Y366" s="25">
        <v>1</v>
      </c>
      <c r="Z366" s="25">
        <v>1</v>
      </c>
      <c r="AA366" s="25">
        <v>1</v>
      </c>
      <c r="AB366" s="25">
        <v>1</v>
      </c>
      <c r="AC366" s="25">
        <v>1</v>
      </c>
      <c r="AD366" s="25">
        <v>1</v>
      </c>
      <c r="AE366" s="25">
        <v>1</v>
      </c>
      <c r="AF366" s="25">
        <v>1</v>
      </c>
      <c r="AG366" s="25">
        <v>1</v>
      </c>
      <c r="AH366" s="25">
        <v>1</v>
      </c>
      <c r="AI366" s="25">
        <v>1</v>
      </c>
      <c r="AJ366" s="40"/>
      <c r="AK366" s="12"/>
      <c r="AL366" s="1" t="s">
        <v>125</v>
      </c>
      <c r="AM366" s="25">
        <v>1250</v>
      </c>
      <c r="AO366" s="7"/>
      <c r="AR366" s="7"/>
      <c r="AY366" s="7"/>
      <c r="AZ366" s="1" t="s">
        <v>125</v>
      </c>
      <c r="BA366" s="25">
        <v>75</v>
      </c>
      <c r="BB366" s="1" t="s">
        <v>125</v>
      </c>
      <c r="BC366" s="25">
        <v>125</v>
      </c>
      <c r="BD366" s="6" t="s">
        <v>125</v>
      </c>
      <c r="BE366" s="25">
        <v>600</v>
      </c>
      <c r="BF366" s="6" t="s">
        <v>125</v>
      </c>
      <c r="BG366" s="25">
        <v>2000</v>
      </c>
      <c r="BH366" s="6" t="s">
        <v>125</v>
      </c>
      <c r="BI366" s="25">
        <v>250</v>
      </c>
      <c r="BJ366" s="1" t="s">
        <v>125</v>
      </c>
      <c r="BK366" s="25">
        <v>100</v>
      </c>
      <c r="BL366" s="1" t="s">
        <v>125</v>
      </c>
      <c r="BM366" s="25">
        <v>1500</v>
      </c>
      <c r="BN366" s="7" t="s">
        <v>125</v>
      </c>
      <c r="BO366" s="25">
        <v>200</v>
      </c>
      <c r="BP366" s="1" t="s">
        <v>125</v>
      </c>
      <c r="BQ366" s="25">
        <v>50</v>
      </c>
      <c r="BR366" s="1" t="s">
        <v>125</v>
      </c>
      <c r="BS366" s="27">
        <v>200</v>
      </c>
      <c r="BT366" s="1" t="s">
        <v>125</v>
      </c>
      <c r="BU366" s="25">
        <v>1000</v>
      </c>
      <c r="BV366" s="1" t="s">
        <v>125</v>
      </c>
      <c r="BW366" s="27">
        <v>3000</v>
      </c>
      <c r="BX366" s="7" t="s">
        <v>125</v>
      </c>
      <c r="BY366" s="27">
        <v>100</v>
      </c>
      <c r="BZ366" s="1" t="s">
        <v>125</v>
      </c>
      <c r="CA366" s="25">
        <v>800</v>
      </c>
      <c r="CB366" s="1" t="s">
        <v>1499</v>
      </c>
      <c r="CC366" s="1">
        <v>83258444</v>
      </c>
      <c r="CD366" s="1" t="s">
        <v>1857</v>
      </c>
      <c r="CF366" s="1">
        <v>499</v>
      </c>
    </row>
    <row r="367" spans="1:84" ht="14.5" x14ac:dyDescent="0.35">
      <c r="A367" s="7" t="s">
        <v>1273</v>
      </c>
      <c r="B367" s="7" t="s">
        <v>1274</v>
      </c>
      <c r="C367" s="7" t="s">
        <v>1275</v>
      </c>
      <c r="D367" s="7" t="s">
        <v>1266</v>
      </c>
      <c r="E367" s="7" t="s">
        <v>1244</v>
      </c>
      <c r="F367" s="7" t="s">
        <v>1291</v>
      </c>
      <c r="G367" s="16"/>
      <c r="H367" s="1" t="s">
        <v>1266</v>
      </c>
      <c r="I367" s="1" t="s">
        <v>1303</v>
      </c>
      <c r="J367" s="1" t="s">
        <v>1304</v>
      </c>
      <c r="K367" s="1" t="s">
        <v>1304</v>
      </c>
      <c r="L367" s="1" t="s">
        <v>1304</v>
      </c>
      <c r="M367" s="1" t="s">
        <v>1383</v>
      </c>
      <c r="N367" s="25">
        <v>0</v>
      </c>
      <c r="O367" s="25">
        <v>0</v>
      </c>
      <c r="P367" s="25">
        <v>1</v>
      </c>
      <c r="Q367" s="25">
        <v>1</v>
      </c>
      <c r="R367" s="25">
        <v>0</v>
      </c>
      <c r="S367" s="25">
        <v>0</v>
      </c>
      <c r="T367" s="25">
        <v>0</v>
      </c>
      <c r="U367" s="25">
        <v>1</v>
      </c>
      <c r="V367" s="25">
        <v>1</v>
      </c>
      <c r="W367" s="25">
        <v>1</v>
      </c>
      <c r="X367" s="25">
        <v>1</v>
      </c>
      <c r="Y367" s="25">
        <v>1</v>
      </c>
      <c r="Z367" s="25">
        <v>1</v>
      </c>
      <c r="AA367" s="25">
        <v>0</v>
      </c>
      <c r="AB367" s="25">
        <v>1</v>
      </c>
      <c r="AC367" s="25">
        <v>1</v>
      </c>
      <c r="AD367" s="25">
        <v>1</v>
      </c>
      <c r="AE367" s="25">
        <v>1</v>
      </c>
      <c r="AF367" s="25">
        <v>0</v>
      </c>
      <c r="AG367" s="25">
        <v>1</v>
      </c>
      <c r="AH367" s="25">
        <v>1</v>
      </c>
      <c r="AI367" s="25">
        <v>1</v>
      </c>
      <c r="AJ367" s="40"/>
      <c r="AK367" s="12"/>
      <c r="AN367" s="1" t="s">
        <v>125</v>
      </c>
      <c r="AO367" s="27">
        <v>2500</v>
      </c>
      <c r="AP367" s="1" t="s">
        <v>125</v>
      </c>
      <c r="AQ367" s="27"/>
      <c r="AR367" s="7"/>
      <c r="AY367" s="27"/>
      <c r="AZ367" s="1" t="s">
        <v>125</v>
      </c>
      <c r="BA367" s="25">
        <v>75</v>
      </c>
      <c r="BB367" s="1" t="s">
        <v>125</v>
      </c>
      <c r="BC367" s="25">
        <v>125</v>
      </c>
      <c r="BD367" s="6" t="s">
        <v>125</v>
      </c>
      <c r="BE367" s="25">
        <v>600</v>
      </c>
      <c r="BF367" s="6" t="s">
        <v>125</v>
      </c>
      <c r="BG367" s="25">
        <v>2000</v>
      </c>
      <c r="BH367" s="6" t="s">
        <v>125</v>
      </c>
      <c r="BI367" s="25">
        <v>250</v>
      </c>
      <c r="BJ367" s="1" t="s">
        <v>125</v>
      </c>
      <c r="BK367" s="25">
        <v>100</v>
      </c>
      <c r="BL367" s="1" t="s">
        <v>125</v>
      </c>
      <c r="BM367" s="25">
        <v>1500</v>
      </c>
      <c r="BO367" s="1" t="s">
        <v>1395</v>
      </c>
      <c r="BP367" s="1" t="s">
        <v>125</v>
      </c>
      <c r="BQ367" s="25">
        <v>50</v>
      </c>
      <c r="BS367" s="27"/>
      <c r="BV367" s="1" t="s">
        <v>125</v>
      </c>
      <c r="BW367" s="27">
        <v>3000</v>
      </c>
      <c r="BX367" s="7" t="s">
        <v>125</v>
      </c>
      <c r="BY367" s="27">
        <v>100</v>
      </c>
      <c r="BZ367" s="1" t="s">
        <v>125</v>
      </c>
      <c r="CA367" s="25">
        <v>800</v>
      </c>
      <c r="CB367" s="1" t="s">
        <v>1500</v>
      </c>
      <c r="CC367" s="1">
        <v>83258464</v>
      </c>
      <c r="CD367" s="1" t="s">
        <v>1858</v>
      </c>
      <c r="CF367" s="1">
        <v>500</v>
      </c>
    </row>
    <row r="368" spans="1:84" ht="14.5" x14ac:dyDescent="0.35">
      <c r="A368" s="7" t="s">
        <v>1276</v>
      </c>
      <c r="B368" s="7" t="s">
        <v>1277</v>
      </c>
      <c r="C368" s="7" t="s">
        <v>1278</v>
      </c>
      <c r="D368" s="7" t="s">
        <v>1266</v>
      </c>
      <c r="E368" s="7" t="s">
        <v>1244</v>
      </c>
      <c r="F368" s="7" t="s">
        <v>1291</v>
      </c>
      <c r="G368" s="16"/>
      <c r="H368" s="1" t="s">
        <v>1266</v>
      </c>
      <c r="I368" s="1" t="s">
        <v>1303</v>
      </c>
      <c r="J368" s="1" t="s">
        <v>1304</v>
      </c>
      <c r="K368" s="1" t="s">
        <v>1304</v>
      </c>
      <c r="L368" s="1" t="s">
        <v>1304</v>
      </c>
      <c r="M368" s="1" t="s">
        <v>1384</v>
      </c>
      <c r="N368" s="25">
        <v>1</v>
      </c>
      <c r="O368" s="25">
        <v>1</v>
      </c>
      <c r="P368" s="25">
        <v>1</v>
      </c>
      <c r="Q368" s="25">
        <v>1</v>
      </c>
      <c r="R368" s="25">
        <v>1</v>
      </c>
      <c r="S368" s="25">
        <v>1</v>
      </c>
      <c r="T368" s="25">
        <v>1</v>
      </c>
      <c r="U368" s="25">
        <v>1</v>
      </c>
      <c r="V368" s="25">
        <v>1</v>
      </c>
      <c r="W368" s="25">
        <v>1</v>
      </c>
      <c r="X368" s="25">
        <v>1</v>
      </c>
      <c r="Y368" s="25">
        <v>1</v>
      </c>
      <c r="Z368" s="25">
        <v>1</v>
      </c>
      <c r="AA368" s="25">
        <v>0</v>
      </c>
      <c r="AB368" s="25">
        <v>1</v>
      </c>
      <c r="AC368" s="25">
        <v>1</v>
      </c>
      <c r="AD368" s="25">
        <v>1</v>
      </c>
      <c r="AE368" s="25">
        <v>1</v>
      </c>
      <c r="AF368" s="25">
        <v>1</v>
      </c>
      <c r="AG368" s="25">
        <v>1</v>
      </c>
      <c r="AH368" s="25">
        <v>1</v>
      </c>
      <c r="AI368" s="25">
        <v>0</v>
      </c>
      <c r="AJ368" s="40" t="s">
        <v>125</v>
      </c>
      <c r="AK368" s="42">
        <v>750</v>
      </c>
      <c r="AL368" s="1" t="s">
        <v>125</v>
      </c>
      <c r="AM368" s="25">
        <v>1500</v>
      </c>
      <c r="AN368" s="1" t="s">
        <v>125</v>
      </c>
      <c r="AO368" s="27">
        <v>2500</v>
      </c>
      <c r="AP368" s="1" t="s">
        <v>125</v>
      </c>
      <c r="AQ368" s="25">
        <v>4000</v>
      </c>
      <c r="AR368" s="7" t="s">
        <v>125</v>
      </c>
      <c r="AS368" s="25">
        <v>2000</v>
      </c>
      <c r="AT368" s="1" t="s">
        <v>125</v>
      </c>
      <c r="AU368" s="25">
        <v>14000</v>
      </c>
      <c r="AV368" s="1" t="s">
        <v>125</v>
      </c>
      <c r="AW368" s="25">
        <v>3000</v>
      </c>
      <c r="AY368" s="27"/>
      <c r="AZ368" s="1" t="s">
        <v>125</v>
      </c>
      <c r="BA368" s="25">
        <v>75</v>
      </c>
      <c r="BB368" s="1" t="s">
        <v>125</v>
      </c>
      <c r="BC368" s="25">
        <v>125</v>
      </c>
      <c r="BD368" s="6" t="s">
        <v>125</v>
      </c>
      <c r="BE368" s="25">
        <v>600</v>
      </c>
      <c r="BF368" s="6" t="s">
        <v>125</v>
      </c>
      <c r="BG368" s="25">
        <v>2000</v>
      </c>
      <c r="BI368" s="1" t="s">
        <v>1395</v>
      </c>
      <c r="BJ368" s="1" t="s">
        <v>125</v>
      </c>
      <c r="BK368" s="25">
        <v>100</v>
      </c>
      <c r="BL368" s="1" t="s">
        <v>125</v>
      </c>
      <c r="BM368" s="25">
        <v>1500</v>
      </c>
      <c r="BO368" s="1" t="s">
        <v>1395</v>
      </c>
      <c r="BP368" s="1" t="s">
        <v>125</v>
      </c>
      <c r="BQ368" s="25">
        <v>50</v>
      </c>
      <c r="BR368" s="1" t="s">
        <v>125</v>
      </c>
      <c r="BS368" s="27">
        <v>200</v>
      </c>
      <c r="BT368" s="1" t="s">
        <v>125</v>
      </c>
      <c r="BU368" s="25">
        <v>1000</v>
      </c>
      <c r="BV368" s="1" t="s">
        <v>125</v>
      </c>
      <c r="BW368" s="27">
        <v>3000</v>
      </c>
      <c r="BX368" s="7" t="s">
        <v>125</v>
      </c>
      <c r="BY368" s="27">
        <v>100</v>
      </c>
      <c r="CB368" s="1" t="s">
        <v>1501</v>
      </c>
      <c r="CC368" s="1">
        <v>83258488</v>
      </c>
      <c r="CD368" s="1" t="s">
        <v>1859</v>
      </c>
      <c r="CF368" s="1">
        <v>501</v>
      </c>
    </row>
    <row r="369" spans="1:84" ht="14.5" x14ac:dyDescent="0.35">
      <c r="A369" s="7" t="s">
        <v>1279</v>
      </c>
      <c r="B369" s="7" t="s">
        <v>1280</v>
      </c>
      <c r="C369" s="7" t="s">
        <v>1281</v>
      </c>
      <c r="D369" s="7" t="s">
        <v>1266</v>
      </c>
      <c r="E369" s="7" t="s">
        <v>1244</v>
      </c>
      <c r="F369" s="7" t="s">
        <v>1291</v>
      </c>
      <c r="G369" s="16"/>
      <c r="H369" s="1" t="s">
        <v>1266</v>
      </c>
      <c r="I369" s="1" t="s">
        <v>1303</v>
      </c>
      <c r="J369" s="1" t="s">
        <v>1304</v>
      </c>
      <c r="K369" s="1" t="s">
        <v>1304</v>
      </c>
      <c r="L369" s="1" t="s">
        <v>1304</v>
      </c>
      <c r="M369" s="1" t="s">
        <v>1385</v>
      </c>
      <c r="N369" s="25">
        <v>1</v>
      </c>
      <c r="O369" s="25">
        <v>0</v>
      </c>
      <c r="P369" s="25">
        <v>1</v>
      </c>
      <c r="Q369" s="25">
        <v>0</v>
      </c>
      <c r="R369" s="25">
        <v>0</v>
      </c>
      <c r="S369" s="25">
        <v>1</v>
      </c>
      <c r="T369" s="25">
        <v>1</v>
      </c>
      <c r="U369" s="25">
        <v>1</v>
      </c>
      <c r="V369" s="25">
        <v>1</v>
      </c>
      <c r="W369" s="25">
        <v>1</v>
      </c>
      <c r="X369" s="25">
        <v>1</v>
      </c>
      <c r="Y369" s="25">
        <v>1</v>
      </c>
      <c r="Z369" s="25">
        <v>1</v>
      </c>
      <c r="AA369" s="25">
        <v>1</v>
      </c>
      <c r="AB369" s="25">
        <v>1</v>
      </c>
      <c r="AC369" s="25">
        <v>1</v>
      </c>
      <c r="AD369" s="25">
        <v>1</v>
      </c>
      <c r="AE369" s="25">
        <v>1</v>
      </c>
      <c r="AF369" s="25">
        <v>0</v>
      </c>
      <c r="AG369" s="25">
        <v>1</v>
      </c>
      <c r="AH369" s="25">
        <v>1</v>
      </c>
      <c r="AI369" s="25">
        <v>0</v>
      </c>
      <c r="AJ369" s="40" t="s">
        <v>125</v>
      </c>
      <c r="AK369" s="42">
        <v>1000</v>
      </c>
      <c r="AN369" s="1" t="s">
        <v>125</v>
      </c>
      <c r="AO369" s="27">
        <v>2500</v>
      </c>
      <c r="AR369" s="7"/>
      <c r="AT369" s="1" t="s">
        <v>125</v>
      </c>
      <c r="AU369" s="25">
        <v>14000</v>
      </c>
      <c r="AV369" s="1" t="s">
        <v>125</v>
      </c>
      <c r="AW369" s="25">
        <v>3000</v>
      </c>
      <c r="AY369" s="27"/>
      <c r="AZ369" s="1" t="s">
        <v>125</v>
      </c>
      <c r="BA369" s="25">
        <v>75</v>
      </c>
      <c r="BB369" s="1" t="s">
        <v>125</v>
      </c>
      <c r="BC369" s="25">
        <v>125</v>
      </c>
      <c r="BD369" s="6" t="s">
        <v>125</v>
      </c>
      <c r="BE369" s="25">
        <v>600</v>
      </c>
      <c r="BF369" s="6" t="s">
        <v>125</v>
      </c>
      <c r="BG369" s="25">
        <v>2000</v>
      </c>
      <c r="BH369" s="6" t="s">
        <v>125</v>
      </c>
      <c r="BI369" s="25">
        <v>250</v>
      </c>
      <c r="BJ369" s="1" t="s">
        <v>125</v>
      </c>
      <c r="BK369" s="25">
        <v>100</v>
      </c>
      <c r="BL369" s="1" t="s">
        <v>125</v>
      </c>
      <c r="BM369" s="25">
        <v>1500</v>
      </c>
      <c r="BN369" s="7" t="s">
        <v>125</v>
      </c>
      <c r="BO369" s="25">
        <v>200</v>
      </c>
      <c r="BP369" s="1" t="s">
        <v>125</v>
      </c>
      <c r="BQ369" s="25">
        <v>50</v>
      </c>
      <c r="BR369" s="1" t="s">
        <v>125</v>
      </c>
      <c r="BS369" s="27">
        <v>200</v>
      </c>
      <c r="BV369" s="1" t="s">
        <v>125</v>
      </c>
      <c r="BW369" s="27">
        <v>3000</v>
      </c>
      <c r="BX369" s="7" t="s">
        <v>125</v>
      </c>
      <c r="BY369" s="27">
        <v>100</v>
      </c>
      <c r="CB369" s="1" t="s">
        <v>1502</v>
      </c>
      <c r="CC369" s="1">
        <v>83258511</v>
      </c>
      <c r="CD369" s="1" t="s">
        <v>1860</v>
      </c>
      <c r="CF369" s="1">
        <v>502</v>
      </c>
    </row>
    <row r="370" spans="1:84" ht="14.5" x14ac:dyDescent="0.35">
      <c r="A370" s="12" t="s">
        <v>1282</v>
      </c>
      <c r="B370" s="12" t="s">
        <v>1283</v>
      </c>
      <c r="C370" s="12" t="s">
        <v>1284</v>
      </c>
      <c r="D370" s="12" t="s">
        <v>615</v>
      </c>
      <c r="E370" s="12" t="s">
        <v>1244</v>
      </c>
      <c r="F370" s="12" t="s">
        <v>1291</v>
      </c>
      <c r="G370" s="39"/>
      <c r="H370" s="40" t="s">
        <v>615</v>
      </c>
      <c r="I370" s="40" t="s">
        <v>1303</v>
      </c>
      <c r="J370" s="40" t="s">
        <v>1304</v>
      </c>
      <c r="K370" s="40" t="s">
        <v>1304</v>
      </c>
      <c r="L370" s="40" t="s">
        <v>1304</v>
      </c>
      <c r="M370" s="40" t="s">
        <v>1386</v>
      </c>
      <c r="N370" s="41">
        <v>0</v>
      </c>
      <c r="O370" s="41">
        <v>1</v>
      </c>
      <c r="P370" s="41">
        <v>0</v>
      </c>
      <c r="Q370" s="41">
        <v>1</v>
      </c>
      <c r="R370" s="41">
        <v>1</v>
      </c>
      <c r="S370" s="41">
        <v>0</v>
      </c>
      <c r="T370" s="41">
        <v>0</v>
      </c>
      <c r="U370" s="41">
        <v>0</v>
      </c>
      <c r="V370" s="41">
        <v>1</v>
      </c>
      <c r="W370" s="41">
        <v>1</v>
      </c>
      <c r="X370" s="41">
        <v>0</v>
      </c>
      <c r="Y370" s="41">
        <v>1</v>
      </c>
      <c r="Z370" s="41">
        <v>1</v>
      </c>
      <c r="AA370" s="41">
        <v>1</v>
      </c>
      <c r="AB370" s="41">
        <v>0</v>
      </c>
      <c r="AC370" s="41">
        <v>0</v>
      </c>
      <c r="AD370" s="41">
        <v>1</v>
      </c>
      <c r="AE370" s="41">
        <v>1</v>
      </c>
      <c r="AF370" s="41">
        <v>1</v>
      </c>
      <c r="AG370" s="41">
        <v>1</v>
      </c>
      <c r="AH370" s="41">
        <v>0</v>
      </c>
      <c r="AI370" s="41">
        <v>0</v>
      </c>
      <c r="AJ370" s="40"/>
      <c r="AK370" s="12"/>
      <c r="AL370" s="40" t="s">
        <v>125</v>
      </c>
      <c r="AM370" s="41">
        <v>1000</v>
      </c>
      <c r="AN370" s="40"/>
      <c r="AO370" s="12"/>
      <c r="AP370" s="40" t="s">
        <v>125</v>
      </c>
      <c r="AQ370" s="41">
        <v>4000</v>
      </c>
      <c r="AR370" s="12" t="s">
        <v>125</v>
      </c>
      <c r="AS370" s="41">
        <v>2000</v>
      </c>
      <c r="AT370" s="40"/>
      <c r="AU370" s="40"/>
      <c r="AV370" s="40"/>
      <c r="AW370" s="40"/>
      <c r="AX370" s="40"/>
      <c r="AY370" s="12"/>
      <c r="AZ370" s="1" t="s">
        <v>125</v>
      </c>
      <c r="BA370" s="41">
        <v>75</v>
      </c>
      <c r="BB370" s="1" t="s">
        <v>125</v>
      </c>
      <c r="BC370" s="25">
        <v>125</v>
      </c>
      <c r="BG370" s="40"/>
      <c r="BH370" s="6" t="s">
        <v>125</v>
      </c>
      <c r="BI370" s="25">
        <v>250</v>
      </c>
      <c r="BJ370" s="1" t="s">
        <v>125</v>
      </c>
      <c r="BK370" s="25">
        <v>100</v>
      </c>
      <c r="BL370" s="1" t="s">
        <v>125</v>
      </c>
      <c r="BM370" s="41">
        <v>1500</v>
      </c>
      <c r="BN370" s="7" t="s">
        <v>125</v>
      </c>
      <c r="BO370" s="25">
        <v>200</v>
      </c>
      <c r="BQ370" s="1" t="s">
        <v>1395</v>
      </c>
      <c r="BR370" s="1" t="s">
        <v>125</v>
      </c>
      <c r="BS370" s="41">
        <v>100</v>
      </c>
      <c r="BT370" s="1" t="s">
        <v>125</v>
      </c>
      <c r="BU370" s="41">
        <v>1000</v>
      </c>
      <c r="BV370" s="1" t="s">
        <v>125</v>
      </c>
      <c r="BW370" s="42">
        <v>3000</v>
      </c>
      <c r="BY370" s="7"/>
      <c r="CA370" s="40"/>
      <c r="CB370" s="40" t="s">
        <v>1503</v>
      </c>
      <c r="CC370" s="40">
        <v>83258538</v>
      </c>
      <c r="CD370" s="40" t="s">
        <v>1861</v>
      </c>
      <c r="CE370" s="40"/>
      <c r="CF370" s="1">
        <v>503</v>
      </c>
    </row>
    <row r="371" spans="1:84" ht="14.5" x14ac:dyDescent="0.35">
      <c r="A371" s="12" t="s">
        <v>1285</v>
      </c>
      <c r="B371" s="12" t="s">
        <v>1286</v>
      </c>
      <c r="C371" s="12" t="s">
        <v>1287</v>
      </c>
      <c r="D371" s="12" t="s">
        <v>615</v>
      </c>
      <c r="E371" s="12" t="s">
        <v>1244</v>
      </c>
      <c r="F371" s="12" t="s">
        <v>1291</v>
      </c>
      <c r="G371" s="39"/>
      <c r="H371" s="40" t="s">
        <v>615</v>
      </c>
      <c r="I371" s="40" t="s">
        <v>1303</v>
      </c>
      <c r="J371" s="40" t="s">
        <v>1304</v>
      </c>
      <c r="K371" s="40" t="s">
        <v>1304</v>
      </c>
      <c r="L371" s="40" t="s">
        <v>1304</v>
      </c>
      <c r="M371" s="40" t="s">
        <v>1387</v>
      </c>
      <c r="N371" s="41">
        <v>1</v>
      </c>
      <c r="O371" s="41">
        <v>1</v>
      </c>
      <c r="P371" s="41">
        <v>0</v>
      </c>
      <c r="Q371" s="41">
        <v>1</v>
      </c>
      <c r="R371" s="41">
        <v>0</v>
      </c>
      <c r="S371" s="41">
        <v>1</v>
      </c>
      <c r="T371" s="41">
        <v>1</v>
      </c>
      <c r="U371" s="41">
        <v>1</v>
      </c>
      <c r="V371" s="41">
        <v>1</v>
      </c>
      <c r="W371" s="41">
        <v>0</v>
      </c>
      <c r="X371" s="41">
        <v>0</v>
      </c>
      <c r="Y371" s="41">
        <v>1</v>
      </c>
      <c r="Z371" s="41">
        <v>1</v>
      </c>
      <c r="AA371" s="41">
        <v>1</v>
      </c>
      <c r="AB371" s="41">
        <v>0</v>
      </c>
      <c r="AC371" s="41">
        <v>1</v>
      </c>
      <c r="AD371" s="41">
        <v>0</v>
      </c>
      <c r="AE371" s="41">
        <v>1</v>
      </c>
      <c r="AF371" s="41">
        <v>1</v>
      </c>
      <c r="AG371" s="41">
        <v>1</v>
      </c>
      <c r="AH371" s="41">
        <v>0</v>
      </c>
      <c r="AI371" s="41">
        <v>1</v>
      </c>
      <c r="AJ371" s="40" t="s">
        <v>125</v>
      </c>
      <c r="AK371" s="42">
        <v>750</v>
      </c>
      <c r="AL371" s="40" t="s">
        <v>125</v>
      </c>
      <c r="AM371" s="41">
        <v>1250</v>
      </c>
      <c r="AN371" s="40"/>
      <c r="AO371" s="40"/>
      <c r="AP371" s="40" t="s">
        <v>125</v>
      </c>
      <c r="AQ371" s="41">
        <v>4000</v>
      </c>
      <c r="AR371" s="12"/>
      <c r="AS371" s="40"/>
      <c r="AT371" s="40" t="s">
        <v>125</v>
      </c>
      <c r="AU371" s="41">
        <v>14000</v>
      </c>
      <c r="AV371" s="40" t="s">
        <v>125</v>
      </c>
      <c r="AW371" s="41">
        <v>3000</v>
      </c>
      <c r="AX371" s="40"/>
      <c r="AY371" s="42"/>
      <c r="AZ371" s="1" t="s">
        <v>125</v>
      </c>
      <c r="BA371" s="41">
        <v>75</v>
      </c>
      <c r="BF371" s="6" t="s">
        <v>125</v>
      </c>
      <c r="BG371" s="41">
        <v>2000</v>
      </c>
      <c r="BH371" s="6" t="s">
        <v>125</v>
      </c>
      <c r="BI371" s="25">
        <v>250</v>
      </c>
      <c r="BJ371" s="1" t="s">
        <v>125</v>
      </c>
      <c r="BK371" s="25">
        <v>100</v>
      </c>
      <c r="BM371" s="40"/>
      <c r="BN371" s="7" t="s">
        <v>125</v>
      </c>
      <c r="BO371" s="25">
        <v>200</v>
      </c>
      <c r="BQ371" s="1" t="s">
        <v>1395</v>
      </c>
      <c r="BR371" s="1" t="s">
        <v>125</v>
      </c>
      <c r="BS371" s="41">
        <v>150</v>
      </c>
      <c r="BT371" s="1" t="s">
        <v>125</v>
      </c>
      <c r="BU371" s="41">
        <v>1000</v>
      </c>
      <c r="BV371" s="1" t="s">
        <v>125</v>
      </c>
      <c r="BW371" s="42">
        <v>3000</v>
      </c>
      <c r="BY371" s="7"/>
      <c r="CA371" s="41"/>
      <c r="CB371" s="40" t="s">
        <v>1504</v>
      </c>
      <c r="CC371" s="40">
        <v>83258556</v>
      </c>
      <c r="CD371" s="40" t="s">
        <v>1862</v>
      </c>
      <c r="CE371" s="40"/>
      <c r="CF371" s="1">
        <v>504</v>
      </c>
    </row>
    <row r="372" spans="1:84" ht="14.5" x14ac:dyDescent="0.35">
      <c r="A372" s="12" t="s">
        <v>1288</v>
      </c>
      <c r="B372" s="12" t="s">
        <v>1289</v>
      </c>
      <c r="C372" s="12" t="s">
        <v>1290</v>
      </c>
      <c r="D372" s="12" t="s">
        <v>615</v>
      </c>
      <c r="E372" s="12" t="s">
        <v>1244</v>
      </c>
      <c r="F372" s="12" t="s">
        <v>1291</v>
      </c>
      <c r="G372" s="39"/>
      <c r="H372" s="40" t="s">
        <v>615</v>
      </c>
      <c r="I372" s="40" t="s">
        <v>1303</v>
      </c>
      <c r="J372" s="40" t="s">
        <v>1304</v>
      </c>
      <c r="K372" s="40" t="s">
        <v>1304</v>
      </c>
      <c r="L372" s="40" t="s">
        <v>1304</v>
      </c>
      <c r="M372" s="40" t="s">
        <v>1388</v>
      </c>
      <c r="N372" s="41">
        <v>0</v>
      </c>
      <c r="O372" s="41">
        <v>0</v>
      </c>
      <c r="P372" s="41">
        <v>0</v>
      </c>
      <c r="Q372" s="41">
        <v>1</v>
      </c>
      <c r="R372" s="41">
        <v>1</v>
      </c>
      <c r="S372" s="41">
        <v>0</v>
      </c>
      <c r="T372" s="41">
        <v>1</v>
      </c>
      <c r="U372" s="41">
        <v>0</v>
      </c>
      <c r="V372" s="41">
        <v>0</v>
      </c>
      <c r="W372" s="41">
        <v>0</v>
      </c>
      <c r="X372" s="41">
        <v>1</v>
      </c>
      <c r="Y372" s="41">
        <v>0</v>
      </c>
      <c r="Z372" s="41">
        <v>0</v>
      </c>
      <c r="AA372" s="41">
        <v>1</v>
      </c>
      <c r="AB372" s="41">
        <v>1</v>
      </c>
      <c r="AC372" s="41">
        <v>0</v>
      </c>
      <c r="AD372" s="41">
        <v>1</v>
      </c>
      <c r="AE372" s="41">
        <v>1</v>
      </c>
      <c r="AF372" s="41">
        <v>1</v>
      </c>
      <c r="AG372" s="41">
        <v>1</v>
      </c>
      <c r="AH372" s="41">
        <v>0</v>
      </c>
      <c r="AI372" s="41">
        <v>0</v>
      </c>
      <c r="AJ372" s="40"/>
      <c r="AK372" s="12"/>
      <c r="AL372" s="40"/>
      <c r="AM372" s="40"/>
      <c r="AN372" s="40"/>
      <c r="AO372" s="40"/>
      <c r="AP372" s="40" t="s">
        <v>125</v>
      </c>
      <c r="AQ372" s="41">
        <v>4000</v>
      </c>
      <c r="AR372" s="12" t="s">
        <v>125</v>
      </c>
      <c r="AS372" s="41">
        <v>2000</v>
      </c>
      <c r="AT372" s="40"/>
      <c r="AU372" s="40"/>
      <c r="AV372" s="40" t="s">
        <v>125</v>
      </c>
      <c r="AW372" s="41">
        <v>3000</v>
      </c>
      <c r="AX372" s="40"/>
      <c r="AY372" s="12"/>
      <c r="BA372" s="40"/>
      <c r="BK372" s="1" t="s">
        <v>1395</v>
      </c>
      <c r="BL372" s="1" t="s">
        <v>125</v>
      </c>
      <c r="BM372" s="41">
        <v>1500</v>
      </c>
      <c r="BN372" s="7" t="s">
        <v>125</v>
      </c>
      <c r="BO372" s="25">
        <v>200</v>
      </c>
      <c r="BP372" s="1" t="s">
        <v>125</v>
      </c>
      <c r="BQ372" s="25">
        <v>50</v>
      </c>
      <c r="BR372" s="1" t="s">
        <v>125</v>
      </c>
      <c r="BS372" s="41">
        <v>150</v>
      </c>
      <c r="BT372" s="1" t="s">
        <v>125</v>
      </c>
      <c r="BU372" s="41">
        <v>1000</v>
      </c>
      <c r="BV372" s="1" t="s">
        <v>125</v>
      </c>
      <c r="BW372" s="42">
        <v>3000</v>
      </c>
      <c r="BY372" s="7"/>
      <c r="CA372" s="40"/>
      <c r="CB372" s="40" t="s">
        <v>1505</v>
      </c>
      <c r="CC372" s="40">
        <v>83258580</v>
      </c>
      <c r="CD372" s="40" t="s">
        <v>1863</v>
      </c>
      <c r="CE372" s="40"/>
      <c r="CF372" s="1">
        <v>505</v>
      </c>
    </row>
    <row r="373" spans="1:84" x14ac:dyDescent="0.3">
      <c r="AJ373" s="40"/>
      <c r="AK373" s="40"/>
      <c r="AY373" s="7"/>
      <c r="BS373" s="45"/>
      <c r="BU373" s="40"/>
      <c r="BW373" s="12"/>
      <c r="CA373" s="45"/>
    </row>
    <row r="401" spans="53:53" x14ac:dyDescent="0.3">
      <c r="BA401" s="25"/>
    </row>
    <row r="408" spans="53:53" x14ac:dyDescent="0.3">
      <c r="BA408" s="25"/>
    </row>
    <row r="409" spans="53:53" x14ac:dyDescent="0.3">
      <c r="BA409" s="25"/>
    </row>
    <row r="450" spans="53:53" x14ac:dyDescent="0.3">
      <c r="BA450" s="40"/>
    </row>
    <row r="451" spans="53:53" x14ac:dyDescent="0.3">
      <c r="BA451" s="40"/>
    </row>
  </sheetData>
  <autoFilter ref="A2:CF372"/>
  <mergeCells count="24">
    <mergeCell ref="AP1:AQ1"/>
    <mergeCell ref="A1:L1"/>
    <mergeCell ref="M1:AI1"/>
    <mergeCell ref="AJ1:AK1"/>
    <mergeCell ref="AL1:AM1"/>
    <mergeCell ref="AN1:AO1"/>
    <mergeCell ref="BB1:BC1"/>
    <mergeCell ref="BD1:BE1"/>
    <mergeCell ref="BF1:BG1"/>
    <mergeCell ref="BH1:BI1"/>
    <mergeCell ref="AR1:AS1"/>
    <mergeCell ref="AT1:AU1"/>
    <mergeCell ref="AV1:AW1"/>
    <mergeCell ref="AX1:AY1"/>
    <mergeCell ref="AZ1:BA1"/>
    <mergeCell ref="BT1:BU1"/>
    <mergeCell ref="BV1:BW1"/>
    <mergeCell ref="BX1:BY1"/>
    <mergeCell ref="BZ1:CA1"/>
    <mergeCell ref="BJ1:BK1"/>
    <mergeCell ref="BL1:BM1"/>
    <mergeCell ref="BN1:BO1"/>
    <mergeCell ref="BP1:BQ1"/>
    <mergeCell ref="BR1:BS1"/>
  </mergeCells>
  <conditionalFormatting sqref="A3:A226">
    <cfRule type="duplicateValues" dxfId="0" priority="1203"/>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10"/>
  <sheetViews>
    <sheetView topLeftCell="C403" workbookViewId="0">
      <selection activeCell="C419" sqref="C419"/>
    </sheetView>
  </sheetViews>
  <sheetFormatPr defaultColWidth="8.90625" defaultRowHeight="13" x14ac:dyDescent="0.3"/>
  <cols>
    <col min="1" max="1" width="40.36328125" style="90" customWidth="1"/>
    <col min="2" max="2" width="41.6328125" style="90" customWidth="1"/>
    <col min="3" max="3" width="42.6328125" style="90" customWidth="1"/>
    <col min="4" max="4" width="24" style="90" customWidth="1"/>
    <col min="5" max="5" width="19" style="90" customWidth="1"/>
    <col min="6" max="6" width="20.36328125" style="90" customWidth="1"/>
    <col min="7" max="7" width="29.08984375" style="90" customWidth="1"/>
    <col min="8" max="8" width="8.90625" style="88"/>
    <col min="9" max="9" width="17.90625" style="88" customWidth="1"/>
    <col min="10" max="10" width="11.08984375" style="88" customWidth="1"/>
    <col min="11" max="11" width="13.453125" style="88" customWidth="1"/>
    <col min="12" max="16384" width="8.90625" style="88"/>
  </cols>
  <sheetData>
    <row r="1" spans="1:7" s="87" customFormat="1" ht="26" x14ac:dyDescent="0.35">
      <c r="A1" s="86" t="s">
        <v>1921</v>
      </c>
      <c r="B1" s="86" t="s">
        <v>1922</v>
      </c>
      <c r="C1" s="86" t="s">
        <v>1923</v>
      </c>
      <c r="D1" s="86" t="s">
        <v>1924</v>
      </c>
      <c r="E1" s="86" t="s">
        <v>1925</v>
      </c>
      <c r="F1" s="86" t="s">
        <v>1926</v>
      </c>
      <c r="G1" s="86" t="s">
        <v>1927</v>
      </c>
    </row>
    <row r="2" spans="1:7" x14ac:dyDescent="0.3">
      <c r="A2" s="97" t="s">
        <v>1928</v>
      </c>
      <c r="B2" s="98" t="s">
        <v>1929</v>
      </c>
      <c r="C2" s="99"/>
      <c r="D2" s="99"/>
      <c r="E2" s="100" t="s">
        <v>2048</v>
      </c>
      <c r="F2" s="101" t="s">
        <v>1930</v>
      </c>
      <c r="G2" s="100" t="s">
        <v>1931</v>
      </c>
    </row>
    <row r="3" spans="1:7" x14ac:dyDescent="0.3">
      <c r="A3" s="97" t="s">
        <v>1932</v>
      </c>
      <c r="B3" s="98" t="s">
        <v>1933</v>
      </c>
      <c r="C3" s="99"/>
      <c r="D3" s="99"/>
      <c r="E3" s="100" t="s">
        <v>2048</v>
      </c>
      <c r="F3" s="101" t="s">
        <v>1294</v>
      </c>
      <c r="G3" s="100" t="s">
        <v>1934</v>
      </c>
    </row>
    <row r="4" spans="1:7" x14ac:dyDescent="0.3">
      <c r="A4" s="97" t="s">
        <v>1935</v>
      </c>
      <c r="B4" s="98" t="s">
        <v>1933</v>
      </c>
      <c r="C4" s="99"/>
      <c r="D4" s="99"/>
      <c r="E4" s="100" t="s">
        <v>2048</v>
      </c>
      <c r="F4" s="101" t="s">
        <v>1294</v>
      </c>
      <c r="G4" s="100" t="s">
        <v>1934</v>
      </c>
    </row>
    <row r="5" spans="1:7" x14ac:dyDescent="0.3">
      <c r="A5" s="97" t="s">
        <v>1928</v>
      </c>
      <c r="B5" s="98" t="s">
        <v>1933</v>
      </c>
      <c r="C5" s="99"/>
      <c r="D5" s="99"/>
      <c r="E5" s="100" t="s">
        <v>2048</v>
      </c>
      <c r="F5" s="101" t="s">
        <v>1294</v>
      </c>
      <c r="G5" s="100" t="s">
        <v>1934</v>
      </c>
    </row>
    <row r="6" spans="1:7" x14ac:dyDescent="0.3">
      <c r="A6" s="97" t="s">
        <v>1936</v>
      </c>
      <c r="B6" s="98" t="s">
        <v>1933</v>
      </c>
      <c r="C6" s="99"/>
      <c r="D6" s="99"/>
      <c r="E6" s="100" t="s">
        <v>2048</v>
      </c>
      <c r="F6" s="101" t="s">
        <v>1294</v>
      </c>
      <c r="G6" s="100" t="s">
        <v>1934</v>
      </c>
    </row>
    <row r="7" spans="1:7" x14ac:dyDescent="0.3">
      <c r="A7" s="97" t="s">
        <v>1937</v>
      </c>
      <c r="B7" s="98" t="s">
        <v>1933</v>
      </c>
      <c r="C7" s="99"/>
      <c r="D7" s="99"/>
      <c r="E7" s="100" t="s">
        <v>2048</v>
      </c>
      <c r="F7" s="101" t="s">
        <v>1294</v>
      </c>
      <c r="G7" s="100" t="s">
        <v>1934</v>
      </c>
    </row>
    <row r="8" spans="1:7" ht="26" x14ac:dyDescent="0.3">
      <c r="A8" s="99" t="s">
        <v>463</v>
      </c>
      <c r="B8" s="98" t="s">
        <v>1938</v>
      </c>
      <c r="C8" s="99" t="s">
        <v>1939</v>
      </c>
      <c r="D8" s="99"/>
      <c r="E8" s="100" t="s">
        <v>2048</v>
      </c>
      <c r="F8" s="102">
        <v>30000</v>
      </c>
      <c r="G8" s="100">
        <v>1200</v>
      </c>
    </row>
    <row r="9" spans="1:7" x14ac:dyDescent="0.3">
      <c r="A9" s="99" t="s">
        <v>446</v>
      </c>
      <c r="B9" s="98" t="s">
        <v>1940</v>
      </c>
      <c r="C9" s="99" t="s">
        <v>1941</v>
      </c>
      <c r="D9" s="99"/>
      <c r="E9" s="100" t="s">
        <v>2048</v>
      </c>
      <c r="F9" s="99">
        <v>700</v>
      </c>
      <c r="G9" s="99" t="s">
        <v>1885</v>
      </c>
    </row>
    <row r="10" spans="1:7" x14ac:dyDescent="0.3">
      <c r="A10" s="97" t="s">
        <v>446</v>
      </c>
      <c r="B10" s="98" t="s">
        <v>1942</v>
      </c>
      <c r="C10" s="99" t="s">
        <v>1939</v>
      </c>
      <c r="D10" s="99"/>
      <c r="E10" s="100" t="s">
        <v>2048</v>
      </c>
      <c r="F10" s="99">
        <v>1000</v>
      </c>
      <c r="G10" s="99">
        <v>200</v>
      </c>
    </row>
    <row r="11" spans="1:7" x14ac:dyDescent="0.3">
      <c r="A11" s="97" t="s">
        <v>451</v>
      </c>
      <c r="B11" s="98" t="s">
        <v>1942</v>
      </c>
      <c r="C11" s="99" t="s">
        <v>1939</v>
      </c>
      <c r="D11" s="99"/>
      <c r="E11" s="100" t="s">
        <v>2048</v>
      </c>
      <c r="F11" s="99">
        <v>1000</v>
      </c>
      <c r="G11" s="99">
        <v>200</v>
      </c>
    </row>
    <row r="12" spans="1:7" x14ac:dyDescent="0.3">
      <c r="A12" s="97" t="s">
        <v>463</v>
      </c>
      <c r="B12" s="98" t="s">
        <v>1942</v>
      </c>
      <c r="C12" s="99" t="s">
        <v>1939</v>
      </c>
      <c r="D12" s="99"/>
      <c r="E12" s="100" t="s">
        <v>2048</v>
      </c>
      <c r="F12" s="99">
        <v>1000</v>
      </c>
      <c r="G12" s="99">
        <v>200</v>
      </c>
    </row>
    <row r="13" spans="1:7" x14ac:dyDescent="0.3">
      <c r="A13" s="97" t="s">
        <v>481</v>
      </c>
      <c r="B13" s="98" t="s">
        <v>1942</v>
      </c>
      <c r="C13" s="99" t="s">
        <v>1939</v>
      </c>
      <c r="D13" s="99"/>
      <c r="E13" s="100" t="s">
        <v>2048</v>
      </c>
      <c r="F13" s="99">
        <v>1000</v>
      </c>
      <c r="G13" s="99">
        <v>200</v>
      </c>
    </row>
    <row r="14" spans="1:7" x14ac:dyDescent="0.3">
      <c r="A14" s="97" t="s">
        <v>484</v>
      </c>
      <c r="B14" s="98" t="s">
        <v>1942</v>
      </c>
      <c r="C14" s="99" t="s">
        <v>1939</v>
      </c>
      <c r="D14" s="99"/>
      <c r="E14" s="100" t="s">
        <v>2048</v>
      </c>
      <c r="F14" s="99">
        <v>1000</v>
      </c>
      <c r="G14" s="99">
        <v>200</v>
      </c>
    </row>
    <row r="15" spans="1:7" x14ac:dyDescent="0.3">
      <c r="A15" s="97" t="s">
        <v>487</v>
      </c>
      <c r="B15" s="98" t="s">
        <v>1942</v>
      </c>
      <c r="C15" s="99" t="s">
        <v>1939</v>
      </c>
      <c r="D15" s="99"/>
      <c r="E15" s="100" t="s">
        <v>2048</v>
      </c>
      <c r="F15" s="99">
        <v>1000</v>
      </c>
      <c r="G15" s="99">
        <v>200</v>
      </c>
    </row>
    <row r="16" spans="1:7" x14ac:dyDescent="0.3">
      <c r="A16" s="97" t="s">
        <v>490</v>
      </c>
      <c r="B16" s="98" t="s">
        <v>1942</v>
      </c>
      <c r="C16" s="99" t="s">
        <v>1939</v>
      </c>
      <c r="D16" s="99"/>
      <c r="E16" s="100" t="s">
        <v>2048</v>
      </c>
      <c r="F16" s="99">
        <v>1000</v>
      </c>
      <c r="G16" s="99">
        <v>200</v>
      </c>
    </row>
    <row r="17" spans="1:7" x14ac:dyDescent="0.3">
      <c r="A17" s="97" t="s">
        <v>446</v>
      </c>
      <c r="B17" s="98" t="s">
        <v>1943</v>
      </c>
      <c r="C17" s="99" t="s">
        <v>1939</v>
      </c>
      <c r="D17" s="99"/>
      <c r="E17" s="100" t="s">
        <v>2048</v>
      </c>
      <c r="F17" s="99">
        <v>300</v>
      </c>
      <c r="G17" s="99">
        <v>45</v>
      </c>
    </row>
    <row r="18" spans="1:7" x14ac:dyDescent="0.3">
      <c r="A18" s="97" t="s">
        <v>451</v>
      </c>
      <c r="B18" s="98" t="s">
        <v>1943</v>
      </c>
      <c r="C18" s="99" t="s">
        <v>1939</v>
      </c>
      <c r="D18" s="99"/>
      <c r="E18" s="100" t="s">
        <v>2048</v>
      </c>
      <c r="F18" s="99">
        <v>500</v>
      </c>
      <c r="G18" s="99">
        <v>150</v>
      </c>
    </row>
    <row r="19" spans="1:7" x14ac:dyDescent="0.3">
      <c r="A19" s="99" t="s">
        <v>710</v>
      </c>
      <c r="B19" s="98" t="s">
        <v>1944</v>
      </c>
      <c r="C19" s="99" t="s">
        <v>1941</v>
      </c>
      <c r="D19" s="98"/>
      <c r="E19" s="100" t="s">
        <v>2048</v>
      </c>
      <c r="F19" s="103">
        <v>10000</v>
      </c>
      <c r="G19" s="99" t="s">
        <v>1885</v>
      </c>
    </row>
    <row r="20" spans="1:7" x14ac:dyDescent="0.3">
      <c r="A20" s="97" t="s">
        <v>731</v>
      </c>
      <c r="B20" s="98" t="s">
        <v>1945</v>
      </c>
      <c r="C20" s="99" t="s">
        <v>1939</v>
      </c>
      <c r="D20" s="99"/>
      <c r="E20" s="100" t="s">
        <v>2048</v>
      </c>
      <c r="F20" s="99">
        <v>1000</v>
      </c>
      <c r="G20" s="99">
        <v>35</v>
      </c>
    </row>
    <row r="21" spans="1:7" x14ac:dyDescent="0.3">
      <c r="A21" s="97" t="s">
        <v>734</v>
      </c>
      <c r="B21" s="98" t="s">
        <v>1945</v>
      </c>
      <c r="C21" s="99" t="s">
        <v>1939</v>
      </c>
      <c r="D21" s="99"/>
      <c r="E21" s="100" t="s">
        <v>2048</v>
      </c>
      <c r="F21" s="99">
        <v>1000</v>
      </c>
      <c r="G21" s="99">
        <v>35</v>
      </c>
    </row>
    <row r="22" spans="1:7" x14ac:dyDescent="0.3">
      <c r="A22" s="97" t="s">
        <v>740</v>
      </c>
      <c r="B22" s="98" t="s">
        <v>1945</v>
      </c>
      <c r="C22" s="99" t="s">
        <v>1939</v>
      </c>
      <c r="D22" s="99"/>
      <c r="E22" s="100" t="s">
        <v>2048</v>
      </c>
      <c r="F22" s="99">
        <v>1000</v>
      </c>
      <c r="G22" s="99">
        <v>35</v>
      </c>
    </row>
    <row r="23" spans="1:7" x14ac:dyDescent="0.3">
      <c r="A23" s="97" t="s">
        <v>746</v>
      </c>
      <c r="B23" s="98" t="s">
        <v>1945</v>
      </c>
      <c r="C23" s="99" t="s">
        <v>1939</v>
      </c>
      <c r="D23" s="99"/>
      <c r="E23" s="100" t="s">
        <v>2048</v>
      </c>
      <c r="F23" s="99">
        <v>100</v>
      </c>
      <c r="G23" s="99">
        <v>3.5</v>
      </c>
    </row>
    <row r="24" spans="1:7" x14ac:dyDescent="0.3">
      <c r="A24" s="97" t="s">
        <v>752</v>
      </c>
      <c r="B24" s="98" t="s">
        <v>1945</v>
      </c>
      <c r="C24" s="99" t="s">
        <v>1939</v>
      </c>
      <c r="D24" s="99"/>
      <c r="E24" s="100" t="s">
        <v>2048</v>
      </c>
      <c r="F24" s="99">
        <v>1000</v>
      </c>
      <c r="G24" s="99">
        <v>35</v>
      </c>
    </row>
    <row r="25" spans="1:7" ht="25" customHeight="1" x14ac:dyDescent="0.3">
      <c r="A25" s="97" t="s">
        <v>731</v>
      </c>
      <c r="B25" s="98" t="s">
        <v>1946</v>
      </c>
      <c r="C25" s="99" t="s">
        <v>1939</v>
      </c>
      <c r="D25" s="99"/>
      <c r="E25" s="100" t="s">
        <v>2048</v>
      </c>
      <c r="F25" s="99">
        <v>4500</v>
      </c>
      <c r="G25" s="99">
        <v>188</v>
      </c>
    </row>
    <row r="26" spans="1:7" x14ac:dyDescent="0.3">
      <c r="A26" s="97" t="s">
        <v>734</v>
      </c>
      <c r="B26" s="98" t="s">
        <v>1946</v>
      </c>
      <c r="C26" s="99" t="s">
        <v>1939</v>
      </c>
      <c r="D26" s="99"/>
      <c r="E26" s="100" t="s">
        <v>2048</v>
      </c>
      <c r="F26" s="99">
        <v>5000</v>
      </c>
      <c r="G26" s="99">
        <v>139</v>
      </c>
    </row>
    <row r="27" spans="1:7" x14ac:dyDescent="0.3">
      <c r="A27" s="97" t="s">
        <v>740</v>
      </c>
      <c r="B27" s="98" t="s">
        <v>1946</v>
      </c>
      <c r="C27" s="99" t="s">
        <v>1939</v>
      </c>
      <c r="D27" s="99"/>
      <c r="E27" s="100" t="s">
        <v>2048</v>
      </c>
      <c r="F27" s="99">
        <v>4500</v>
      </c>
      <c r="G27" s="99">
        <v>188</v>
      </c>
    </row>
    <row r="28" spans="1:7" x14ac:dyDescent="0.3">
      <c r="A28" s="97" t="s">
        <v>746</v>
      </c>
      <c r="B28" s="98" t="s">
        <v>1946</v>
      </c>
      <c r="C28" s="99" t="s">
        <v>1939</v>
      </c>
      <c r="D28" s="99"/>
      <c r="E28" s="100" t="s">
        <v>2048</v>
      </c>
      <c r="F28" s="99">
        <v>4500</v>
      </c>
      <c r="G28" s="99">
        <v>125</v>
      </c>
    </row>
    <row r="29" spans="1:7" x14ac:dyDescent="0.3">
      <c r="A29" s="97" t="s">
        <v>752</v>
      </c>
      <c r="B29" s="98" t="s">
        <v>1946</v>
      </c>
      <c r="C29" s="99" t="s">
        <v>1939</v>
      </c>
      <c r="D29" s="99"/>
      <c r="E29" s="100" t="s">
        <v>2048</v>
      </c>
      <c r="F29" s="99">
        <v>2500</v>
      </c>
      <c r="G29" s="99">
        <v>139</v>
      </c>
    </row>
    <row r="30" spans="1:7" x14ac:dyDescent="0.3">
      <c r="A30" s="97" t="s">
        <v>697</v>
      </c>
      <c r="B30" s="98" t="s">
        <v>1940</v>
      </c>
      <c r="C30" s="99" t="s">
        <v>1939</v>
      </c>
      <c r="D30" s="99"/>
      <c r="E30" s="100" t="s">
        <v>2048</v>
      </c>
      <c r="F30" s="99">
        <v>250</v>
      </c>
      <c r="G30" s="99">
        <v>544</v>
      </c>
    </row>
    <row r="31" spans="1:7" x14ac:dyDescent="0.3">
      <c r="A31" s="97" t="s">
        <v>701</v>
      </c>
      <c r="B31" s="98" t="s">
        <v>1940</v>
      </c>
      <c r="C31" s="99" t="s">
        <v>1939</v>
      </c>
      <c r="D31" s="99"/>
      <c r="E31" s="100" t="s">
        <v>2048</v>
      </c>
      <c r="F31" s="99">
        <v>250</v>
      </c>
      <c r="G31" s="99">
        <v>544</v>
      </c>
    </row>
    <row r="32" spans="1:7" x14ac:dyDescent="0.3">
      <c r="A32" s="97" t="s">
        <v>707</v>
      </c>
      <c r="B32" s="98" t="s">
        <v>1940</v>
      </c>
      <c r="C32" s="99" t="s">
        <v>1939</v>
      </c>
      <c r="D32" s="99"/>
      <c r="E32" s="100" t="s">
        <v>2048</v>
      </c>
      <c r="F32" s="99">
        <v>1500</v>
      </c>
      <c r="G32" s="99">
        <v>750</v>
      </c>
    </row>
    <row r="33" spans="1:7" x14ac:dyDescent="0.3">
      <c r="A33" s="97" t="s">
        <v>731</v>
      </c>
      <c r="B33" s="98" t="s">
        <v>1940</v>
      </c>
      <c r="C33" s="99" t="s">
        <v>1939</v>
      </c>
      <c r="D33" s="99"/>
      <c r="E33" s="100" t="s">
        <v>2048</v>
      </c>
      <c r="F33" s="99">
        <v>250</v>
      </c>
      <c r="G33" s="99">
        <v>544</v>
      </c>
    </row>
    <row r="34" spans="1:7" x14ac:dyDescent="0.3">
      <c r="A34" s="97" t="s">
        <v>734</v>
      </c>
      <c r="B34" s="98" t="s">
        <v>1940</v>
      </c>
      <c r="C34" s="99" t="s">
        <v>1939</v>
      </c>
      <c r="D34" s="99"/>
      <c r="E34" s="100" t="s">
        <v>2048</v>
      </c>
      <c r="F34" s="99">
        <v>1500</v>
      </c>
      <c r="G34" s="99">
        <v>750</v>
      </c>
    </row>
    <row r="35" spans="1:7" x14ac:dyDescent="0.3">
      <c r="A35" s="97" t="s">
        <v>731</v>
      </c>
      <c r="B35" s="98" t="s">
        <v>1947</v>
      </c>
      <c r="C35" s="99" t="s">
        <v>1939</v>
      </c>
      <c r="D35" s="99"/>
      <c r="E35" s="100" t="s">
        <v>2048</v>
      </c>
      <c r="F35" s="99">
        <v>100</v>
      </c>
      <c r="G35" s="99">
        <v>2500</v>
      </c>
    </row>
    <row r="36" spans="1:7" x14ac:dyDescent="0.3">
      <c r="A36" s="97" t="s">
        <v>734</v>
      </c>
      <c r="B36" s="98" t="s">
        <v>1947</v>
      </c>
      <c r="C36" s="99" t="s">
        <v>1939</v>
      </c>
      <c r="D36" s="99"/>
      <c r="E36" s="100" t="s">
        <v>2048</v>
      </c>
      <c r="F36" s="99">
        <v>100</v>
      </c>
      <c r="G36" s="99">
        <v>2500</v>
      </c>
    </row>
    <row r="37" spans="1:7" x14ac:dyDescent="0.3">
      <c r="A37" s="97" t="s">
        <v>740</v>
      </c>
      <c r="B37" s="98" t="s">
        <v>1947</v>
      </c>
      <c r="C37" s="99" t="s">
        <v>1939</v>
      </c>
      <c r="D37" s="99"/>
      <c r="E37" s="100" t="s">
        <v>2048</v>
      </c>
      <c r="F37" s="99">
        <v>500</v>
      </c>
      <c r="G37" s="99">
        <v>1250</v>
      </c>
    </row>
    <row r="38" spans="1:7" x14ac:dyDescent="0.3">
      <c r="A38" s="97" t="s">
        <v>746</v>
      </c>
      <c r="B38" s="98" t="s">
        <v>1947</v>
      </c>
      <c r="C38" s="99" t="s">
        <v>1939</v>
      </c>
      <c r="D38" s="99"/>
      <c r="E38" s="100" t="s">
        <v>2048</v>
      </c>
      <c r="F38" s="99">
        <v>100</v>
      </c>
      <c r="G38" s="99">
        <v>2500</v>
      </c>
    </row>
    <row r="39" spans="1:7" x14ac:dyDescent="0.3">
      <c r="A39" s="97" t="s">
        <v>752</v>
      </c>
      <c r="B39" s="98" t="s">
        <v>1947</v>
      </c>
      <c r="C39" s="99" t="s">
        <v>1939</v>
      </c>
      <c r="D39" s="99"/>
      <c r="E39" s="100" t="s">
        <v>2048</v>
      </c>
      <c r="F39" s="99">
        <v>750</v>
      </c>
      <c r="G39" s="99">
        <v>375</v>
      </c>
    </row>
    <row r="40" spans="1:7" x14ac:dyDescent="0.3">
      <c r="A40" s="97" t="s">
        <v>731</v>
      </c>
      <c r="B40" s="98" t="s">
        <v>1948</v>
      </c>
      <c r="C40" s="99" t="s">
        <v>1939</v>
      </c>
      <c r="D40" s="99"/>
      <c r="E40" s="100" t="s">
        <v>2048</v>
      </c>
      <c r="F40" s="99">
        <v>500</v>
      </c>
      <c r="G40" s="99">
        <v>221</v>
      </c>
    </row>
    <row r="41" spans="1:7" x14ac:dyDescent="0.3">
      <c r="A41" s="97" t="s">
        <v>734</v>
      </c>
      <c r="B41" s="98" t="s">
        <v>1948</v>
      </c>
      <c r="C41" s="99" t="s">
        <v>1939</v>
      </c>
      <c r="D41" s="99"/>
      <c r="E41" s="100" t="s">
        <v>2048</v>
      </c>
      <c r="F41" s="99">
        <v>500</v>
      </c>
      <c r="G41" s="99">
        <v>219</v>
      </c>
    </row>
    <row r="42" spans="1:7" x14ac:dyDescent="0.3">
      <c r="A42" s="97" t="s">
        <v>740</v>
      </c>
      <c r="B42" s="98" t="s">
        <v>1948</v>
      </c>
      <c r="C42" s="99" t="s">
        <v>1939</v>
      </c>
      <c r="D42" s="99"/>
      <c r="E42" s="100" t="s">
        <v>2048</v>
      </c>
      <c r="F42" s="99">
        <v>500</v>
      </c>
      <c r="G42" s="99">
        <v>214</v>
      </c>
    </row>
    <row r="43" spans="1:7" x14ac:dyDescent="0.3">
      <c r="A43" s="97" t="s">
        <v>746</v>
      </c>
      <c r="B43" s="98" t="s">
        <v>1948</v>
      </c>
      <c r="C43" s="99" t="s">
        <v>1939</v>
      </c>
      <c r="D43" s="99"/>
      <c r="E43" s="100" t="s">
        <v>2048</v>
      </c>
      <c r="F43" s="99">
        <v>500</v>
      </c>
      <c r="G43" s="99">
        <v>221</v>
      </c>
    </row>
    <row r="44" spans="1:7" x14ac:dyDescent="0.3">
      <c r="A44" s="97" t="s">
        <v>752</v>
      </c>
      <c r="B44" s="98" t="s">
        <v>1948</v>
      </c>
      <c r="C44" s="99" t="s">
        <v>1939</v>
      </c>
      <c r="D44" s="99"/>
      <c r="E44" s="100" t="s">
        <v>2048</v>
      </c>
      <c r="F44" s="99">
        <v>500</v>
      </c>
      <c r="G44" s="99">
        <v>203</v>
      </c>
    </row>
    <row r="45" spans="1:7" x14ac:dyDescent="0.3">
      <c r="A45" s="97" t="s">
        <v>697</v>
      </c>
      <c r="B45" s="98" t="s">
        <v>1942</v>
      </c>
      <c r="C45" s="99" t="s">
        <v>1939</v>
      </c>
      <c r="D45" s="99"/>
      <c r="E45" s="100" t="s">
        <v>2048</v>
      </c>
      <c r="F45" s="99">
        <v>1500</v>
      </c>
      <c r="G45" s="99">
        <v>300</v>
      </c>
    </row>
    <row r="46" spans="1:7" x14ac:dyDescent="0.3">
      <c r="A46" s="97" t="s">
        <v>701</v>
      </c>
      <c r="B46" s="98" t="s">
        <v>1942</v>
      </c>
      <c r="C46" s="99" t="s">
        <v>1939</v>
      </c>
      <c r="D46" s="99"/>
      <c r="E46" s="100" t="s">
        <v>2048</v>
      </c>
      <c r="F46" s="99">
        <v>2000</v>
      </c>
      <c r="G46" s="99">
        <v>400</v>
      </c>
    </row>
    <row r="47" spans="1:7" x14ac:dyDescent="0.3">
      <c r="A47" s="97" t="s">
        <v>707</v>
      </c>
      <c r="B47" s="98" t="s">
        <v>1942</v>
      </c>
      <c r="C47" s="99" t="s">
        <v>1941</v>
      </c>
      <c r="D47" s="99"/>
      <c r="E47" s="100" t="s">
        <v>2048</v>
      </c>
      <c r="F47" s="99">
        <v>200</v>
      </c>
      <c r="G47" s="99" t="s">
        <v>1885</v>
      </c>
    </row>
    <row r="48" spans="1:7" x14ac:dyDescent="0.3">
      <c r="A48" s="97" t="s">
        <v>710</v>
      </c>
      <c r="B48" s="98" t="s">
        <v>1942</v>
      </c>
      <c r="C48" s="99" t="s">
        <v>1939</v>
      </c>
      <c r="D48" s="99"/>
      <c r="E48" s="100" t="s">
        <v>2048</v>
      </c>
      <c r="F48" s="99">
        <v>1500</v>
      </c>
      <c r="G48" s="99">
        <v>300</v>
      </c>
    </row>
    <row r="49" spans="1:7" x14ac:dyDescent="0.3">
      <c r="A49" s="97" t="s">
        <v>758</v>
      </c>
      <c r="B49" s="98" t="s">
        <v>1942</v>
      </c>
      <c r="C49" s="99" t="s">
        <v>1939</v>
      </c>
      <c r="D49" s="99"/>
      <c r="E49" s="100" t="s">
        <v>2048</v>
      </c>
      <c r="F49" s="99">
        <v>1500</v>
      </c>
      <c r="G49" s="99">
        <v>300</v>
      </c>
    </row>
    <row r="50" spans="1:7" x14ac:dyDescent="0.3">
      <c r="A50" s="97" t="s">
        <v>697</v>
      </c>
      <c r="B50" s="98" t="s">
        <v>1943</v>
      </c>
      <c r="C50" s="99" t="s">
        <v>1939</v>
      </c>
      <c r="D50" s="99"/>
      <c r="E50" s="100" t="s">
        <v>2048</v>
      </c>
      <c r="F50" s="99">
        <v>700</v>
      </c>
      <c r="G50" s="99">
        <v>210</v>
      </c>
    </row>
    <row r="51" spans="1:7" x14ac:dyDescent="0.3">
      <c r="A51" s="97" t="s">
        <v>701</v>
      </c>
      <c r="B51" s="98" t="s">
        <v>1943</v>
      </c>
      <c r="C51" s="99" t="s">
        <v>1939</v>
      </c>
      <c r="D51" s="99"/>
      <c r="E51" s="100" t="s">
        <v>2048</v>
      </c>
      <c r="F51" s="99">
        <v>700</v>
      </c>
      <c r="G51" s="99">
        <v>210</v>
      </c>
    </row>
    <row r="52" spans="1:7" x14ac:dyDescent="0.3">
      <c r="A52" s="97" t="s">
        <v>707</v>
      </c>
      <c r="B52" s="98" t="s">
        <v>1943</v>
      </c>
      <c r="C52" s="99" t="s">
        <v>1939</v>
      </c>
      <c r="D52" s="99"/>
      <c r="E52" s="100" t="s">
        <v>2048</v>
      </c>
      <c r="F52" s="99">
        <v>650</v>
      </c>
      <c r="G52" s="99">
        <v>195</v>
      </c>
    </row>
    <row r="53" spans="1:7" x14ac:dyDescent="0.3">
      <c r="A53" s="97" t="s">
        <v>710</v>
      </c>
      <c r="B53" s="98" t="s">
        <v>1943</v>
      </c>
      <c r="C53" s="99" t="s">
        <v>1939</v>
      </c>
      <c r="D53" s="99"/>
      <c r="E53" s="100" t="s">
        <v>2048</v>
      </c>
      <c r="F53" s="99">
        <v>800</v>
      </c>
      <c r="G53" s="99">
        <v>240</v>
      </c>
    </row>
    <row r="54" spans="1:7" x14ac:dyDescent="0.3">
      <c r="A54" s="97" t="s">
        <v>758</v>
      </c>
      <c r="B54" s="98" t="s">
        <v>1943</v>
      </c>
      <c r="C54" s="99" t="s">
        <v>1939</v>
      </c>
      <c r="D54" s="99"/>
      <c r="E54" s="100" t="s">
        <v>2048</v>
      </c>
      <c r="F54" s="99">
        <v>650</v>
      </c>
      <c r="G54" s="99">
        <v>195</v>
      </c>
    </row>
    <row r="55" spans="1:7" x14ac:dyDescent="0.3">
      <c r="A55" s="97" t="s">
        <v>1214</v>
      </c>
      <c r="B55" s="98" t="s">
        <v>1949</v>
      </c>
      <c r="C55" s="99" t="s">
        <v>1941</v>
      </c>
      <c r="D55" s="99"/>
      <c r="E55" s="100" t="s">
        <v>2048</v>
      </c>
      <c r="F55" s="104">
        <v>1</v>
      </c>
      <c r="G55" s="99" t="s">
        <v>1885</v>
      </c>
    </row>
    <row r="56" spans="1:7" x14ac:dyDescent="0.3">
      <c r="A56" s="97" t="s">
        <v>1950</v>
      </c>
      <c r="B56" s="98" t="s">
        <v>1945</v>
      </c>
      <c r="C56" s="99" t="s">
        <v>1939</v>
      </c>
      <c r="D56" s="99"/>
      <c r="E56" s="100" t="s">
        <v>2048</v>
      </c>
      <c r="F56" s="104">
        <v>200</v>
      </c>
      <c r="G56" s="99">
        <v>70</v>
      </c>
    </row>
    <row r="57" spans="1:7" x14ac:dyDescent="0.3">
      <c r="A57" s="97" t="s">
        <v>1951</v>
      </c>
      <c r="B57" s="98" t="s">
        <v>1945</v>
      </c>
      <c r="C57" s="99" t="s">
        <v>1939</v>
      </c>
      <c r="D57" s="99"/>
      <c r="E57" s="100" t="s">
        <v>2048</v>
      </c>
      <c r="F57" s="104">
        <v>200</v>
      </c>
      <c r="G57" s="99">
        <v>70</v>
      </c>
    </row>
    <row r="58" spans="1:7" x14ac:dyDescent="0.3">
      <c r="A58" s="97" t="s">
        <v>1952</v>
      </c>
      <c r="B58" s="98" t="s">
        <v>1945</v>
      </c>
      <c r="C58" s="99" t="s">
        <v>1939</v>
      </c>
      <c r="D58" s="99"/>
      <c r="E58" s="100" t="s">
        <v>2048</v>
      </c>
      <c r="F58" s="104">
        <v>200</v>
      </c>
      <c r="G58" s="99">
        <v>70</v>
      </c>
    </row>
    <row r="59" spans="1:7" x14ac:dyDescent="0.3">
      <c r="A59" s="97" t="s">
        <v>1953</v>
      </c>
      <c r="B59" s="98" t="s">
        <v>1945</v>
      </c>
      <c r="C59" s="99" t="s">
        <v>1939</v>
      </c>
      <c r="D59" s="99"/>
      <c r="E59" s="100" t="s">
        <v>2048</v>
      </c>
      <c r="F59" s="104">
        <v>200</v>
      </c>
      <c r="G59" s="99">
        <v>70</v>
      </c>
    </row>
    <row r="60" spans="1:7" x14ac:dyDescent="0.3">
      <c r="A60" s="97" t="s">
        <v>1954</v>
      </c>
      <c r="B60" s="98" t="s">
        <v>1945</v>
      </c>
      <c r="C60" s="99" t="s">
        <v>1939</v>
      </c>
      <c r="D60" s="99"/>
      <c r="E60" s="100" t="s">
        <v>2048</v>
      </c>
      <c r="F60" s="104">
        <v>200</v>
      </c>
      <c r="G60" s="99">
        <v>70</v>
      </c>
    </row>
    <row r="61" spans="1:7" x14ac:dyDescent="0.3">
      <c r="A61" s="97" t="s">
        <v>1950</v>
      </c>
      <c r="B61" s="97" t="s">
        <v>1940</v>
      </c>
      <c r="C61" s="99" t="s">
        <v>1939</v>
      </c>
      <c r="D61" s="99"/>
      <c r="E61" s="100" t="s">
        <v>2048</v>
      </c>
      <c r="F61" s="104">
        <v>150</v>
      </c>
      <c r="G61" s="99">
        <v>75</v>
      </c>
    </row>
    <row r="62" spans="1:7" x14ac:dyDescent="0.3">
      <c r="A62" s="97" t="s">
        <v>1951</v>
      </c>
      <c r="B62" s="97" t="s">
        <v>1940</v>
      </c>
      <c r="C62" s="99" t="s">
        <v>1939</v>
      </c>
      <c r="D62" s="99"/>
      <c r="E62" s="100" t="s">
        <v>2048</v>
      </c>
      <c r="F62" s="104">
        <v>150</v>
      </c>
      <c r="G62" s="99">
        <v>75</v>
      </c>
    </row>
    <row r="63" spans="1:7" x14ac:dyDescent="0.3">
      <c r="A63" s="97" t="s">
        <v>1952</v>
      </c>
      <c r="B63" s="97" t="s">
        <v>1940</v>
      </c>
      <c r="C63" s="99" t="s">
        <v>1939</v>
      </c>
      <c r="D63" s="99"/>
      <c r="E63" s="100" t="s">
        <v>2048</v>
      </c>
      <c r="F63" s="104">
        <v>150</v>
      </c>
      <c r="G63" s="99">
        <v>75</v>
      </c>
    </row>
    <row r="64" spans="1:7" x14ac:dyDescent="0.3">
      <c r="A64" s="97" t="s">
        <v>1953</v>
      </c>
      <c r="B64" s="97" t="s">
        <v>1940</v>
      </c>
      <c r="C64" s="99" t="s">
        <v>1939</v>
      </c>
      <c r="D64" s="99"/>
      <c r="E64" s="100" t="s">
        <v>2048</v>
      </c>
      <c r="F64" s="104">
        <v>150</v>
      </c>
      <c r="G64" s="99">
        <v>75</v>
      </c>
    </row>
    <row r="65" spans="1:7" x14ac:dyDescent="0.3">
      <c r="A65" s="97" t="s">
        <v>1954</v>
      </c>
      <c r="B65" s="97" t="s">
        <v>1940</v>
      </c>
      <c r="C65" s="99" t="s">
        <v>1939</v>
      </c>
      <c r="D65" s="99"/>
      <c r="E65" s="100" t="s">
        <v>2048</v>
      </c>
      <c r="F65" s="104">
        <v>150</v>
      </c>
      <c r="G65" s="99">
        <v>75</v>
      </c>
    </row>
    <row r="66" spans="1:7" x14ac:dyDescent="0.3">
      <c r="A66" s="97" t="s">
        <v>1950</v>
      </c>
      <c r="B66" s="98" t="s">
        <v>1947</v>
      </c>
      <c r="C66" s="99" t="s">
        <v>1939</v>
      </c>
      <c r="D66" s="99"/>
      <c r="E66" s="100" t="s">
        <v>2048</v>
      </c>
      <c r="F66" s="99">
        <v>100</v>
      </c>
      <c r="G66" s="99">
        <v>50</v>
      </c>
    </row>
    <row r="67" spans="1:7" x14ac:dyDescent="0.3">
      <c r="A67" s="97" t="s">
        <v>1951</v>
      </c>
      <c r="B67" s="98" t="s">
        <v>1947</v>
      </c>
      <c r="C67" s="99" t="s">
        <v>1939</v>
      </c>
      <c r="D67" s="99"/>
      <c r="E67" s="100" t="s">
        <v>2048</v>
      </c>
      <c r="F67" s="99">
        <v>100</v>
      </c>
      <c r="G67" s="99">
        <v>50</v>
      </c>
    </row>
    <row r="68" spans="1:7" x14ac:dyDescent="0.3">
      <c r="A68" s="97" t="s">
        <v>1952</v>
      </c>
      <c r="B68" s="98" t="s">
        <v>1947</v>
      </c>
      <c r="C68" s="99" t="s">
        <v>1939</v>
      </c>
      <c r="D68" s="99"/>
      <c r="E68" s="100" t="s">
        <v>2048</v>
      </c>
      <c r="F68" s="99">
        <v>100</v>
      </c>
      <c r="G68" s="99">
        <v>50</v>
      </c>
    </row>
    <row r="69" spans="1:7" x14ac:dyDescent="0.3">
      <c r="A69" s="97" t="s">
        <v>1953</v>
      </c>
      <c r="B69" s="98" t="s">
        <v>1947</v>
      </c>
      <c r="C69" s="99" t="s">
        <v>1939</v>
      </c>
      <c r="D69" s="99"/>
      <c r="E69" s="100" t="s">
        <v>2048</v>
      </c>
      <c r="F69" s="99">
        <v>100</v>
      </c>
      <c r="G69" s="99">
        <v>50</v>
      </c>
    </row>
    <row r="70" spans="1:7" x14ac:dyDescent="0.3">
      <c r="A70" s="97" t="s">
        <v>1954</v>
      </c>
      <c r="B70" s="98" t="s">
        <v>1947</v>
      </c>
      <c r="C70" s="99" t="s">
        <v>1939</v>
      </c>
      <c r="D70" s="99"/>
      <c r="E70" s="100" t="s">
        <v>2048</v>
      </c>
      <c r="F70" s="99">
        <v>100</v>
      </c>
      <c r="G70" s="99">
        <v>50</v>
      </c>
    </row>
    <row r="71" spans="1:7" x14ac:dyDescent="0.3">
      <c r="A71" s="97" t="s">
        <v>1950</v>
      </c>
      <c r="B71" s="98" t="s">
        <v>1948</v>
      </c>
      <c r="C71" s="99" t="s">
        <v>1939</v>
      </c>
      <c r="D71" s="99"/>
      <c r="E71" s="100" t="s">
        <v>2048</v>
      </c>
      <c r="F71" s="104">
        <v>100</v>
      </c>
      <c r="G71" s="104">
        <v>15</v>
      </c>
    </row>
    <row r="72" spans="1:7" x14ac:dyDescent="0.3">
      <c r="A72" s="97" t="s">
        <v>1951</v>
      </c>
      <c r="B72" s="98" t="s">
        <v>1948</v>
      </c>
      <c r="C72" s="99" t="s">
        <v>1939</v>
      </c>
      <c r="D72" s="99"/>
      <c r="E72" s="100" t="s">
        <v>2048</v>
      </c>
      <c r="F72" s="104">
        <v>100</v>
      </c>
      <c r="G72" s="104">
        <v>15</v>
      </c>
    </row>
    <row r="73" spans="1:7" x14ac:dyDescent="0.3">
      <c r="A73" s="97" t="s">
        <v>1952</v>
      </c>
      <c r="B73" s="98" t="s">
        <v>1948</v>
      </c>
      <c r="C73" s="99" t="s">
        <v>1939</v>
      </c>
      <c r="D73" s="99"/>
      <c r="E73" s="100" t="s">
        <v>2048</v>
      </c>
      <c r="F73" s="104">
        <v>100</v>
      </c>
      <c r="G73" s="104">
        <v>15</v>
      </c>
    </row>
    <row r="74" spans="1:7" x14ac:dyDescent="0.3">
      <c r="A74" s="97" t="s">
        <v>1953</v>
      </c>
      <c r="B74" s="98" t="s">
        <v>1948</v>
      </c>
      <c r="C74" s="99" t="s">
        <v>1939</v>
      </c>
      <c r="D74" s="99"/>
      <c r="E74" s="100" t="s">
        <v>2048</v>
      </c>
      <c r="F74" s="104">
        <v>100</v>
      </c>
      <c r="G74" s="104">
        <v>15</v>
      </c>
    </row>
    <row r="75" spans="1:7" x14ac:dyDescent="0.3">
      <c r="A75" s="97" t="s">
        <v>1954</v>
      </c>
      <c r="B75" s="98" t="s">
        <v>1948</v>
      </c>
      <c r="C75" s="99" t="s">
        <v>1939</v>
      </c>
      <c r="D75" s="99"/>
      <c r="E75" s="100" t="s">
        <v>2048</v>
      </c>
      <c r="F75" s="104">
        <v>100</v>
      </c>
      <c r="G75" s="104">
        <v>15</v>
      </c>
    </row>
    <row r="76" spans="1:7" x14ac:dyDescent="0.3">
      <c r="A76" s="97" t="s">
        <v>1955</v>
      </c>
      <c r="B76" s="98" t="s">
        <v>1942</v>
      </c>
      <c r="C76" s="99" t="s">
        <v>1939</v>
      </c>
      <c r="D76" s="99"/>
      <c r="E76" s="100" t="s">
        <v>2048</v>
      </c>
      <c r="F76" s="104">
        <v>1000</v>
      </c>
      <c r="G76" s="104">
        <v>200</v>
      </c>
    </row>
    <row r="77" spans="1:7" s="91" customFormat="1" x14ac:dyDescent="0.3">
      <c r="A77" s="101" t="s">
        <v>725</v>
      </c>
      <c r="B77" s="105" t="s">
        <v>1945</v>
      </c>
      <c r="C77" s="100" t="s">
        <v>1939</v>
      </c>
      <c r="D77" s="100"/>
      <c r="E77" s="100" t="s">
        <v>2048</v>
      </c>
      <c r="F77" s="100">
        <v>665</v>
      </c>
      <c r="G77" s="100">
        <v>66.5</v>
      </c>
    </row>
    <row r="78" spans="1:7" s="91" customFormat="1" x14ac:dyDescent="0.3">
      <c r="A78" s="101" t="s">
        <v>743</v>
      </c>
      <c r="B78" s="105" t="s">
        <v>1945</v>
      </c>
      <c r="C78" s="100" t="s">
        <v>1939</v>
      </c>
      <c r="D78" s="100"/>
      <c r="E78" s="100" t="s">
        <v>2048</v>
      </c>
      <c r="F78" s="100">
        <v>665</v>
      </c>
      <c r="G78" s="100">
        <v>66.5</v>
      </c>
    </row>
    <row r="79" spans="1:7" x14ac:dyDescent="0.3">
      <c r="A79" s="97" t="s">
        <v>1937</v>
      </c>
      <c r="B79" s="98" t="s">
        <v>1944</v>
      </c>
      <c r="C79" s="99" t="s">
        <v>1939</v>
      </c>
      <c r="D79" s="99"/>
      <c r="E79" s="100" t="s">
        <v>2048</v>
      </c>
      <c r="F79" s="99">
        <v>6500</v>
      </c>
      <c r="G79" s="99">
        <v>7800</v>
      </c>
    </row>
    <row r="80" spans="1:7" x14ac:dyDescent="0.3">
      <c r="A80" s="97" t="s">
        <v>1928</v>
      </c>
      <c r="B80" s="98" t="s">
        <v>1944</v>
      </c>
      <c r="C80" s="99" t="s">
        <v>1939</v>
      </c>
      <c r="D80" s="99"/>
      <c r="E80" s="100" t="s">
        <v>2048</v>
      </c>
      <c r="F80" s="99">
        <v>6000</v>
      </c>
      <c r="G80" s="99">
        <v>7200</v>
      </c>
    </row>
    <row r="81" spans="1:7" x14ac:dyDescent="0.3">
      <c r="A81" s="97" t="s">
        <v>1932</v>
      </c>
      <c r="B81" s="98" t="s">
        <v>1944</v>
      </c>
      <c r="C81" s="99" t="s">
        <v>1939</v>
      </c>
      <c r="D81" s="99"/>
      <c r="E81" s="100" t="s">
        <v>2048</v>
      </c>
      <c r="F81" s="99">
        <v>4000</v>
      </c>
      <c r="G81" s="99">
        <v>8000</v>
      </c>
    </row>
    <row r="82" spans="1:7" x14ac:dyDescent="0.3">
      <c r="A82" s="97" t="s">
        <v>1928</v>
      </c>
      <c r="B82" s="98" t="s">
        <v>1945</v>
      </c>
      <c r="C82" s="99" t="s">
        <v>1939</v>
      </c>
      <c r="D82" s="99"/>
      <c r="E82" s="100" t="s">
        <v>2048</v>
      </c>
      <c r="F82" s="104">
        <v>6000</v>
      </c>
      <c r="G82" s="104">
        <v>4200</v>
      </c>
    </row>
    <row r="83" spans="1:7" x14ac:dyDescent="0.3">
      <c r="A83" s="97" t="s">
        <v>1928</v>
      </c>
      <c r="B83" s="98" t="s">
        <v>1946</v>
      </c>
      <c r="C83" s="99" t="s">
        <v>1939</v>
      </c>
      <c r="D83" s="99"/>
      <c r="E83" s="100" t="s">
        <v>2048</v>
      </c>
      <c r="F83" s="104">
        <v>3000</v>
      </c>
      <c r="G83" s="104">
        <v>5000</v>
      </c>
    </row>
    <row r="84" spans="1:7" x14ac:dyDescent="0.3">
      <c r="A84" s="97" t="s">
        <v>1936</v>
      </c>
      <c r="B84" s="97" t="s">
        <v>1940</v>
      </c>
      <c r="C84" s="99" t="s">
        <v>1939</v>
      </c>
      <c r="D84" s="99"/>
      <c r="E84" s="100" t="s">
        <v>2048</v>
      </c>
      <c r="F84" s="99">
        <v>750</v>
      </c>
      <c r="G84" s="104">
        <v>1500</v>
      </c>
    </row>
    <row r="85" spans="1:7" x14ac:dyDescent="0.3">
      <c r="A85" s="97" t="s">
        <v>1928</v>
      </c>
      <c r="B85" s="97" t="s">
        <v>1940</v>
      </c>
      <c r="C85" s="99" t="s">
        <v>1939</v>
      </c>
      <c r="D85" s="99"/>
      <c r="E85" s="100" t="s">
        <v>2048</v>
      </c>
      <c r="F85" s="99">
        <v>750</v>
      </c>
      <c r="G85" s="104">
        <v>1500</v>
      </c>
    </row>
    <row r="86" spans="1:7" x14ac:dyDescent="0.3">
      <c r="A86" s="97" t="s">
        <v>1935</v>
      </c>
      <c r="B86" s="97" t="s">
        <v>1940</v>
      </c>
      <c r="C86" s="99" t="s">
        <v>1939</v>
      </c>
      <c r="D86" s="99"/>
      <c r="E86" s="100" t="s">
        <v>2048</v>
      </c>
      <c r="F86" s="99">
        <v>750</v>
      </c>
      <c r="G86" s="99">
        <v>500</v>
      </c>
    </row>
    <row r="87" spans="1:7" x14ac:dyDescent="0.3">
      <c r="A87" s="97" t="s">
        <v>1928</v>
      </c>
      <c r="B87" s="99" t="s">
        <v>1947</v>
      </c>
      <c r="C87" s="99" t="s">
        <v>1939</v>
      </c>
      <c r="D87" s="99"/>
      <c r="E87" s="100" t="s">
        <v>2048</v>
      </c>
      <c r="F87" s="99">
        <v>1500</v>
      </c>
      <c r="G87" s="99">
        <v>7500</v>
      </c>
    </row>
    <row r="88" spans="1:7" x14ac:dyDescent="0.3">
      <c r="A88" s="97" t="s">
        <v>1928</v>
      </c>
      <c r="B88" s="99" t="s">
        <v>1956</v>
      </c>
      <c r="C88" s="99"/>
      <c r="D88" s="99"/>
      <c r="E88" s="100" t="s">
        <v>2048</v>
      </c>
      <c r="F88" s="99">
        <v>3500</v>
      </c>
      <c r="G88" s="99">
        <v>700</v>
      </c>
    </row>
    <row r="89" spans="1:7" x14ac:dyDescent="0.3">
      <c r="A89" s="97" t="s">
        <v>1937</v>
      </c>
      <c r="B89" s="99" t="s">
        <v>1942</v>
      </c>
      <c r="C89" s="99" t="s">
        <v>1939</v>
      </c>
      <c r="D89" s="99"/>
      <c r="E89" s="100" t="s">
        <v>2048</v>
      </c>
      <c r="F89" s="99">
        <v>900</v>
      </c>
      <c r="G89" s="99">
        <v>200</v>
      </c>
    </row>
    <row r="90" spans="1:7" x14ac:dyDescent="0.3">
      <c r="A90" s="97" t="s">
        <v>1928</v>
      </c>
      <c r="B90" s="99" t="s">
        <v>1942</v>
      </c>
      <c r="C90" s="99" t="s">
        <v>1939</v>
      </c>
      <c r="D90" s="99"/>
      <c r="E90" s="100" t="s">
        <v>2048</v>
      </c>
      <c r="F90" s="99">
        <v>1000</v>
      </c>
      <c r="G90" s="99">
        <v>2000</v>
      </c>
    </row>
    <row r="91" spans="1:7" x14ac:dyDescent="0.3">
      <c r="A91" s="97" t="s">
        <v>1932</v>
      </c>
      <c r="B91" s="99" t="s">
        <v>1942</v>
      </c>
      <c r="C91" s="99" t="s">
        <v>1939</v>
      </c>
      <c r="D91" s="99"/>
      <c r="E91" s="100" t="s">
        <v>2048</v>
      </c>
      <c r="F91" s="99">
        <v>1000</v>
      </c>
      <c r="G91" s="99">
        <v>200</v>
      </c>
    </row>
    <row r="92" spans="1:7" x14ac:dyDescent="0.3">
      <c r="A92" s="97" t="s">
        <v>1935</v>
      </c>
      <c r="B92" s="99" t="s">
        <v>1942</v>
      </c>
      <c r="C92" s="99" t="s">
        <v>1939</v>
      </c>
      <c r="D92" s="99"/>
      <c r="E92" s="100" t="s">
        <v>2048</v>
      </c>
      <c r="F92" s="99">
        <v>1000</v>
      </c>
      <c r="G92" s="99">
        <v>200</v>
      </c>
    </row>
    <row r="93" spans="1:7" x14ac:dyDescent="0.3">
      <c r="A93" s="97" t="s">
        <v>1937</v>
      </c>
      <c r="B93" s="99" t="s">
        <v>1943</v>
      </c>
      <c r="C93" s="99" t="s">
        <v>1939</v>
      </c>
      <c r="D93" s="99"/>
      <c r="E93" s="100" t="s">
        <v>2048</v>
      </c>
      <c r="F93" s="99">
        <v>600</v>
      </c>
      <c r="G93" s="99">
        <v>150</v>
      </c>
    </row>
    <row r="94" spans="1:7" x14ac:dyDescent="0.3">
      <c r="A94" s="97" t="s">
        <v>1928</v>
      </c>
      <c r="B94" s="99" t="s">
        <v>1943</v>
      </c>
      <c r="C94" s="99" t="s">
        <v>1939</v>
      </c>
      <c r="D94" s="99"/>
      <c r="E94" s="100" t="s">
        <v>2048</v>
      </c>
      <c r="F94" s="99">
        <v>1500</v>
      </c>
      <c r="G94" s="99">
        <v>450</v>
      </c>
    </row>
    <row r="95" spans="1:7" x14ac:dyDescent="0.3">
      <c r="A95" s="97" t="s">
        <v>1932</v>
      </c>
      <c r="B95" s="99" t="s">
        <v>1943</v>
      </c>
      <c r="C95" s="99" t="s">
        <v>1939</v>
      </c>
      <c r="D95" s="99"/>
      <c r="E95" s="100" t="s">
        <v>2048</v>
      </c>
      <c r="F95" s="99">
        <v>500</v>
      </c>
      <c r="G95" s="99">
        <v>150</v>
      </c>
    </row>
    <row r="96" spans="1:7" x14ac:dyDescent="0.3">
      <c r="A96" s="97" t="s">
        <v>1932</v>
      </c>
      <c r="B96" s="99" t="s">
        <v>1957</v>
      </c>
      <c r="C96" s="99" t="s">
        <v>1939</v>
      </c>
      <c r="D96" s="99"/>
      <c r="E96" s="100" t="s">
        <v>2048</v>
      </c>
      <c r="F96" s="99">
        <v>2000</v>
      </c>
      <c r="G96" s="99">
        <v>4000</v>
      </c>
    </row>
    <row r="97" spans="1:7" x14ac:dyDescent="0.3">
      <c r="A97" s="97" t="s">
        <v>516</v>
      </c>
      <c r="B97" s="99" t="s">
        <v>1942</v>
      </c>
      <c r="C97" s="99" t="s">
        <v>1939</v>
      </c>
      <c r="D97" s="99"/>
      <c r="E97" s="100" t="s">
        <v>2048</v>
      </c>
      <c r="F97" s="99">
        <v>200</v>
      </c>
      <c r="G97" s="99">
        <v>267</v>
      </c>
    </row>
    <row r="98" spans="1:7" x14ac:dyDescent="0.3">
      <c r="A98" s="97" t="s">
        <v>794</v>
      </c>
      <c r="B98" s="99" t="s">
        <v>1943</v>
      </c>
      <c r="C98" s="99" t="s">
        <v>1939</v>
      </c>
      <c r="D98" s="99"/>
      <c r="E98" s="100" t="s">
        <v>2048</v>
      </c>
      <c r="F98" s="99">
        <v>500</v>
      </c>
      <c r="G98" s="99">
        <v>150</v>
      </c>
    </row>
    <row r="99" spans="1:7" x14ac:dyDescent="0.3">
      <c r="A99" s="97" t="s">
        <v>791</v>
      </c>
      <c r="B99" s="99" t="s">
        <v>1943</v>
      </c>
      <c r="C99" s="99" t="s">
        <v>1939</v>
      </c>
      <c r="D99" s="99"/>
      <c r="E99" s="100" t="s">
        <v>2048</v>
      </c>
      <c r="F99" s="99">
        <v>600</v>
      </c>
      <c r="G99" s="99">
        <v>180</v>
      </c>
    </row>
    <row r="100" spans="1:7" x14ac:dyDescent="0.3">
      <c r="A100" s="97" t="s">
        <v>773</v>
      </c>
      <c r="B100" s="99" t="s">
        <v>1943</v>
      </c>
      <c r="C100" s="99" t="s">
        <v>1939</v>
      </c>
      <c r="D100" s="99"/>
      <c r="E100" s="100" t="s">
        <v>2048</v>
      </c>
      <c r="F100" s="99">
        <v>500</v>
      </c>
      <c r="G100" s="99">
        <v>150</v>
      </c>
    </row>
    <row r="101" spans="1:7" x14ac:dyDescent="0.3">
      <c r="A101" s="97" t="s">
        <v>788</v>
      </c>
      <c r="B101" s="99" t="s">
        <v>1943</v>
      </c>
      <c r="C101" s="99" t="s">
        <v>1939</v>
      </c>
      <c r="D101" s="99"/>
      <c r="E101" s="100" t="s">
        <v>2048</v>
      </c>
      <c r="F101" s="99">
        <v>500</v>
      </c>
      <c r="G101" s="99">
        <v>150</v>
      </c>
    </row>
    <row r="102" spans="1:7" x14ac:dyDescent="0.3">
      <c r="A102" s="97" t="s">
        <v>194</v>
      </c>
      <c r="B102" s="99" t="s">
        <v>1958</v>
      </c>
      <c r="C102" s="99" t="s">
        <v>1939</v>
      </c>
      <c r="D102" s="99"/>
      <c r="E102" s="100" t="s">
        <v>2048</v>
      </c>
      <c r="F102" s="99">
        <v>2500</v>
      </c>
      <c r="G102" s="99">
        <v>2000</v>
      </c>
    </row>
    <row r="103" spans="1:7" x14ac:dyDescent="0.3">
      <c r="A103" s="97" t="s">
        <v>191</v>
      </c>
      <c r="B103" s="99" t="s">
        <v>1958</v>
      </c>
      <c r="C103" s="99" t="s">
        <v>1939</v>
      </c>
      <c r="D103" s="99"/>
      <c r="E103" s="100" t="s">
        <v>2048</v>
      </c>
      <c r="F103" s="99">
        <v>3500</v>
      </c>
      <c r="G103" s="99">
        <v>2800</v>
      </c>
    </row>
    <row r="104" spans="1:7" x14ac:dyDescent="0.3">
      <c r="A104" s="97" t="s">
        <v>179</v>
      </c>
      <c r="B104" s="99" t="s">
        <v>1958</v>
      </c>
      <c r="C104" s="99" t="s">
        <v>1939</v>
      </c>
      <c r="D104" s="99"/>
      <c r="E104" s="100" t="s">
        <v>2048</v>
      </c>
      <c r="F104" s="99">
        <v>3000</v>
      </c>
      <c r="G104" s="99">
        <v>2400</v>
      </c>
    </row>
    <row r="105" spans="1:7" x14ac:dyDescent="0.3">
      <c r="A105" s="97" t="s">
        <v>1241</v>
      </c>
      <c r="B105" s="99" t="s">
        <v>1946</v>
      </c>
      <c r="C105" s="99" t="s">
        <v>1939</v>
      </c>
      <c r="D105" s="99"/>
      <c r="E105" s="100" t="s">
        <v>2048</v>
      </c>
      <c r="F105" s="99">
        <v>2000</v>
      </c>
      <c r="G105" s="99">
        <v>1000</v>
      </c>
    </row>
    <row r="106" spans="1:7" x14ac:dyDescent="0.3">
      <c r="A106" s="97" t="s">
        <v>1257</v>
      </c>
      <c r="B106" s="99" t="s">
        <v>1940</v>
      </c>
      <c r="C106" s="99" t="s">
        <v>1939</v>
      </c>
      <c r="D106" s="99"/>
      <c r="E106" s="100" t="s">
        <v>2048</v>
      </c>
      <c r="F106" s="99">
        <v>1000</v>
      </c>
      <c r="G106" s="99">
        <v>500</v>
      </c>
    </row>
    <row r="107" spans="1:7" x14ac:dyDescent="0.3">
      <c r="A107" s="97" t="s">
        <v>1245</v>
      </c>
      <c r="B107" s="99" t="s">
        <v>1940</v>
      </c>
      <c r="C107" s="99" t="s">
        <v>1939</v>
      </c>
      <c r="D107" s="99"/>
      <c r="E107" s="100" t="s">
        <v>2048</v>
      </c>
      <c r="F107" s="99">
        <v>1000</v>
      </c>
      <c r="G107" s="99">
        <v>500</v>
      </c>
    </row>
    <row r="108" spans="1:7" x14ac:dyDescent="0.3">
      <c r="A108" s="97" t="s">
        <v>1241</v>
      </c>
      <c r="B108" s="99" t="s">
        <v>1940</v>
      </c>
      <c r="C108" s="99" t="s">
        <v>1939</v>
      </c>
      <c r="D108" s="99"/>
      <c r="E108" s="100" t="s">
        <v>2048</v>
      </c>
      <c r="F108" s="99">
        <v>1000</v>
      </c>
      <c r="G108" s="99">
        <v>1000</v>
      </c>
    </row>
    <row r="109" spans="1:7" x14ac:dyDescent="0.3">
      <c r="A109" s="97" t="s">
        <v>1241</v>
      </c>
      <c r="B109" s="99" t="s">
        <v>1947</v>
      </c>
      <c r="C109" s="99" t="s">
        <v>1939</v>
      </c>
      <c r="D109" s="99"/>
      <c r="E109" s="100" t="s">
        <v>2048</v>
      </c>
      <c r="F109" s="99">
        <v>250</v>
      </c>
      <c r="G109" s="99">
        <v>125</v>
      </c>
    </row>
    <row r="110" spans="1:7" x14ac:dyDescent="0.3">
      <c r="A110" s="97" t="s">
        <v>1267</v>
      </c>
      <c r="B110" s="99" t="s">
        <v>1948</v>
      </c>
      <c r="C110" s="99" t="s">
        <v>1939</v>
      </c>
      <c r="D110" s="99"/>
      <c r="E110" s="100" t="s">
        <v>2048</v>
      </c>
      <c r="F110" s="99">
        <v>100</v>
      </c>
      <c r="G110" s="99">
        <v>43</v>
      </c>
    </row>
    <row r="111" spans="1:7" x14ac:dyDescent="0.3">
      <c r="A111" s="97" t="s">
        <v>1241</v>
      </c>
      <c r="B111" s="99" t="s">
        <v>1948</v>
      </c>
      <c r="C111" s="99" t="s">
        <v>1939</v>
      </c>
      <c r="D111" s="99"/>
      <c r="E111" s="100" t="s">
        <v>2048</v>
      </c>
      <c r="F111" s="99">
        <v>300</v>
      </c>
      <c r="G111" s="99">
        <v>45</v>
      </c>
    </row>
    <row r="112" spans="1:7" x14ac:dyDescent="0.3">
      <c r="A112" s="97" t="s">
        <v>1254</v>
      </c>
      <c r="B112" s="99" t="s">
        <v>1942</v>
      </c>
      <c r="C112" s="99" t="s">
        <v>1939</v>
      </c>
      <c r="D112" s="99"/>
      <c r="E112" s="100" t="s">
        <v>2048</v>
      </c>
      <c r="F112" s="99">
        <v>1200</v>
      </c>
      <c r="G112" s="99">
        <v>240</v>
      </c>
    </row>
    <row r="113" spans="1:7" x14ac:dyDescent="0.3">
      <c r="A113" s="97" t="s">
        <v>1248</v>
      </c>
      <c r="B113" s="99" t="s">
        <v>1942</v>
      </c>
      <c r="C113" s="99" t="s">
        <v>1939</v>
      </c>
      <c r="D113" s="99"/>
      <c r="E113" s="100" t="s">
        <v>2048</v>
      </c>
      <c r="F113" s="99">
        <v>1200</v>
      </c>
      <c r="G113" s="99">
        <v>240</v>
      </c>
    </row>
    <row r="114" spans="1:7" x14ac:dyDescent="0.3">
      <c r="A114" s="97" t="s">
        <v>1245</v>
      </c>
      <c r="B114" s="99" t="s">
        <v>1942</v>
      </c>
      <c r="C114" s="99" t="s">
        <v>1939</v>
      </c>
      <c r="D114" s="99"/>
      <c r="E114" s="100" t="s">
        <v>2048</v>
      </c>
      <c r="F114" s="99">
        <v>1200</v>
      </c>
      <c r="G114" s="99">
        <v>240</v>
      </c>
    </row>
    <row r="115" spans="1:7" x14ac:dyDescent="0.3">
      <c r="A115" s="97" t="s">
        <v>1245</v>
      </c>
      <c r="B115" s="99" t="s">
        <v>1943</v>
      </c>
      <c r="C115" s="99" t="s">
        <v>1939</v>
      </c>
      <c r="D115" s="99"/>
      <c r="E115" s="100" t="s">
        <v>2048</v>
      </c>
      <c r="F115" s="99">
        <v>150</v>
      </c>
      <c r="G115" s="99">
        <v>225</v>
      </c>
    </row>
    <row r="116" spans="1:7" x14ac:dyDescent="0.3">
      <c r="A116" s="97" t="s">
        <v>973</v>
      </c>
      <c r="B116" s="99" t="s">
        <v>1959</v>
      </c>
      <c r="C116" s="99" t="s">
        <v>1939</v>
      </c>
      <c r="D116" s="99"/>
      <c r="E116" s="100" t="s">
        <v>2048</v>
      </c>
      <c r="F116" s="99">
        <v>18000</v>
      </c>
      <c r="G116" s="99">
        <v>6000</v>
      </c>
    </row>
    <row r="117" spans="1:7" x14ac:dyDescent="0.3">
      <c r="A117" s="97" t="s">
        <v>1069</v>
      </c>
      <c r="B117" s="99" t="s">
        <v>1959</v>
      </c>
      <c r="C117" s="99" t="s">
        <v>1939</v>
      </c>
      <c r="D117" s="99"/>
      <c r="E117" s="100" t="s">
        <v>2048</v>
      </c>
      <c r="F117" s="104">
        <v>15000</v>
      </c>
      <c r="G117" s="99">
        <v>5000</v>
      </c>
    </row>
    <row r="118" spans="1:7" x14ac:dyDescent="0.3">
      <c r="A118" s="97" t="s">
        <v>1072</v>
      </c>
      <c r="B118" s="99" t="s">
        <v>1960</v>
      </c>
      <c r="C118" s="99" t="s">
        <v>1961</v>
      </c>
      <c r="D118" s="99"/>
      <c r="E118" s="100" t="s">
        <v>2048</v>
      </c>
      <c r="F118" s="99">
        <v>0</v>
      </c>
      <c r="G118" s="99" t="s">
        <v>1885</v>
      </c>
    </row>
    <row r="119" spans="1:7" x14ac:dyDescent="0.3">
      <c r="A119" s="97" t="s">
        <v>1156</v>
      </c>
      <c r="B119" s="99" t="s">
        <v>1960</v>
      </c>
      <c r="C119" s="99" t="s">
        <v>1961</v>
      </c>
      <c r="D119" s="99"/>
      <c r="E119" s="100" t="s">
        <v>2048</v>
      </c>
      <c r="F119" s="99">
        <v>0</v>
      </c>
      <c r="G119" s="99" t="s">
        <v>1885</v>
      </c>
    </row>
    <row r="120" spans="1:7" x14ac:dyDescent="0.3">
      <c r="A120" s="97" t="s">
        <v>1024</v>
      </c>
      <c r="B120" s="99" t="s">
        <v>1944</v>
      </c>
      <c r="C120" s="99" t="s">
        <v>1939</v>
      </c>
      <c r="D120" s="99"/>
      <c r="E120" s="100" t="s">
        <v>2048</v>
      </c>
      <c r="F120" s="99">
        <v>5800</v>
      </c>
      <c r="G120" s="99">
        <v>6960</v>
      </c>
    </row>
    <row r="121" spans="1:7" x14ac:dyDescent="0.3">
      <c r="A121" s="97" t="s">
        <v>1012</v>
      </c>
      <c r="B121" s="99" t="s">
        <v>1944</v>
      </c>
      <c r="C121" s="99" t="s">
        <v>1939</v>
      </c>
      <c r="D121" s="99"/>
      <c r="E121" s="100" t="s">
        <v>2048</v>
      </c>
      <c r="F121" s="99">
        <v>6000</v>
      </c>
      <c r="G121" s="99">
        <v>7200</v>
      </c>
    </row>
    <row r="122" spans="1:7" x14ac:dyDescent="0.3">
      <c r="A122" s="97" t="s">
        <v>988</v>
      </c>
      <c r="B122" s="99" t="s">
        <v>1944</v>
      </c>
      <c r="C122" s="99" t="s">
        <v>1939</v>
      </c>
      <c r="D122" s="99"/>
      <c r="E122" s="100" t="s">
        <v>2048</v>
      </c>
      <c r="F122" s="99">
        <v>2500</v>
      </c>
      <c r="G122" s="99">
        <v>15000</v>
      </c>
    </row>
    <row r="123" spans="1:7" x14ac:dyDescent="0.3">
      <c r="A123" s="97" t="s">
        <v>853</v>
      </c>
      <c r="B123" s="99" t="s">
        <v>1945</v>
      </c>
      <c r="C123" s="99" t="s">
        <v>1939</v>
      </c>
      <c r="D123" s="99"/>
      <c r="E123" s="100" t="s">
        <v>2048</v>
      </c>
      <c r="F123" s="99">
        <v>2000</v>
      </c>
      <c r="G123" s="99">
        <v>350</v>
      </c>
    </row>
    <row r="124" spans="1:7" x14ac:dyDescent="0.3">
      <c r="A124" s="97" t="s">
        <v>913</v>
      </c>
      <c r="B124" s="99" t="s">
        <v>1945</v>
      </c>
      <c r="C124" s="99" t="s">
        <v>1939</v>
      </c>
      <c r="D124" s="99"/>
      <c r="E124" s="100" t="s">
        <v>2048</v>
      </c>
      <c r="F124" s="99">
        <v>350</v>
      </c>
      <c r="G124" s="99">
        <v>31</v>
      </c>
    </row>
    <row r="125" spans="1:7" x14ac:dyDescent="0.3">
      <c r="A125" s="97" t="s">
        <v>907</v>
      </c>
      <c r="B125" s="99" t="s">
        <v>1945</v>
      </c>
      <c r="C125" s="99" t="s">
        <v>1962</v>
      </c>
      <c r="D125" s="99"/>
      <c r="E125" s="100" t="s">
        <v>2048</v>
      </c>
      <c r="F125" s="99">
        <v>2000</v>
      </c>
      <c r="G125" s="99" t="s">
        <v>1885</v>
      </c>
    </row>
    <row r="126" spans="1:7" x14ac:dyDescent="0.3">
      <c r="A126" s="97" t="s">
        <v>880</v>
      </c>
      <c r="B126" s="99" t="s">
        <v>1946</v>
      </c>
      <c r="C126" s="99" t="s">
        <v>1939</v>
      </c>
      <c r="D126" s="99"/>
      <c r="E126" s="100" t="s">
        <v>2048</v>
      </c>
      <c r="F126" s="99">
        <v>1750</v>
      </c>
      <c r="G126" s="99">
        <v>88</v>
      </c>
    </row>
    <row r="127" spans="1:7" x14ac:dyDescent="0.3">
      <c r="A127" s="97" t="s">
        <v>874</v>
      </c>
      <c r="B127" s="99" t="s">
        <v>1946</v>
      </c>
      <c r="C127" s="99" t="s">
        <v>1939</v>
      </c>
      <c r="D127" s="99"/>
      <c r="E127" s="100" t="s">
        <v>2048</v>
      </c>
      <c r="F127" s="99">
        <v>1800</v>
      </c>
      <c r="G127" s="99">
        <v>90</v>
      </c>
    </row>
    <row r="128" spans="1:7" x14ac:dyDescent="0.3">
      <c r="A128" s="97" t="s">
        <v>868</v>
      </c>
      <c r="B128" s="99" t="s">
        <v>1940</v>
      </c>
      <c r="C128" s="99" t="s">
        <v>1939</v>
      </c>
      <c r="D128" s="99"/>
      <c r="E128" s="100" t="s">
        <v>2048</v>
      </c>
      <c r="F128" s="99">
        <v>8000</v>
      </c>
      <c r="G128" s="99">
        <v>182</v>
      </c>
    </row>
    <row r="129" spans="1:7" x14ac:dyDescent="0.3">
      <c r="A129" s="97" t="s">
        <v>931</v>
      </c>
      <c r="B129" s="99" t="s">
        <v>1940</v>
      </c>
      <c r="C129" s="99" t="s">
        <v>1939</v>
      </c>
      <c r="D129" s="99"/>
      <c r="E129" s="100" t="s">
        <v>2048</v>
      </c>
      <c r="F129" s="99">
        <v>15000</v>
      </c>
      <c r="G129" s="99">
        <v>150</v>
      </c>
    </row>
    <row r="130" spans="1:7" x14ac:dyDescent="0.3">
      <c r="A130" s="97" t="s">
        <v>925</v>
      </c>
      <c r="B130" s="99" t="s">
        <v>1940</v>
      </c>
      <c r="C130" s="99" t="s">
        <v>1939</v>
      </c>
      <c r="D130" s="99"/>
      <c r="E130" s="100" t="s">
        <v>2048</v>
      </c>
      <c r="F130" s="99">
        <v>7000</v>
      </c>
      <c r="G130" s="99">
        <v>175</v>
      </c>
    </row>
    <row r="131" spans="1:7" x14ac:dyDescent="0.3">
      <c r="A131" s="97" t="s">
        <v>859</v>
      </c>
      <c r="B131" s="99" t="s">
        <v>1947</v>
      </c>
      <c r="C131" s="99" t="s">
        <v>1939</v>
      </c>
      <c r="D131" s="99"/>
      <c r="E131" s="100" t="s">
        <v>2048</v>
      </c>
      <c r="F131" s="99">
        <v>6500</v>
      </c>
      <c r="G131" s="99">
        <v>163</v>
      </c>
    </row>
    <row r="132" spans="1:7" x14ac:dyDescent="0.3">
      <c r="A132" s="97" t="s">
        <v>1096</v>
      </c>
      <c r="B132" s="99" t="s">
        <v>1947</v>
      </c>
      <c r="C132" s="99" t="s">
        <v>1939</v>
      </c>
      <c r="D132" s="99"/>
      <c r="E132" s="100" t="s">
        <v>2048</v>
      </c>
      <c r="F132" s="99">
        <v>6000</v>
      </c>
      <c r="G132" s="99">
        <v>150</v>
      </c>
    </row>
    <row r="133" spans="1:7" x14ac:dyDescent="0.3">
      <c r="A133" s="97" t="s">
        <v>1042</v>
      </c>
      <c r="B133" s="99" t="s">
        <v>1948</v>
      </c>
      <c r="C133" s="99" t="s">
        <v>1939</v>
      </c>
      <c r="D133" s="99"/>
      <c r="E133" s="100" t="s">
        <v>2048</v>
      </c>
      <c r="F133" s="99">
        <v>10500</v>
      </c>
      <c r="G133" s="99">
        <v>79</v>
      </c>
    </row>
    <row r="134" spans="1:7" x14ac:dyDescent="0.3">
      <c r="A134" s="97" t="s">
        <v>1090</v>
      </c>
      <c r="B134" s="99" t="s">
        <v>1948</v>
      </c>
      <c r="C134" s="99" t="s">
        <v>1939</v>
      </c>
      <c r="D134" s="99"/>
      <c r="E134" s="100" t="s">
        <v>2048</v>
      </c>
      <c r="F134" s="99">
        <v>10000</v>
      </c>
      <c r="G134" s="99">
        <v>68</v>
      </c>
    </row>
    <row r="135" spans="1:7" x14ac:dyDescent="0.3">
      <c r="A135" s="97" t="s">
        <v>892</v>
      </c>
      <c r="B135" s="99" t="s">
        <v>1938</v>
      </c>
      <c r="C135" s="99" t="s">
        <v>1939</v>
      </c>
      <c r="D135" s="99"/>
      <c r="E135" s="100" t="s">
        <v>2048</v>
      </c>
      <c r="F135" s="99">
        <v>2800</v>
      </c>
      <c r="G135" s="99">
        <v>1400</v>
      </c>
    </row>
    <row r="136" spans="1:7" x14ac:dyDescent="0.3">
      <c r="A136" s="97" t="s">
        <v>940</v>
      </c>
      <c r="B136" s="99" t="s">
        <v>1938</v>
      </c>
      <c r="C136" s="99" t="s">
        <v>1939</v>
      </c>
      <c r="D136" s="99"/>
      <c r="E136" s="100" t="s">
        <v>2048</v>
      </c>
      <c r="F136" s="99">
        <v>7500</v>
      </c>
      <c r="G136" s="99">
        <v>1500</v>
      </c>
    </row>
    <row r="137" spans="1:7" x14ac:dyDescent="0.3">
      <c r="A137" s="97" t="s">
        <v>901</v>
      </c>
      <c r="B137" s="99" t="s">
        <v>1942</v>
      </c>
      <c r="C137" s="99" t="s">
        <v>1939</v>
      </c>
      <c r="D137" s="99"/>
      <c r="E137" s="100" t="s">
        <v>2048</v>
      </c>
      <c r="F137" s="99">
        <v>900</v>
      </c>
      <c r="G137" s="99">
        <v>180</v>
      </c>
    </row>
    <row r="138" spans="1:7" x14ac:dyDescent="0.3">
      <c r="A138" s="97" t="s">
        <v>898</v>
      </c>
      <c r="B138" s="99" t="s">
        <v>1942</v>
      </c>
      <c r="C138" s="99" t="s">
        <v>1939</v>
      </c>
      <c r="D138" s="99"/>
      <c r="E138" s="100" t="s">
        <v>2048</v>
      </c>
      <c r="F138" s="99">
        <v>34000</v>
      </c>
      <c r="G138" s="99">
        <v>136</v>
      </c>
    </row>
    <row r="139" spans="1:7" x14ac:dyDescent="0.3">
      <c r="A139" s="97" t="s">
        <v>949</v>
      </c>
      <c r="B139" s="99" t="s">
        <v>1942</v>
      </c>
      <c r="C139" s="99" t="s">
        <v>1939</v>
      </c>
      <c r="D139" s="99"/>
      <c r="E139" s="100" t="s">
        <v>2048</v>
      </c>
      <c r="F139" s="99">
        <v>7500</v>
      </c>
      <c r="G139" s="99">
        <v>150</v>
      </c>
    </row>
    <row r="140" spans="1:7" x14ac:dyDescent="0.3">
      <c r="A140" s="97" t="s">
        <v>1111</v>
      </c>
      <c r="B140" s="99" t="s">
        <v>1942</v>
      </c>
      <c r="C140" s="99" t="s">
        <v>1939</v>
      </c>
      <c r="D140" s="99"/>
      <c r="E140" s="100" t="s">
        <v>2048</v>
      </c>
      <c r="F140" s="99">
        <v>1000</v>
      </c>
      <c r="G140" s="99">
        <v>200</v>
      </c>
    </row>
    <row r="141" spans="1:7" x14ac:dyDescent="0.3">
      <c r="A141" s="97" t="s">
        <v>1108</v>
      </c>
      <c r="B141" s="99" t="s">
        <v>1942</v>
      </c>
      <c r="C141" s="99" t="s">
        <v>1939</v>
      </c>
      <c r="D141" s="99"/>
      <c r="E141" s="100" t="s">
        <v>2048</v>
      </c>
      <c r="F141" s="99">
        <v>35000</v>
      </c>
      <c r="G141" s="99">
        <v>140</v>
      </c>
    </row>
    <row r="142" spans="1:7" x14ac:dyDescent="0.3">
      <c r="A142" s="97" t="s">
        <v>916</v>
      </c>
      <c r="B142" s="99" t="s">
        <v>1943</v>
      </c>
      <c r="C142" s="99" t="s">
        <v>1939</v>
      </c>
      <c r="D142" s="99"/>
      <c r="E142" s="100" t="s">
        <v>2048</v>
      </c>
      <c r="F142" s="99">
        <v>500</v>
      </c>
      <c r="G142" s="99">
        <v>75</v>
      </c>
    </row>
    <row r="143" spans="1:7" x14ac:dyDescent="0.3">
      <c r="A143" s="97" t="s">
        <v>910</v>
      </c>
      <c r="B143" s="99" t="s">
        <v>1943</v>
      </c>
      <c r="C143" s="99" t="s">
        <v>1939</v>
      </c>
      <c r="D143" s="99"/>
      <c r="E143" s="100" t="s">
        <v>2048</v>
      </c>
      <c r="F143" s="99">
        <v>500</v>
      </c>
      <c r="G143" s="99">
        <v>75</v>
      </c>
    </row>
    <row r="144" spans="1:7" x14ac:dyDescent="0.3">
      <c r="A144" s="97" t="s">
        <v>904</v>
      </c>
      <c r="B144" s="99" t="s">
        <v>1943</v>
      </c>
      <c r="C144" s="99" t="s">
        <v>1939</v>
      </c>
      <c r="D144" s="99"/>
      <c r="E144" s="100" t="s">
        <v>2048</v>
      </c>
      <c r="F144" s="99">
        <v>7000</v>
      </c>
      <c r="G144" s="99">
        <v>58</v>
      </c>
    </row>
    <row r="145" spans="1:7" x14ac:dyDescent="0.3">
      <c r="A145" s="97" t="s">
        <v>1114</v>
      </c>
      <c r="B145" s="99" t="s">
        <v>1943</v>
      </c>
      <c r="C145" s="99" t="s">
        <v>1939</v>
      </c>
      <c r="D145" s="99"/>
      <c r="E145" s="100" t="s">
        <v>2048</v>
      </c>
      <c r="F145" s="99">
        <v>500</v>
      </c>
      <c r="G145" s="99">
        <v>75</v>
      </c>
    </row>
    <row r="146" spans="1:7" x14ac:dyDescent="0.3">
      <c r="A146" s="97" t="s">
        <v>1051</v>
      </c>
      <c r="B146" s="99" t="s">
        <v>1963</v>
      </c>
      <c r="C146" s="99" t="s">
        <v>1964</v>
      </c>
      <c r="D146" s="99"/>
      <c r="E146" s="100" t="s">
        <v>2048</v>
      </c>
      <c r="F146" s="99">
        <v>5000</v>
      </c>
      <c r="G146" s="99" t="s">
        <v>1885</v>
      </c>
    </row>
    <row r="147" spans="1:7" x14ac:dyDescent="0.3">
      <c r="A147" s="97" t="s">
        <v>1132</v>
      </c>
      <c r="B147" s="99" t="s">
        <v>1963</v>
      </c>
      <c r="C147" s="99" t="s">
        <v>1964</v>
      </c>
      <c r="D147" s="99"/>
      <c r="E147" s="100" t="s">
        <v>2048</v>
      </c>
      <c r="F147" s="99">
        <v>1400</v>
      </c>
      <c r="G147" s="99" t="s">
        <v>1885</v>
      </c>
    </row>
    <row r="148" spans="1:7" x14ac:dyDescent="0.3">
      <c r="A148" s="97" t="s">
        <v>1048</v>
      </c>
      <c r="B148" s="99" t="s">
        <v>1957</v>
      </c>
      <c r="C148" s="99" t="s">
        <v>1939</v>
      </c>
      <c r="D148" s="99"/>
      <c r="E148" s="100" t="s">
        <v>2048</v>
      </c>
      <c r="F148" s="99">
        <v>1750</v>
      </c>
      <c r="G148" s="99">
        <v>2333</v>
      </c>
    </row>
    <row r="149" spans="1:7" x14ac:dyDescent="0.3">
      <c r="A149" s="97" t="s">
        <v>1123</v>
      </c>
      <c r="B149" s="99" t="s">
        <v>1957</v>
      </c>
      <c r="C149" s="99" t="s">
        <v>1939</v>
      </c>
      <c r="D149" s="99"/>
      <c r="E149" s="100" t="s">
        <v>2048</v>
      </c>
      <c r="F149" s="99">
        <v>1000</v>
      </c>
      <c r="G149" s="99">
        <v>2000</v>
      </c>
    </row>
    <row r="150" spans="1:7" x14ac:dyDescent="0.3">
      <c r="A150" s="97" t="s">
        <v>1120</v>
      </c>
      <c r="B150" s="99" t="s">
        <v>1957</v>
      </c>
      <c r="C150" s="99" t="s">
        <v>1939</v>
      </c>
      <c r="D150" s="99"/>
      <c r="E150" s="100" t="s">
        <v>2048</v>
      </c>
      <c r="F150" s="99">
        <v>1500</v>
      </c>
      <c r="G150" s="99">
        <v>2000</v>
      </c>
    </row>
    <row r="151" spans="1:7" x14ac:dyDescent="0.3">
      <c r="A151" s="97" t="s">
        <v>1039</v>
      </c>
      <c r="B151" s="99" t="s">
        <v>1965</v>
      </c>
      <c r="C151" s="99" t="s">
        <v>1939</v>
      </c>
      <c r="D151" s="99"/>
      <c r="E151" s="100" t="s">
        <v>2048</v>
      </c>
      <c r="F151" s="99">
        <v>19500</v>
      </c>
      <c r="G151" s="99">
        <v>975</v>
      </c>
    </row>
    <row r="152" spans="1:7" x14ac:dyDescent="0.3">
      <c r="A152" s="97" t="s">
        <v>1084</v>
      </c>
      <c r="B152" s="99" t="s">
        <v>1965</v>
      </c>
      <c r="C152" s="99" t="s">
        <v>1939</v>
      </c>
      <c r="D152" s="99"/>
      <c r="E152" s="100" t="s">
        <v>2048</v>
      </c>
      <c r="F152" s="99">
        <v>2700000</v>
      </c>
      <c r="G152" s="99">
        <v>964</v>
      </c>
    </row>
    <row r="153" spans="1:7" x14ac:dyDescent="0.3">
      <c r="A153" s="97" t="s">
        <v>1081</v>
      </c>
      <c r="B153" s="99" t="s">
        <v>1965</v>
      </c>
      <c r="C153" s="99" t="s">
        <v>1939</v>
      </c>
      <c r="D153" s="99"/>
      <c r="E153" s="100" t="s">
        <v>2048</v>
      </c>
      <c r="F153" s="106">
        <v>20000</v>
      </c>
      <c r="G153" s="99">
        <v>1000</v>
      </c>
    </row>
    <row r="154" spans="1:7" x14ac:dyDescent="0.3">
      <c r="A154" s="97" t="s">
        <v>203</v>
      </c>
      <c r="B154" s="97" t="s">
        <v>1959</v>
      </c>
      <c r="C154" s="99" t="s">
        <v>1941</v>
      </c>
      <c r="D154" s="99"/>
      <c r="E154" s="100" t="s">
        <v>2048</v>
      </c>
      <c r="F154" s="99">
        <v>6000</v>
      </c>
      <c r="G154" s="99" t="s">
        <v>1885</v>
      </c>
    </row>
    <row r="155" spans="1:7" x14ac:dyDescent="0.3">
      <c r="A155" s="97" t="s">
        <v>176</v>
      </c>
      <c r="B155" s="99" t="s">
        <v>1944</v>
      </c>
      <c r="C155" s="99" t="s">
        <v>1941</v>
      </c>
      <c r="D155" s="99"/>
      <c r="E155" s="100" t="s">
        <v>2048</v>
      </c>
      <c r="F155" s="99">
        <v>13000</v>
      </c>
      <c r="G155" s="99" t="s">
        <v>1885</v>
      </c>
    </row>
    <row r="156" spans="1:7" x14ac:dyDescent="0.3">
      <c r="A156" s="97" t="s">
        <v>197</v>
      </c>
      <c r="B156" s="99" t="s">
        <v>1944</v>
      </c>
      <c r="C156" s="99" t="s">
        <v>1941</v>
      </c>
      <c r="D156" s="99"/>
      <c r="E156" s="100" t="s">
        <v>2048</v>
      </c>
      <c r="F156" s="99">
        <v>5500</v>
      </c>
      <c r="G156" s="99" t="s">
        <v>1885</v>
      </c>
    </row>
    <row r="157" spans="1:7" x14ac:dyDescent="0.3">
      <c r="A157" s="97" t="s">
        <v>652</v>
      </c>
      <c r="B157" s="99" t="s">
        <v>1965</v>
      </c>
      <c r="C157" s="99" t="s">
        <v>1941</v>
      </c>
      <c r="D157" s="99"/>
      <c r="E157" s="100" t="s">
        <v>2048</v>
      </c>
      <c r="F157" s="99">
        <v>3000</v>
      </c>
      <c r="G157" s="99" t="s">
        <v>1885</v>
      </c>
    </row>
    <row r="158" spans="1:7" x14ac:dyDescent="0.3">
      <c r="A158" s="97" t="s">
        <v>1966</v>
      </c>
      <c r="B158" s="99" t="s">
        <v>1948</v>
      </c>
      <c r="C158" s="99" t="s">
        <v>1939</v>
      </c>
      <c r="D158" s="99"/>
      <c r="E158" s="100" t="s">
        <v>2048</v>
      </c>
      <c r="F158" s="99">
        <v>2250</v>
      </c>
      <c r="G158" s="99">
        <v>675</v>
      </c>
    </row>
    <row r="159" spans="1:7" x14ac:dyDescent="0.3">
      <c r="A159" s="97" t="s">
        <v>811</v>
      </c>
      <c r="B159" s="99" t="s">
        <v>1942</v>
      </c>
      <c r="C159" s="99" t="s">
        <v>1939</v>
      </c>
      <c r="D159" s="99"/>
      <c r="E159" s="100" t="s">
        <v>2048</v>
      </c>
      <c r="F159" s="99">
        <v>1000</v>
      </c>
      <c r="G159" s="99">
        <v>200</v>
      </c>
    </row>
    <row r="160" spans="1:7" x14ac:dyDescent="0.3">
      <c r="A160" s="97" t="s">
        <v>826</v>
      </c>
      <c r="B160" s="99" t="s">
        <v>1942</v>
      </c>
      <c r="C160" s="99" t="s">
        <v>1939</v>
      </c>
      <c r="D160" s="99"/>
      <c r="E160" s="100" t="s">
        <v>2048</v>
      </c>
      <c r="F160" s="99">
        <v>1000</v>
      </c>
      <c r="G160" s="99">
        <v>200</v>
      </c>
    </row>
    <row r="161" spans="1:7" x14ac:dyDescent="0.3">
      <c r="A161" s="97" t="s">
        <v>838</v>
      </c>
      <c r="B161" s="99" t="s">
        <v>1942</v>
      </c>
      <c r="C161" s="99" t="s">
        <v>1939</v>
      </c>
      <c r="D161" s="99"/>
      <c r="E161" s="100" t="s">
        <v>2048</v>
      </c>
      <c r="F161" s="99">
        <v>1000</v>
      </c>
      <c r="G161" s="99">
        <v>200</v>
      </c>
    </row>
    <row r="162" spans="1:7" x14ac:dyDescent="0.3">
      <c r="A162" s="97" t="s">
        <v>841</v>
      </c>
      <c r="B162" s="99" t="s">
        <v>1942</v>
      </c>
      <c r="C162" s="99" t="s">
        <v>1939</v>
      </c>
      <c r="D162" s="99"/>
      <c r="E162" s="100" t="s">
        <v>2048</v>
      </c>
      <c r="F162" s="99">
        <v>1000</v>
      </c>
      <c r="G162" s="99">
        <v>200</v>
      </c>
    </row>
    <row r="163" spans="1:7" x14ac:dyDescent="0.3">
      <c r="A163" s="97" t="s">
        <v>811</v>
      </c>
      <c r="B163" s="99" t="s">
        <v>1943</v>
      </c>
      <c r="C163" s="99" t="s">
        <v>1939</v>
      </c>
      <c r="D163" s="99"/>
      <c r="E163" s="100" t="s">
        <v>2048</v>
      </c>
      <c r="F163" s="99">
        <v>4500</v>
      </c>
      <c r="G163" s="99">
        <v>38</v>
      </c>
    </row>
    <row r="164" spans="1:7" x14ac:dyDescent="0.3">
      <c r="A164" s="97" t="s">
        <v>832</v>
      </c>
      <c r="B164" s="99" t="s">
        <v>1943</v>
      </c>
      <c r="C164" s="99" t="s">
        <v>1939</v>
      </c>
      <c r="D164" s="99"/>
      <c r="E164" s="100" t="s">
        <v>2048</v>
      </c>
      <c r="F164" s="99">
        <v>4500</v>
      </c>
      <c r="G164" s="99">
        <v>38</v>
      </c>
    </row>
    <row r="165" spans="1:7" x14ac:dyDescent="0.3">
      <c r="A165" s="97" t="s">
        <v>820</v>
      </c>
      <c r="B165" s="99" t="s">
        <v>1943</v>
      </c>
      <c r="C165" s="99" t="s">
        <v>1939</v>
      </c>
      <c r="D165" s="99"/>
      <c r="E165" s="100" t="s">
        <v>2048</v>
      </c>
      <c r="F165" s="99">
        <v>4500</v>
      </c>
      <c r="G165" s="99">
        <v>38</v>
      </c>
    </row>
    <row r="166" spans="1:7" x14ac:dyDescent="0.3">
      <c r="A166" s="97" t="s">
        <v>841</v>
      </c>
      <c r="B166" s="99" t="s">
        <v>1943</v>
      </c>
      <c r="C166" s="99" t="s">
        <v>1939</v>
      </c>
      <c r="D166" s="99"/>
      <c r="E166" s="100" t="s">
        <v>2048</v>
      </c>
      <c r="F166" s="99">
        <v>4000</v>
      </c>
      <c r="G166" s="99">
        <v>33</v>
      </c>
    </row>
    <row r="167" spans="1:7" x14ac:dyDescent="0.3">
      <c r="A167" s="97" t="s">
        <v>826</v>
      </c>
      <c r="B167" s="99" t="s">
        <v>1943</v>
      </c>
      <c r="C167" s="99" t="s">
        <v>1939</v>
      </c>
      <c r="D167" s="99"/>
      <c r="E167" s="100" t="s">
        <v>2048</v>
      </c>
      <c r="F167" s="99">
        <v>3500</v>
      </c>
      <c r="G167" s="99">
        <v>29</v>
      </c>
    </row>
    <row r="168" spans="1:7" x14ac:dyDescent="0.3">
      <c r="A168" s="97" t="s">
        <v>1967</v>
      </c>
      <c r="B168" s="99" t="s">
        <v>1958</v>
      </c>
      <c r="C168" s="99" t="s">
        <v>1939</v>
      </c>
      <c r="D168" s="99"/>
      <c r="E168" s="100" t="s">
        <v>2048</v>
      </c>
      <c r="F168" s="99">
        <v>1000</v>
      </c>
      <c r="G168" s="99">
        <v>800</v>
      </c>
    </row>
    <row r="169" spans="1:7" x14ac:dyDescent="0.3">
      <c r="A169" s="97" t="s">
        <v>1968</v>
      </c>
      <c r="B169" s="99" t="s">
        <v>1958</v>
      </c>
      <c r="C169" s="99" t="s">
        <v>1939</v>
      </c>
      <c r="D169" s="99"/>
      <c r="E169" s="100" t="s">
        <v>2048</v>
      </c>
      <c r="F169" s="99">
        <v>1000</v>
      </c>
      <c r="G169" s="99">
        <v>800</v>
      </c>
    </row>
    <row r="170" spans="1:7" x14ac:dyDescent="0.3">
      <c r="A170" s="97" t="s">
        <v>1969</v>
      </c>
      <c r="B170" s="99" t="s">
        <v>1958</v>
      </c>
      <c r="C170" s="99" t="s">
        <v>1939</v>
      </c>
      <c r="D170" s="99"/>
      <c r="E170" s="100" t="s">
        <v>2048</v>
      </c>
      <c r="F170" s="99">
        <v>1000</v>
      </c>
      <c r="G170" s="99">
        <v>800</v>
      </c>
    </row>
    <row r="171" spans="1:7" x14ac:dyDescent="0.3">
      <c r="A171" s="97" t="s">
        <v>1970</v>
      </c>
      <c r="B171" s="99" t="s">
        <v>1971</v>
      </c>
      <c r="C171" s="99" t="s">
        <v>1964</v>
      </c>
      <c r="D171" s="99"/>
      <c r="E171" s="100" t="s">
        <v>2048</v>
      </c>
      <c r="F171" s="99">
        <v>15000</v>
      </c>
      <c r="G171" s="99" t="s">
        <v>1885</v>
      </c>
    </row>
    <row r="172" spans="1:7" x14ac:dyDescent="0.3">
      <c r="A172" s="97" t="s">
        <v>1972</v>
      </c>
      <c r="B172" s="99" t="s">
        <v>1945</v>
      </c>
      <c r="C172" s="99" t="s">
        <v>1939</v>
      </c>
      <c r="D172" s="99"/>
      <c r="E172" s="100" t="s">
        <v>2048</v>
      </c>
      <c r="F172" s="99">
        <v>200</v>
      </c>
      <c r="G172" s="99">
        <v>156</v>
      </c>
    </row>
    <row r="173" spans="1:7" x14ac:dyDescent="0.3">
      <c r="A173" s="97" t="s">
        <v>1973</v>
      </c>
      <c r="B173" s="99" t="s">
        <v>1946</v>
      </c>
      <c r="C173" s="99" t="s">
        <v>1939</v>
      </c>
      <c r="D173" s="99"/>
      <c r="E173" s="100" t="s">
        <v>2048</v>
      </c>
      <c r="F173" s="99">
        <v>3500</v>
      </c>
      <c r="G173" s="99">
        <v>97</v>
      </c>
    </row>
    <row r="174" spans="1:7" x14ac:dyDescent="0.3">
      <c r="A174" s="97" t="s">
        <v>1974</v>
      </c>
      <c r="B174" s="99" t="s">
        <v>1946</v>
      </c>
      <c r="C174" s="99" t="s">
        <v>1939</v>
      </c>
      <c r="D174" s="99"/>
      <c r="E174" s="100" t="s">
        <v>2048</v>
      </c>
      <c r="F174" s="99">
        <v>3000</v>
      </c>
      <c r="G174" s="99">
        <v>83</v>
      </c>
    </row>
    <row r="175" spans="1:7" x14ac:dyDescent="0.3">
      <c r="A175" s="97" t="s">
        <v>1975</v>
      </c>
      <c r="B175" s="99" t="s">
        <v>1946</v>
      </c>
      <c r="C175" s="99" t="s">
        <v>1939</v>
      </c>
      <c r="D175" s="99"/>
      <c r="E175" s="100" t="s">
        <v>2048</v>
      </c>
      <c r="F175" s="104">
        <v>3250</v>
      </c>
      <c r="G175" s="104">
        <v>90</v>
      </c>
    </row>
    <row r="176" spans="1:7" x14ac:dyDescent="0.3">
      <c r="A176" s="97" t="s">
        <v>1976</v>
      </c>
      <c r="B176" s="99" t="s">
        <v>1946</v>
      </c>
      <c r="C176" s="99" t="s">
        <v>1939</v>
      </c>
      <c r="D176" s="99"/>
      <c r="E176" s="100" t="s">
        <v>2048</v>
      </c>
      <c r="F176" s="104">
        <v>3250</v>
      </c>
      <c r="G176" s="104">
        <v>90</v>
      </c>
    </row>
    <row r="177" spans="1:7" x14ac:dyDescent="0.3">
      <c r="A177" s="97" t="s">
        <v>1977</v>
      </c>
      <c r="B177" s="99" t="s">
        <v>1946</v>
      </c>
      <c r="C177" s="99" t="s">
        <v>1939</v>
      </c>
      <c r="D177" s="99"/>
      <c r="E177" s="100" t="s">
        <v>2048</v>
      </c>
      <c r="F177" s="104">
        <v>3250</v>
      </c>
      <c r="G177" s="104">
        <v>90</v>
      </c>
    </row>
    <row r="178" spans="1:7" x14ac:dyDescent="0.3">
      <c r="A178" s="97" t="s">
        <v>1978</v>
      </c>
      <c r="B178" s="99" t="s">
        <v>1946</v>
      </c>
      <c r="C178" s="99" t="s">
        <v>1939</v>
      </c>
      <c r="D178" s="99"/>
      <c r="E178" s="100" t="s">
        <v>2048</v>
      </c>
      <c r="F178" s="104">
        <v>3250</v>
      </c>
      <c r="G178" s="104">
        <v>90</v>
      </c>
    </row>
    <row r="179" spans="1:7" x14ac:dyDescent="0.3">
      <c r="A179" s="97" t="s">
        <v>1979</v>
      </c>
      <c r="B179" s="99" t="s">
        <v>1940</v>
      </c>
      <c r="C179" s="99" t="s">
        <v>1939</v>
      </c>
      <c r="D179" s="99"/>
      <c r="E179" s="100" t="s">
        <v>2048</v>
      </c>
      <c r="F179" s="99">
        <v>250</v>
      </c>
      <c r="G179" s="99">
        <v>278</v>
      </c>
    </row>
    <row r="180" spans="1:7" x14ac:dyDescent="0.3">
      <c r="A180" s="97" t="s">
        <v>1980</v>
      </c>
      <c r="B180" s="99" t="s">
        <v>1940</v>
      </c>
      <c r="C180" s="99" t="s">
        <v>1939</v>
      </c>
      <c r="D180" s="99"/>
      <c r="E180" s="100" t="s">
        <v>2048</v>
      </c>
      <c r="F180" s="99">
        <v>250</v>
      </c>
      <c r="G180" s="99">
        <v>278</v>
      </c>
    </row>
    <row r="181" spans="1:7" x14ac:dyDescent="0.3">
      <c r="A181" s="97" t="s">
        <v>1981</v>
      </c>
      <c r="B181" s="99" t="s">
        <v>1940</v>
      </c>
      <c r="C181" s="99" t="s">
        <v>1939</v>
      </c>
      <c r="D181" s="99"/>
      <c r="E181" s="100" t="s">
        <v>2048</v>
      </c>
      <c r="F181" s="99">
        <v>600</v>
      </c>
      <c r="G181" s="99">
        <v>300</v>
      </c>
    </row>
    <row r="182" spans="1:7" x14ac:dyDescent="0.3">
      <c r="A182" s="97" t="s">
        <v>1982</v>
      </c>
      <c r="B182" s="99" t="s">
        <v>1983</v>
      </c>
      <c r="C182" s="99" t="s">
        <v>1939</v>
      </c>
      <c r="D182" s="99"/>
      <c r="E182" s="100" t="s">
        <v>2048</v>
      </c>
      <c r="F182" s="99">
        <v>1000</v>
      </c>
      <c r="G182" s="99">
        <v>2500</v>
      </c>
    </row>
    <row r="183" spans="1:7" x14ac:dyDescent="0.3">
      <c r="A183" s="97" t="s">
        <v>1984</v>
      </c>
      <c r="B183" s="99" t="s">
        <v>1947</v>
      </c>
      <c r="C183" s="99" t="s">
        <v>1939</v>
      </c>
      <c r="D183" s="99"/>
      <c r="E183" s="100" t="s">
        <v>2048</v>
      </c>
      <c r="F183" s="99">
        <v>250</v>
      </c>
      <c r="G183" s="99">
        <v>227</v>
      </c>
    </row>
    <row r="184" spans="1:7" x14ac:dyDescent="0.3">
      <c r="A184" s="97" t="s">
        <v>1985</v>
      </c>
      <c r="B184" s="99" t="s">
        <v>1947</v>
      </c>
      <c r="C184" s="99" t="s">
        <v>1939</v>
      </c>
      <c r="D184" s="99"/>
      <c r="E184" s="100" t="s">
        <v>2048</v>
      </c>
      <c r="F184" s="99">
        <v>250</v>
      </c>
      <c r="G184" s="99">
        <v>278</v>
      </c>
    </row>
    <row r="185" spans="1:7" x14ac:dyDescent="0.3">
      <c r="A185" s="97" t="s">
        <v>1986</v>
      </c>
      <c r="B185" s="99" t="s">
        <v>1947</v>
      </c>
      <c r="C185" s="99" t="s">
        <v>1939</v>
      </c>
      <c r="D185" s="99"/>
      <c r="E185" s="100" t="s">
        <v>2048</v>
      </c>
      <c r="F185" s="99">
        <v>500</v>
      </c>
      <c r="G185" s="99">
        <v>250</v>
      </c>
    </row>
    <row r="186" spans="1:7" x14ac:dyDescent="0.3">
      <c r="A186" s="97" t="s">
        <v>1987</v>
      </c>
      <c r="B186" s="99" t="s">
        <v>1948</v>
      </c>
      <c r="C186" s="99" t="s">
        <v>1939</v>
      </c>
      <c r="D186" s="99"/>
      <c r="E186" s="100" t="s">
        <v>2048</v>
      </c>
      <c r="F186" s="99">
        <v>250</v>
      </c>
      <c r="G186" s="99">
        <v>94</v>
      </c>
    </row>
    <row r="187" spans="1:7" x14ac:dyDescent="0.3">
      <c r="A187" s="97" t="s">
        <v>1988</v>
      </c>
      <c r="B187" s="99" t="s">
        <v>1948</v>
      </c>
      <c r="C187" s="99" t="s">
        <v>1939</v>
      </c>
      <c r="D187" s="99"/>
      <c r="E187" s="100" t="s">
        <v>2048</v>
      </c>
      <c r="F187" s="99">
        <v>250</v>
      </c>
      <c r="G187" s="99">
        <v>94</v>
      </c>
    </row>
    <row r="188" spans="1:7" x14ac:dyDescent="0.3">
      <c r="A188" s="97" t="s">
        <v>1989</v>
      </c>
      <c r="B188" s="99" t="s">
        <v>1948</v>
      </c>
      <c r="C188" s="99" t="s">
        <v>1939</v>
      </c>
      <c r="D188" s="99"/>
      <c r="E188" s="100" t="s">
        <v>2048</v>
      </c>
      <c r="F188" s="99">
        <v>250</v>
      </c>
      <c r="G188" s="99">
        <v>83</v>
      </c>
    </row>
    <row r="189" spans="1:7" x14ac:dyDescent="0.3">
      <c r="A189" s="97" t="s">
        <v>1990</v>
      </c>
      <c r="B189" s="99" t="s">
        <v>1948</v>
      </c>
      <c r="C189" s="99" t="s">
        <v>1939</v>
      </c>
      <c r="D189" s="99"/>
      <c r="E189" s="100" t="s">
        <v>2048</v>
      </c>
      <c r="F189" s="99">
        <v>350</v>
      </c>
      <c r="G189" s="99">
        <v>105</v>
      </c>
    </row>
    <row r="190" spans="1:7" x14ac:dyDescent="0.3">
      <c r="A190" s="97" t="s">
        <v>1991</v>
      </c>
      <c r="B190" s="99" t="s">
        <v>1942</v>
      </c>
      <c r="C190" s="99" t="s">
        <v>1939</v>
      </c>
      <c r="D190" s="99"/>
      <c r="E190" s="100" t="s">
        <v>2048</v>
      </c>
      <c r="F190" s="99">
        <v>1100</v>
      </c>
      <c r="G190" s="99">
        <v>220</v>
      </c>
    </row>
    <row r="191" spans="1:7" x14ac:dyDescent="0.3">
      <c r="A191" s="97" t="s">
        <v>1992</v>
      </c>
      <c r="B191" s="99" t="s">
        <v>1942</v>
      </c>
      <c r="C191" s="99" t="s">
        <v>1939</v>
      </c>
      <c r="D191" s="99"/>
      <c r="E191" s="100" t="s">
        <v>2048</v>
      </c>
      <c r="F191" s="99">
        <v>500</v>
      </c>
      <c r="G191" s="99">
        <v>143</v>
      </c>
    </row>
    <row r="192" spans="1:7" x14ac:dyDescent="0.3">
      <c r="A192" s="97" t="s">
        <v>1993</v>
      </c>
      <c r="B192" s="99" t="s">
        <v>1942</v>
      </c>
      <c r="C192" s="99" t="s">
        <v>1939</v>
      </c>
      <c r="D192" s="99"/>
      <c r="E192" s="100" t="s">
        <v>2048</v>
      </c>
      <c r="F192" s="99">
        <v>1250</v>
      </c>
      <c r="G192" s="99">
        <v>250</v>
      </c>
    </row>
    <row r="193" spans="1:7" x14ac:dyDescent="0.3">
      <c r="A193" s="97" t="s">
        <v>1994</v>
      </c>
      <c r="B193" s="99" t="s">
        <v>1943</v>
      </c>
      <c r="C193" s="99" t="s">
        <v>1939</v>
      </c>
      <c r="D193" s="99"/>
      <c r="E193" s="100" t="s">
        <v>2048</v>
      </c>
      <c r="F193" s="99">
        <v>150</v>
      </c>
      <c r="G193" s="99">
        <v>45</v>
      </c>
    </row>
    <row r="194" spans="1:7" x14ac:dyDescent="0.3">
      <c r="A194" s="97" t="s">
        <v>1995</v>
      </c>
      <c r="B194" s="99" t="s">
        <v>1943</v>
      </c>
      <c r="C194" s="99" t="s">
        <v>1939</v>
      </c>
      <c r="D194" s="99"/>
      <c r="E194" s="100" t="s">
        <v>2048</v>
      </c>
      <c r="F194" s="99">
        <v>200</v>
      </c>
      <c r="G194" s="99">
        <v>60</v>
      </c>
    </row>
    <row r="195" spans="1:7" x14ac:dyDescent="0.3">
      <c r="A195" s="97" t="s">
        <v>1996</v>
      </c>
      <c r="B195" s="99" t="s">
        <v>1943</v>
      </c>
      <c r="C195" s="99" t="s">
        <v>1939</v>
      </c>
      <c r="D195" s="99"/>
      <c r="E195" s="100" t="s">
        <v>2048</v>
      </c>
      <c r="F195" s="99">
        <v>300</v>
      </c>
      <c r="G195" s="99">
        <v>45</v>
      </c>
    </row>
    <row r="196" spans="1:7" x14ac:dyDescent="0.3">
      <c r="A196" s="97" t="s">
        <v>1997</v>
      </c>
      <c r="B196" s="99" t="s">
        <v>1943</v>
      </c>
      <c r="C196" s="99" t="s">
        <v>1939</v>
      </c>
      <c r="D196" s="99"/>
      <c r="E196" s="100" t="s">
        <v>2048</v>
      </c>
      <c r="F196" s="99">
        <v>200</v>
      </c>
      <c r="G196" s="99">
        <v>60</v>
      </c>
    </row>
    <row r="197" spans="1:7" x14ac:dyDescent="0.3">
      <c r="A197" s="97" t="s">
        <v>1998</v>
      </c>
      <c r="B197" s="99" t="s">
        <v>1943</v>
      </c>
      <c r="C197" s="99" t="s">
        <v>1939</v>
      </c>
      <c r="D197" s="99"/>
      <c r="E197" s="100" t="s">
        <v>2048</v>
      </c>
      <c r="F197" s="99">
        <v>400</v>
      </c>
      <c r="G197" s="99">
        <v>60</v>
      </c>
    </row>
    <row r="198" spans="1:7" x14ac:dyDescent="0.3">
      <c r="A198" s="97" t="s">
        <v>1999</v>
      </c>
      <c r="B198" s="99" t="s">
        <v>1958</v>
      </c>
      <c r="C198" s="99" t="s">
        <v>1939</v>
      </c>
      <c r="D198" s="99"/>
      <c r="E198" s="100" t="s">
        <v>2048</v>
      </c>
      <c r="F198" s="99">
        <v>2500</v>
      </c>
      <c r="G198" s="99">
        <v>2000</v>
      </c>
    </row>
    <row r="199" spans="1:7" x14ac:dyDescent="0.3">
      <c r="A199" s="97" t="s">
        <v>2000</v>
      </c>
      <c r="B199" s="99" t="s">
        <v>1958</v>
      </c>
      <c r="C199" s="99" t="s">
        <v>1939</v>
      </c>
      <c r="D199" s="99"/>
      <c r="E199" s="100" t="s">
        <v>2048</v>
      </c>
      <c r="F199" s="99">
        <v>2000</v>
      </c>
      <c r="G199" s="99">
        <v>1600</v>
      </c>
    </row>
    <row r="200" spans="1:7" x14ac:dyDescent="0.3">
      <c r="A200" s="97" t="s">
        <v>2001</v>
      </c>
      <c r="B200" s="99" t="s">
        <v>1958</v>
      </c>
      <c r="C200" s="99" t="s">
        <v>1939</v>
      </c>
      <c r="D200" s="99"/>
      <c r="E200" s="100" t="s">
        <v>2048</v>
      </c>
      <c r="F200" s="99">
        <v>2000</v>
      </c>
      <c r="G200" s="99">
        <v>1600</v>
      </c>
    </row>
    <row r="201" spans="1:7" x14ac:dyDescent="0.3">
      <c r="A201" s="97" t="s">
        <v>2002</v>
      </c>
      <c r="B201" s="99" t="s">
        <v>1946</v>
      </c>
      <c r="C201" s="99" t="s">
        <v>1939</v>
      </c>
      <c r="D201" s="99"/>
      <c r="E201" s="100" t="s">
        <v>2048</v>
      </c>
      <c r="F201" s="99">
        <v>200</v>
      </c>
      <c r="G201" s="99">
        <v>67</v>
      </c>
    </row>
    <row r="202" spans="1:7" x14ac:dyDescent="0.3">
      <c r="A202" s="97" t="s">
        <v>2003</v>
      </c>
      <c r="B202" s="99" t="s">
        <v>1946</v>
      </c>
      <c r="C202" s="99" t="s">
        <v>1939</v>
      </c>
      <c r="D202" s="99"/>
      <c r="E202" s="100" t="s">
        <v>2048</v>
      </c>
      <c r="F202" s="99">
        <v>200</v>
      </c>
      <c r="G202" s="99">
        <v>67</v>
      </c>
    </row>
    <row r="203" spans="1:7" x14ac:dyDescent="0.3">
      <c r="A203" s="97" t="s">
        <v>2004</v>
      </c>
      <c r="B203" s="99" t="s">
        <v>1946</v>
      </c>
      <c r="C203" s="99" t="s">
        <v>1939</v>
      </c>
      <c r="D203" s="99"/>
      <c r="E203" s="100" t="s">
        <v>2048</v>
      </c>
      <c r="F203" s="99">
        <v>200</v>
      </c>
      <c r="G203" s="99">
        <v>67</v>
      </c>
    </row>
    <row r="204" spans="1:7" x14ac:dyDescent="0.3">
      <c r="A204" s="97" t="s">
        <v>2005</v>
      </c>
      <c r="B204" s="99" t="s">
        <v>1946</v>
      </c>
      <c r="C204" s="99" t="s">
        <v>1939</v>
      </c>
      <c r="D204" s="99"/>
      <c r="E204" s="100" t="s">
        <v>2048</v>
      </c>
      <c r="F204" s="99">
        <v>200</v>
      </c>
      <c r="G204" s="99">
        <v>67</v>
      </c>
    </row>
    <row r="205" spans="1:7" x14ac:dyDescent="0.3">
      <c r="A205" s="97" t="s">
        <v>2006</v>
      </c>
      <c r="B205" s="99" t="s">
        <v>1946</v>
      </c>
      <c r="C205" s="99" t="s">
        <v>1939</v>
      </c>
      <c r="D205" s="99"/>
      <c r="E205" s="100" t="s">
        <v>2048</v>
      </c>
      <c r="F205" s="99">
        <v>250</v>
      </c>
      <c r="G205" s="99">
        <v>83</v>
      </c>
    </row>
    <row r="206" spans="1:7" x14ac:dyDescent="0.3">
      <c r="A206" s="97" t="s">
        <v>1999</v>
      </c>
      <c r="B206" s="99" t="s">
        <v>1940</v>
      </c>
      <c r="C206" s="99" t="s">
        <v>1939</v>
      </c>
      <c r="D206" s="99"/>
      <c r="E206" s="100" t="s">
        <v>2048</v>
      </c>
      <c r="F206" s="99">
        <v>1000</v>
      </c>
      <c r="G206" s="99">
        <v>500</v>
      </c>
    </row>
    <row r="207" spans="1:7" x14ac:dyDescent="0.3">
      <c r="A207" s="97" t="s">
        <v>2000</v>
      </c>
      <c r="B207" s="99" t="s">
        <v>1940</v>
      </c>
      <c r="C207" s="99" t="s">
        <v>1939</v>
      </c>
      <c r="D207" s="99"/>
      <c r="E207" s="100" t="s">
        <v>2048</v>
      </c>
      <c r="F207" s="99">
        <v>1000</v>
      </c>
      <c r="G207" s="99">
        <v>450</v>
      </c>
    </row>
    <row r="208" spans="1:7" x14ac:dyDescent="0.3">
      <c r="A208" s="97" t="s">
        <v>2007</v>
      </c>
      <c r="B208" s="99" t="s">
        <v>1940</v>
      </c>
      <c r="C208" s="99" t="s">
        <v>1939</v>
      </c>
      <c r="D208" s="99"/>
      <c r="E208" s="100" t="s">
        <v>2048</v>
      </c>
      <c r="F208" s="99">
        <v>1000</v>
      </c>
      <c r="G208" s="99">
        <v>500</v>
      </c>
    </row>
    <row r="209" spans="1:7" x14ac:dyDescent="0.3">
      <c r="A209" s="97" t="s">
        <v>2001</v>
      </c>
      <c r="B209" s="99" t="s">
        <v>1940</v>
      </c>
      <c r="C209" s="99" t="s">
        <v>1939</v>
      </c>
      <c r="D209" s="99"/>
      <c r="E209" s="100" t="s">
        <v>2048</v>
      </c>
      <c r="F209" s="99">
        <v>1000</v>
      </c>
      <c r="G209" s="99">
        <v>500</v>
      </c>
    </row>
    <row r="210" spans="1:7" x14ac:dyDescent="0.3">
      <c r="A210" s="97" t="s">
        <v>2008</v>
      </c>
      <c r="B210" s="99" t="s">
        <v>1940</v>
      </c>
      <c r="C210" s="99" t="s">
        <v>1939</v>
      </c>
      <c r="D210" s="99"/>
      <c r="E210" s="100" t="s">
        <v>2048</v>
      </c>
      <c r="F210" s="99">
        <v>1000</v>
      </c>
      <c r="G210" s="99">
        <v>300</v>
      </c>
    </row>
    <row r="211" spans="1:7" x14ac:dyDescent="0.3">
      <c r="A211" s="97" t="s">
        <v>2009</v>
      </c>
      <c r="B211" s="99" t="s">
        <v>1940</v>
      </c>
      <c r="C211" s="99" t="s">
        <v>1939</v>
      </c>
      <c r="D211" s="99"/>
      <c r="E211" s="100" t="s">
        <v>2048</v>
      </c>
      <c r="F211" s="99">
        <v>1000</v>
      </c>
      <c r="G211" s="99">
        <v>400</v>
      </c>
    </row>
    <row r="212" spans="1:7" x14ac:dyDescent="0.3">
      <c r="A212" s="97" t="s">
        <v>2010</v>
      </c>
      <c r="B212" s="99" t="s">
        <v>1983</v>
      </c>
      <c r="C212" s="99" t="s">
        <v>1939</v>
      </c>
      <c r="D212" s="99"/>
      <c r="E212" s="100" t="s">
        <v>2048</v>
      </c>
      <c r="F212" s="99">
        <v>750</v>
      </c>
      <c r="G212" s="99">
        <v>1500</v>
      </c>
    </row>
    <row r="213" spans="1:7" x14ac:dyDescent="0.3">
      <c r="A213" s="97" t="s">
        <v>2002</v>
      </c>
      <c r="B213" s="99" t="s">
        <v>1947</v>
      </c>
      <c r="C213" s="99" t="s">
        <v>1939</v>
      </c>
      <c r="D213" s="99"/>
      <c r="E213" s="100" t="s">
        <v>2048</v>
      </c>
      <c r="F213" s="99">
        <v>500</v>
      </c>
      <c r="G213" s="99">
        <v>100</v>
      </c>
    </row>
    <row r="214" spans="1:7" x14ac:dyDescent="0.3">
      <c r="A214" s="97" t="s">
        <v>2003</v>
      </c>
      <c r="B214" s="99" t="s">
        <v>1947</v>
      </c>
      <c r="C214" s="99" t="s">
        <v>1939</v>
      </c>
      <c r="D214" s="99"/>
      <c r="E214" s="100" t="s">
        <v>2048</v>
      </c>
      <c r="F214" s="99">
        <v>300</v>
      </c>
      <c r="G214" s="99">
        <v>60</v>
      </c>
    </row>
    <row r="215" spans="1:7" x14ac:dyDescent="0.3">
      <c r="A215" s="97" t="s">
        <v>2005</v>
      </c>
      <c r="B215" s="99" t="s">
        <v>1947</v>
      </c>
      <c r="C215" s="99" t="s">
        <v>1939</v>
      </c>
      <c r="D215" s="99"/>
      <c r="E215" s="100" t="s">
        <v>2048</v>
      </c>
      <c r="F215" s="99">
        <v>500</v>
      </c>
      <c r="G215" s="99">
        <v>100</v>
      </c>
    </row>
    <row r="216" spans="1:7" x14ac:dyDescent="0.3">
      <c r="A216" s="97" t="s">
        <v>2004</v>
      </c>
      <c r="B216" s="99" t="s">
        <v>1947</v>
      </c>
      <c r="C216" s="99" t="s">
        <v>1939</v>
      </c>
      <c r="D216" s="99"/>
      <c r="E216" s="100" t="s">
        <v>2048</v>
      </c>
      <c r="F216" s="99">
        <v>500</v>
      </c>
      <c r="G216" s="99">
        <v>100</v>
      </c>
    </row>
    <row r="217" spans="1:7" x14ac:dyDescent="0.3">
      <c r="A217" s="97" t="s">
        <v>2006</v>
      </c>
      <c r="B217" s="99" t="s">
        <v>1947</v>
      </c>
      <c r="C217" s="99" t="s">
        <v>1939</v>
      </c>
      <c r="D217" s="99"/>
      <c r="E217" s="100" t="s">
        <v>2048</v>
      </c>
      <c r="F217" s="99">
        <v>350</v>
      </c>
      <c r="G217" s="99">
        <v>70</v>
      </c>
    </row>
    <row r="218" spans="1:7" x14ac:dyDescent="0.3">
      <c r="A218" s="97" t="s">
        <v>2006</v>
      </c>
      <c r="B218" s="99" t="s">
        <v>1948</v>
      </c>
      <c r="C218" s="99" t="s">
        <v>1939</v>
      </c>
      <c r="D218" s="99"/>
      <c r="E218" s="100" t="s">
        <v>2048</v>
      </c>
      <c r="F218" s="99">
        <v>1500</v>
      </c>
      <c r="G218" s="99">
        <v>113</v>
      </c>
    </row>
    <row r="219" spans="1:7" x14ac:dyDescent="0.3">
      <c r="A219" s="97" t="s">
        <v>2004</v>
      </c>
      <c r="B219" s="99" t="s">
        <v>1948</v>
      </c>
      <c r="C219" s="99" t="s">
        <v>1939</v>
      </c>
      <c r="D219" s="99"/>
      <c r="E219" s="100" t="s">
        <v>2048</v>
      </c>
      <c r="F219" s="99">
        <v>1500</v>
      </c>
      <c r="G219" s="99">
        <v>113</v>
      </c>
    </row>
    <row r="220" spans="1:7" x14ac:dyDescent="0.3">
      <c r="A220" s="97" t="s">
        <v>2005</v>
      </c>
      <c r="B220" s="99" t="s">
        <v>1948</v>
      </c>
      <c r="C220" s="99" t="s">
        <v>1939</v>
      </c>
      <c r="D220" s="99"/>
      <c r="E220" s="100" t="s">
        <v>2048</v>
      </c>
      <c r="F220" s="99">
        <v>1500</v>
      </c>
      <c r="G220" s="99">
        <v>113</v>
      </c>
    </row>
    <row r="221" spans="1:7" x14ac:dyDescent="0.3">
      <c r="A221" s="97" t="s">
        <v>2003</v>
      </c>
      <c r="B221" s="99" t="s">
        <v>1948</v>
      </c>
      <c r="C221" s="99" t="s">
        <v>1939</v>
      </c>
      <c r="D221" s="99"/>
      <c r="E221" s="100" t="s">
        <v>2048</v>
      </c>
      <c r="F221" s="99">
        <v>1500</v>
      </c>
      <c r="G221" s="99">
        <v>113</v>
      </c>
    </row>
    <row r="222" spans="1:7" x14ac:dyDescent="0.3">
      <c r="A222" s="97" t="s">
        <v>2002</v>
      </c>
      <c r="B222" s="99" t="s">
        <v>1948</v>
      </c>
      <c r="C222" s="99" t="s">
        <v>1939</v>
      </c>
      <c r="D222" s="99"/>
      <c r="E222" s="100" t="s">
        <v>2048</v>
      </c>
      <c r="F222" s="99">
        <v>1500</v>
      </c>
      <c r="G222" s="99">
        <v>113</v>
      </c>
    </row>
    <row r="223" spans="1:7" x14ac:dyDescent="0.3">
      <c r="A223" s="97" t="s">
        <v>2007</v>
      </c>
      <c r="B223" s="99" t="s">
        <v>1938</v>
      </c>
      <c r="C223" s="99" t="s">
        <v>1939</v>
      </c>
      <c r="D223" s="99"/>
      <c r="E223" s="100" t="s">
        <v>2048</v>
      </c>
      <c r="F223" s="99">
        <v>7000</v>
      </c>
      <c r="G223" s="99">
        <v>1400</v>
      </c>
    </row>
    <row r="224" spans="1:7" x14ac:dyDescent="0.3">
      <c r="A224" s="97" t="s">
        <v>1999</v>
      </c>
      <c r="B224" s="99" t="s">
        <v>1942</v>
      </c>
      <c r="C224" s="99" t="s">
        <v>1939</v>
      </c>
      <c r="D224" s="99"/>
      <c r="E224" s="100" t="s">
        <v>2048</v>
      </c>
      <c r="F224" s="99">
        <v>1000</v>
      </c>
      <c r="G224" s="99">
        <v>200</v>
      </c>
    </row>
    <row r="225" spans="1:7" x14ac:dyDescent="0.3">
      <c r="A225" s="97" t="s">
        <v>2000</v>
      </c>
      <c r="B225" s="99" t="s">
        <v>1942</v>
      </c>
      <c r="C225" s="99" t="s">
        <v>1939</v>
      </c>
      <c r="D225" s="99"/>
      <c r="E225" s="100" t="s">
        <v>2048</v>
      </c>
      <c r="F225" s="99">
        <v>1000</v>
      </c>
      <c r="G225" s="99">
        <v>200</v>
      </c>
    </row>
    <row r="226" spans="1:7" x14ac:dyDescent="0.3">
      <c r="A226" s="97" t="s">
        <v>2007</v>
      </c>
      <c r="B226" s="99" t="s">
        <v>1942</v>
      </c>
      <c r="C226" s="99" t="s">
        <v>1939</v>
      </c>
      <c r="D226" s="99"/>
      <c r="E226" s="100" t="s">
        <v>2048</v>
      </c>
      <c r="F226" s="99">
        <v>1000</v>
      </c>
      <c r="G226" s="99">
        <v>200</v>
      </c>
    </row>
    <row r="227" spans="1:7" x14ac:dyDescent="0.3">
      <c r="A227" s="97" t="s">
        <v>2008</v>
      </c>
      <c r="B227" s="99" t="s">
        <v>1942</v>
      </c>
      <c r="C227" s="99" t="s">
        <v>1939</v>
      </c>
      <c r="D227" s="99"/>
      <c r="E227" s="100" t="s">
        <v>2048</v>
      </c>
      <c r="F227" s="99">
        <v>1000</v>
      </c>
      <c r="G227" s="99">
        <v>200</v>
      </c>
    </row>
    <row r="228" spans="1:7" x14ac:dyDescent="0.3">
      <c r="A228" s="97" t="s">
        <v>2001</v>
      </c>
      <c r="B228" s="99" t="s">
        <v>1942</v>
      </c>
      <c r="C228" s="99" t="s">
        <v>1939</v>
      </c>
      <c r="D228" s="99"/>
      <c r="E228" s="100" t="s">
        <v>2048</v>
      </c>
      <c r="F228" s="99">
        <v>800</v>
      </c>
      <c r="G228" s="99">
        <v>160</v>
      </c>
    </row>
    <row r="229" spans="1:7" x14ac:dyDescent="0.3">
      <c r="A229" s="97" t="s">
        <v>2009</v>
      </c>
      <c r="B229" s="99" t="s">
        <v>1942</v>
      </c>
      <c r="C229" s="99" t="s">
        <v>1939</v>
      </c>
      <c r="D229" s="99"/>
      <c r="E229" s="100" t="s">
        <v>2048</v>
      </c>
      <c r="F229" s="99">
        <v>4000</v>
      </c>
      <c r="G229" s="99">
        <v>160</v>
      </c>
    </row>
    <row r="230" spans="1:7" x14ac:dyDescent="0.3">
      <c r="A230" s="97" t="s">
        <v>1999</v>
      </c>
      <c r="B230" s="99" t="s">
        <v>1943</v>
      </c>
      <c r="C230" s="99" t="s">
        <v>1939</v>
      </c>
      <c r="D230" s="99"/>
      <c r="E230" s="100" t="s">
        <v>2048</v>
      </c>
      <c r="F230" s="106">
        <v>500</v>
      </c>
      <c r="G230" s="99">
        <v>75</v>
      </c>
    </row>
    <row r="231" spans="1:7" x14ac:dyDescent="0.3">
      <c r="A231" s="97" t="s">
        <v>2000</v>
      </c>
      <c r="B231" s="99" t="s">
        <v>1943</v>
      </c>
      <c r="C231" s="99" t="s">
        <v>1939</v>
      </c>
      <c r="D231" s="99"/>
      <c r="E231" s="100" t="s">
        <v>2048</v>
      </c>
      <c r="F231" s="99">
        <v>750</v>
      </c>
      <c r="G231" s="99">
        <v>113</v>
      </c>
    </row>
    <row r="232" spans="1:7" x14ac:dyDescent="0.3">
      <c r="A232" s="97" t="s">
        <v>2007</v>
      </c>
      <c r="B232" s="99" t="s">
        <v>1943</v>
      </c>
      <c r="C232" s="99" t="s">
        <v>1939</v>
      </c>
      <c r="D232" s="99"/>
      <c r="E232" s="100" t="s">
        <v>2048</v>
      </c>
      <c r="F232" s="99">
        <v>500</v>
      </c>
      <c r="G232" s="99">
        <v>75</v>
      </c>
    </row>
    <row r="233" spans="1:7" x14ac:dyDescent="0.3">
      <c r="A233" s="97" t="s">
        <v>2001</v>
      </c>
      <c r="B233" s="99" t="s">
        <v>1943</v>
      </c>
      <c r="C233" s="99" t="s">
        <v>1939</v>
      </c>
      <c r="D233" s="99"/>
      <c r="E233" s="100" t="s">
        <v>2048</v>
      </c>
      <c r="F233" s="99">
        <v>500</v>
      </c>
      <c r="G233" s="99">
        <v>75</v>
      </c>
    </row>
    <row r="234" spans="1:7" x14ac:dyDescent="0.3">
      <c r="A234" s="97" t="s">
        <v>2008</v>
      </c>
      <c r="B234" s="99" t="s">
        <v>1943</v>
      </c>
      <c r="C234" s="99" t="s">
        <v>1939</v>
      </c>
      <c r="D234" s="99"/>
      <c r="E234" s="100" t="s">
        <v>2048</v>
      </c>
      <c r="F234" s="99">
        <v>500</v>
      </c>
      <c r="G234" s="99">
        <v>75</v>
      </c>
    </row>
    <row r="235" spans="1:7" x14ac:dyDescent="0.3">
      <c r="A235" s="97" t="s">
        <v>2009</v>
      </c>
      <c r="B235" s="99" t="s">
        <v>1943</v>
      </c>
      <c r="C235" s="99" t="s">
        <v>1939</v>
      </c>
      <c r="D235" s="99"/>
      <c r="E235" s="100" t="s">
        <v>2048</v>
      </c>
      <c r="F235" s="99">
        <v>200</v>
      </c>
      <c r="G235" s="99">
        <v>60</v>
      </c>
    </row>
    <row r="236" spans="1:7" x14ac:dyDescent="0.3">
      <c r="A236" s="97" t="s">
        <v>466</v>
      </c>
      <c r="B236" s="99" t="s">
        <v>2011</v>
      </c>
      <c r="C236" s="99" t="s">
        <v>1941</v>
      </c>
      <c r="D236" s="99"/>
      <c r="E236" s="100" t="s">
        <v>2048</v>
      </c>
      <c r="F236" s="99">
        <v>72</v>
      </c>
      <c r="G236" s="99" t="s">
        <v>1885</v>
      </c>
    </row>
    <row r="237" spans="1:7" x14ac:dyDescent="0.3">
      <c r="A237" s="97" t="s">
        <v>704</v>
      </c>
      <c r="B237" s="99" t="s">
        <v>2012</v>
      </c>
      <c r="C237" s="99" t="s">
        <v>2013</v>
      </c>
      <c r="D237" s="99"/>
      <c r="E237" s="100" t="s">
        <v>2048</v>
      </c>
      <c r="F237" s="99">
        <v>1500</v>
      </c>
      <c r="G237" s="99">
        <v>150</v>
      </c>
    </row>
    <row r="238" spans="1:7" x14ac:dyDescent="0.3">
      <c r="A238" s="97" t="s">
        <v>1928</v>
      </c>
      <c r="B238" s="99" t="s">
        <v>1942</v>
      </c>
      <c r="C238" s="99" t="s">
        <v>1941</v>
      </c>
      <c r="D238" s="99"/>
      <c r="E238" s="100" t="s">
        <v>2048</v>
      </c>
      <c r="F238" s="99">
        <v>2000</v>
      </c>
      <c r="G238" s="99">
        <v>200</v>
      </c>
    </row>
    <row r="239" spans="1:7" x14ac:dyDescent="0.3">
      <c r="A239" s="97" t="s">
        <v>1273</v>
      </c>
      <c r="B239" s="99" t="s">
        <v>2014</v>
      </c>
      <c r="C239" s="99" t="s">
        <v>1941</v>
      </c>
      <c r="D239" s="99"/>
      <c r="E239" s="100" t="s">
        <v>2048</v>
      </c>
      <c r="F239" s="99">
        <v>14000</v>
      </c>
      <c r="G239" s="99" t="s">
        <v>1885</v>
      </c>
    </row>
    <row r="240" spans="1:7" x14ac:dyDescent="0.3">
      <c r="A240" s="97" t="s">
        <v>1245</v>
      </c>
      <c r="B240" s="99" t="s">
        <v>1960</v>
      </c>
      <c r="C240" s="99" t="s">
        <v>1941</v>
      </c>
      <c r="D240" s="99"/>
      <c r="E240" s="100" t="s">
        <v>2048</v>
      </c>
      <c r="F240" s="99">
        <v>6000</v>
      </c>
      <c r="G240" s="99" t="s">
        <v>1885</v>
      </c>
    </row>
    <row r="241" spans="1:7" x14ac:dyDescent="0.3">
      <c r="A241" s="97" t="s">
        <v>1241</v>
      </c>
      <c r="B241" s="99" t="s">
        <v>1946</v>
      </c>
      <c r="C241" s="99" t="s">
        <v>1941</v>
      </c>
      <c r="D241" s="99"/>
      <c r="E241" s="100" t="s">
        <v>2048</v>
      </c>
      <c r="F241" s="99">
        <v>1000</v>
      </c>
      <c r="G241" s="99" t="s">
        <v>1885</v>
      </c>
    </row>
    <row r="242" spans="1:7" x14ac:dyDescent="0.3">
      <c r="A242" s="97" t="s">
        <v>1241</v>
      </c>
      <c r="B242" s="99" t="s">
        <v>1940</v>
      </c>
      <c r="C242" s="99" t="s">
        <v>1941</v>
      </c>
      <c r="D242" s="99"/>
      <c r="E242" s="100" t="s">
        <v>2048</v>
      </c>
      <c r="F242" s="99">
        <v>1000</v>
      </c>
      <c r="G242" s="99" t="s">
        <v>1885</v>
      </c>
    </row>
    <row r="243" spans="1:7" x14ac:dyDescent="0.3">
      <c r="A243" s="97" t="s">
        <v>1241</v>
      </c>
      <c r="B243" s="99" t="s">
        <v>1947</v>
      </c>
      <c r="C243" s="99" t="s">
        <v>1941</v>
      </c>
      <c r="D243" s="99"/>
      <c r="E243" s="100" t="s">
        <v>2048</v>
      </c>
      <c r="F243" s="99">
        <v>125</v>
      </c>
      <c r="G243" s="99" t="s">
        <v>1885</v>
      </c>
    </row>
    <row r="244" spans="1:7" x14ac:dyDescent="0.3">
      <c r="A244" s="97" t="s">
        <v>1276</v>
      </c>
      <c r="B244" s="99" t="s">
        <v>1947</v>
      </c>
      <c r="C244" s="99" t="s">
        <v>1941</v>
      </c>
      <c r="D244" s="99"/>
      <c r="E244" s="100" t="s">
        <v>2048</v>
      </c>
      <c r="F244" s="99">
        <v>600</v>
      </c>
      <c r="G244" s="99" t="s">
        <v>1885</v>
      </c>
    </row>
    <row r="245" spans="1:7" x14ac:dyDescent="0.3">
      <c r="A245" s="97" t="s">
        <v>1241</v>
      </c>
      <c r="B245" s="99" t="s">
        <v>1948</v>
      </c>
      <c r="C245" s="99" t="s">
        <v>1941</v>
      </c>
      <c r="D245" s="99"/>
      <c r="E245" s="100" t="s">
        <v>2048</v>
      </c>
      <c r="F245" s="99">
        <v>45</v>
      </c>
      <c r="G245" s="99" t="s">
        <v>1885</v>
      </c>
    </row>
    <row r="246" spans="1:7" x14ac:dyDescent="0.3">
      <c r="A246" s="97" t="s">
        <v>1267</v>
      </c>
      <c r="B246" s="99" t="s">
        <v>1948</v>
      </c>
      <c r="C246" s="99" t="s">
        <v>1941</v>
      </c>
      <c r="D246" s="99"/>
      <c r="E246" s="100" t="s">
        <v>2048</v>
      </c>
      <c r="F246" s="99">
        <v>43</v>
      </c>
      <c r="G246" s="99" t="s">
        <v>1885</v>
      </c>
    </row>
    <row r="247" spans="1:7" x14ac:dyDescent="0.3">
      <c r="A247" s="97" t="s">
        <v>1245</v>
      </c>
      <c r="B247" s="99" t="s">
        <v>1943</v>
      </c>
      <c r="C247" s="99" t="s">
        <v>1941</v>
      </c>
      <c r="D247" s="99"/>
      <c r="E247" s="100" t="s">
        <v>2048</v>
      </c>
      <c r="F247" s="99">
        <v>225</v>
      </c>
      <c r="G247" s="99" t="s">
        <v>1885</v>
      </c>
    </row>
    <row r="248" spans="1:7" x14ac:dyDescent="0.3">
      <c r="A248" s="97" t="s">
        <v>1267</v>
      </c>
      <c r="B248" s="99" t="s">
        <v>1963</v>
      </c>
      <c r="C248" s="99" t="s">
        <v>1941</v>
      </c>
      <c r="D248" s="99"/>
      <c r="E248" s="100" t="s">
        <v>2048</v>
      </c>
      <c r="F248" s="99">
        <v>100</v>
      </c>
      <c r="G248" s="99" t="s">
        <v>1885</v>
      </c>
    </row>
    <row r="249" spans="1:7" x14ac:dyDescent="0.3">
      <c r="A249" s="97" t="s">
        <v>1273</v>
      </c>
      <c r="B249" s="99" t="s">
        <v>1963</v>
      </c>
      <c r="C249" s="99" t="s">
        <v>1941</v>
      </c>
      <c r="D249" s="99"/>
      <c r="E249" s="100" t="s">
        <v>2048</v>
      </c>
      <c r="F249" s="99">
        <v>100</v>
      </c>
      <c r="G249" s="99" t="s">
        <v>1885</v>
      </c>
    </row>
    <row r="250" spans="1:7" x14ac:dyDescent="0.3">
      <c r="A250" s="97" t="s">
        <v>1285</v>
      </c>
      <c r="B250" s="99" t="s">
        <v>1965</v>
      </c>
      <c r="C250" s="99" t="s">
        <v>1941</v>
      </c>
      <c r="D250" s="99"/>
      <c r="E250" s="100" t="s">
        <v>2048</v>
      </c>
      <c r="F250" s="99">
        <v>8000</v>
      </c>
      <c r="G250" s="99" t="s">
        <v>1885</v>
      </c>
    </row>
    <row r="251" spans="1:7" x14ac:dyDescent="0.3">
      <c r="A251" s="97" t="s">
        <v>964</v>
      </c>
      <c r="B251" s="99" t="s">
        <v>1958</v>
      </c>
      <c r="C251" s="99" t="s">
        <v>1941</v>
      </c>
      <c r="D251" s="99"/>
      <c r="E251" s="100" t="s">
        <v>2048</v>
      </c>
      <c r="F251" s="99">
        <v>0</v>
      </c>
      <c r="G251" s="99" t="s">
        <v>1885</v>
      </c>
    </row>
    <row r="252" spans="1:7" x14ac:dyDescent="0.3">
      <c r="A252" s="97" t="s">
        <v>967</v>
      </c>
      <c r="B252" s="99" t="s">
        <v>1958</v>
      </c>
      <c r="C252" s="99" t="s">
        <v>1941</v>
      </c>
      <c r="D252" s="99"/>
      <c r="E252" s="100" t="s">
        <v>2048</v>
      </c>
      <c r="F252" s="99">
        <v>0</v>
      </c>
      <c r="G252" s="99" t="s">
        <v>1885</v>
      </c>
    </row>
    <row r="253" spans="1:7" x14ac:dyDescent="0.3">
      <c r="A253" s="97" t="s">
        <v>970</v>
      </c>
      <c r="B253" s="99" t="s">
        <v>1958</v>
      </c>
      <c r="C253" s="99" t="s">
        <v>1941</v>
      </c>
      <c r="D253" s="99"/>
      <c r="E253" s="100" t="s">
        <v>2048</v>
      </c>
      <c r="F253" s="104">
        <v>0</v>
      </c>
      <c r="G253" s="99" t="s">
        <v>1885</v>
      </c>
    </row>
    <row r="254" spans="1:7" x14ac:dyDescent="0.3">
      <c r="A254" s="97" t="s">
        <v>1147</v>
      </c>
      <c r="B254" s="99" t="s">
        <v>1971</v>
      </c>
      <c r="C254" s="99" t="s">
        <v>1941</v>
      </c>
      <c r="D254" s="99"/>
      <c r="E254" s="100" t="s">
        <v>2048</v>
      </c>
      <c r="F254" s="104">
        <v>22000</v>
      </c>
      <c r="G254" s="99" t="s">
        <v>1885</v>
      </c>
    </row>
    <row r="255" spans="1:7" x14ac:dyDescent="0.3">
      <c r="A255" s="97" t="s">
        <v>991</v>
      </c>
      <c r="B255" s="99" t="s">
        <v>2015</v>
      </c>
      <c r="C255" s="99" t="s">
        <v>1941</v>
      </c>
      <c r="D255" s="99"/>
      <c r="E255" s="100" t="s">
        <v>2048</v>
      </c>
      <c r="F255" s="104">
        <v>0</v>
      </c>
      <c r="G255" s="99" t="s">
        <v>1885</v>
      </c>
    </row>
    <row r="256" spans="1:7" s="94" customFormat="1" x14ac:dyDescent="0.3">
      <c r="A256" s="107" t="s">
        <v>1021</v>
      </c>
      <c r="B256" s="100" t="s">
        <v>2015</v>
      </c>
      <c r="C256" s="100" t="s">
        <v>1941</v>
      </c>
      <c r="D256" s="100"/>
      <c r="E256" s="100" t="s">
        <v>2048</v>
      </c>
      <c r="F256" s="104">
        <v>0</v>
      </c>
      <c r="G256" s="99" t="s">
        <v>1885</v>
      </c>
    </row>
    <row r="257" spans="1:7" s="94" customFormat="1" x14ac:dyDescent="0.3">
      <c r="A257" s="108" t="s">
        <v>1024</v>
      </c>
      <c r="B257" s="100" t="s">
        <v>2015</v>
      </c>
      <c r="C257" s="100" t="s">
        <v>1941</v>
      </c>
      <c r="D257" s="100"/>
      <c r="E257" s="100" t="s">
        <v>2048</v>
      </c>
      <c r="F257" s="104">
        <v>0</v>
      </c>
      <c r="G257" s="99" t="s">
        <v>1885</v>
      </c>
    </row>
    <row r="258" spans="1:7" x14ac:dyDescent="0.3">
      <c r="A258" s="97" t="s">
        <v>997</v>
      </c>
      <c r="B258" s="99" t="s">
        <v>2015</v>
      </c>
      <c r="C258" s="99" t="s">
        <v>1941</v>
      </c>
      <c r="D258" s="99"/>
      <c r="E258" s="100" t="s">
        <v>2048</v>
      </c>
      <c r="F258" s="104">
        <v>0</v>
      </c>
      <c r="G258" s="99" t="s">
        <v>1885</v>
      </c>
    </row>
    <row r="259" spans="1:7" x14ac:dyDescent="0.3">
      <c r="A259" s="97" t="s">
        <v>1021</v>
      </c>
      <c r="B259" s="99" t="s">
        <v>2015</v>
      </c>
      <c r="C259" s="99" t="s">
        <v>1941</v>
      </c>
      <c r="D259" s="99"/>
      <c r="E259" s="100" t="s">
        <v>2048</v>
      </c>
      <c r="F259" s="104">
        <v>0</v>
      </c>
      <c r="G259" s="99" t="s">
        <v>1885</v>
      </c>
    </row>
    <row r="260" spans="1:7" x14ac:dyDescent="0.3">
      <c r="A260" s="97" t="s">
        <v>1024</v>
      </c>
      <c r="B260" s="99" t="s">
        <v>2015</v>
      </c>
      <c r="C260" s="99" t="s">
        <v>1941</v>
      </c>
      <c r="D260" s="99"/>
      <c r="E260" s="100" t="s">
        <v>2048</v>
      </c>
      <c r="F260" s="104">
        <v>0</v>
      </c>
      <c r="G260" s="99" t="s">
        <v>1885</v>
      </c>
    </row>
    <row r="261" spans="1:7" x14ac:dyDescent="0.3">
      <c r="A261" s="97" t="s">
        <v>988</v>
      </c>
      <c r="B261" s="99" t="s">
        <v>1944</v>
      </c>
      <c r="C261" s="99" t="s">
        <v>1941</v>
      </c>
      <c r="D261" s="99"/>
      <c r="E261" s="100" t="s">
        <v>2048</v>
      </c>
      <c r="F261" s="104">
        <v>15000</v>
      </c>
      <c r="G261" s="99" t="s">
        <v>1885</v>
      </c>
    </row>
    <row r="262" spans="1:7" x14ac:dyDescent="0.3">
      <c r="A262" s="97" t="s">
        <v>853</v>
      </c>
      <c r="B262" s="99" t="s">
        <v>1945</v>
      </c>
      <c r="C262" s="99" t="s">
        <v>1941</v>
      </c>
      <c r="D262" s="99"/>
      <c r="E262" s="100" t="s">
        <v>2048</v>
      </c>
      <c r="F262" s="104">
        <v>350</v>
      </c>
      <c r="G262" s="99" t="s">
        <v>1885</v>
      </c>
    </row>
    <row r="263" spans="1:7" x14ac:dyDescent="0.3">
      <c r="A263" s="97" t="s">
        <v>928</v>
      </c>
      <c r="B263" s="99" t="s">
        <v>2016</v>
      </c>
      <c r="C263" s="99" t="s">
        <v>1941</v>
      </c>
      <c r="D263" s="99"/>
      <c r="E263" s="100" t="s">
        <v>2048</v>
      </c>
      <c r="F263" s="104">
        <v>500</v>
      </c>
      <c r="G263" s="99" t="s">
        <v>1885</v>
      </c>
    </row>
    <row r="264" spans="1:7" x14ac:dyDescent="0.3">
      <c r="A264" s="97" t="s">
        <v>937</v>
      </c>
      <c r="B264" s="99" t="s">
        <v>1983</v>
      </c>
      <c r="C264" s="99" t="s">
        <v>1941</v>
      </c>
      <c r="D264" s="99"/>
      <c r="E264" s="100" t="s">
        <v>2048</v>
      </c>
      <c r="F264" s="104">
        <v>500</v>
      </c>
      <c r="G264" s="99" t="s">
        <v>1885</v>
      </c>
    </row>
    <row r="265" spans="1:7" x14ac:dyDescent="0.3">
      <c r="A265" s="97" t="s">
        <v>862</v>
      </c>
      <c r="B265" s="99" t="s">
        <v>2017</v>
      </c>
      <c r="C265" s="99" t="s">
        <v>1941</v>
      </c>
      <c r="D265" s="99"/>
      <c r="E265" s="100" t="s">
        <v>2048</v>
      </c>
      <c r="F265" s="104">
        <v>750</v>
      </c>
      <c r="G265" s="99" t="s">
        <v>1885</v>
      </c>
    </row>
    <row r="266" spans="1:7" x14ac:dyDescent="0.3">
      <c r="A266" s="97" t="s">
        <v>865</v>
      </c>
      <c r="B266" s="99" t="s">
        <v>2017</v>
      </c>
      <c r="C266" s="99" t="s">
        <v>1941</v>
      </c>
      <c r="D266" s="99"/>
      <c r="E266" s="100" t="s">
        <v>2048</v>
      </c>
      <c r="F266" s="104">
        <v>800</v>
      </c>
      <c r="G266" s="99" t="s">
        <v>1885</v>
      </c>
    </row>
    <row r="267" spans="1:7" x14ac:dyDescent="0.3">
      <c r="A267" s="97" t="s">
        <v>1093</v>
      </c>
      <c r="B267" s="99" t="s">
        <v>2017</v>
      </c>
      <c r="C267" s="99" t="s">
        <v>1941</v>
      </c>
      <c r="D267" s="99"/>
      <c r="E267" s="100" t="s">
        <v>2048</v>
      </c>
      <c r="F267" s="104">
        <v>800</v>
      </c>
      <c r="G267" s="99" t="s">
        <v>1885</v>
      </c>
    </row>
    <row r="268" spans="1:7" x14ac:dyDescent="0.3">
      <c r="A268" s="97" t="s">
        <v>1045</v>
      </c>
      <c r="B268" s="99" t="s">
        <v>2011</v>
      </c>
      <c r="C268" s="99" t="s">
        <v>1941</v>
      </c>
      <c r="D268" s="99"/>
      <c r="E268" s="100" t="s">
        <v>2048</v>
      </c>
      <c r="F268" s="104">
        <v>800</v>
      </c>
      <c r="G268" s="99" t="s">
        <v>1885</v>
      </c>
    </row>
    <row r="269" spans="1:7" x14ac:dyDescent="0.3">
      <c r="A269" s="97" t="s">
        <v>850</v>
      </c>
      <c r="B269" s="99" t="s">
        <v>2011</v>
      </c>
      <c r="C269" s="99" t="s">
        <v>1941</v>
      </c>
      <c r="D269" s="99"/>
      <c r="E269" s="100" t="s">
        <v>2048</v>
      </c>
      <c r="F269" s="104">
        <v>750</v>
      </c>
      <c r="G269" s="99" t="s">
        <v>1885</v>
      </c>
    </row>
    <row r="270" spans="1:7" x14ac:dyDescent="0.3">
      <c r="A270" s="97" t="s">
        <v>958</v>
      </c>
      <c r="B270" s="99" t="s">
        <v>2018</v>
      </c>
      <c r="C270" s="99" t="s">
        <v>1941</v>
      </c>
      <c r="D270" s="99"/>
      <c r="E270" s="100" t="s">
        <v>2048</v>
      </c>
      <c r="F270" s="104">
        <v>20000</v>
      </c>
      <c r="G270" s="99" t="s">
        <v>1885</v>
      </c>
    </row>
    <row r="271" spans="1:7" x14ac:dyDescent="0.3">
      <c r="A271" s="97" t="s">
        <v>961</v>
      </c>
      <c r="B271" s="99" t="s">
        <v>2018</v>
      </c>
      <c r="C271" s="99" t="s">
        <v>1941</v>
      </c>
      <c r="D271" s="99"/>
      <c r="E271" s="100" t="s">
        <v>2048</v>
      </c>
      <c r="F271" s="104">
        <v>16000</v>
      </c>
      <c r="G271" s="99" t="s">
        <v>1885</v>
      </c>
    </row>
    <row r="272" spans="1:7" x14ac:dyDescent="0.3">
      <c r="A272" s="97" t="s">
        <v>1030</v>
      </c>
      <c r="B272" s="99" t="s">
        <v>2019</v>
      </c>
      <c r="C272" s="99" t="s">
        <v>1941</v>
      </c>
      <c r="D272" s="99"/>
      <c r="E272" s="100" t="s">
        <v>2048</v>
      </c>
      <c r="F272" s="104">
        <v>500</v>
      </c>
      <c r="G272" s="99" t="s">
        <v>1885</v>
      </c>
    </row>
    <row r="273" spans="1:7" x14ac:dyDescent="0.3">
      <c r="A273" s="97" t="s">
        <v>1033</v>
      </c>
      <c r="B273" s="99" t="s">
        <v>2019</v>
      </c>
      <c r="C273" s="99" t="s">
        <v>1941</v>
      </c>
      <c r="D273" s="99"/>
      <c r="E273" s="100" t="s">
        <v>2048</v>
      </c>
      <c r="F273" s="104">
        <v>5000</v>
      </c>
      <c r="G273" s="99" t="s">
        <v>1885</v>
      </c>
    </row>
    <row r="274" spans="1:7" x14ac:dyDescent="0.3">
      <c r="A274" s="97" t="s">
        <v>395</v>
      </c>
      <c r="B274" s="99" t="s">
        <v>2014</v>
      </c>
      <c r="C274" s="99" t="s">
        <v>1941</v>
      </c>
      <c r="D274" s="99"/>
      <c r="E274" s="100" t="s">
        <v>2048</v>
      </c>
      <c r="F274" s="104">
        <v>7000</v>
      </c>
      <c r="G274" s="99" t="s">
        <v>1885</v>
      </c>
    </row>
    <row r="275" spans="1:7" x14ac:dyDescent="0.3">
      <c r="A275" s="97" t="s">
        <v>404</v>
      </c>
      <c r="B275" s="99" t="s">
        <v>1959</v>
      </c>
      <c r="C275" s="99" t="s">
        <v>1941</v>
      </c>
      <c r="D275" s="99"/>
      <c r="E275" s="100" t="s">
        <v>2048</v>
      </c>
      <c r="F275" s="104">
        <v>4000</v>
      </c>
      <c r="G275" s="99" t="s">
        <v>1885</v>
      </c>
    </row>
    <row r="276" spans="1:7" x14ac:dyDescent="0.3">
      <c r="A276" s="97" t="s">
        <v>437</v>
      </c>
      <c r="B276" s="99" t="s">
        <v>1959</v>
      </c>
      <c r="C276" s="99" t="s">
        <v>1941</v>
      </c>
      <c r="D276" s="99"/>
      <c r="E276" s="100" t="s">
        <v>2048</v>
      </c>
      <c r="F276" s="109">
        <v>4000</v>
      </c>
      <c r="G276" s="110" t="s">
        <v>1885</v>
      </c>
    </row>
    <row r="277" spans="1:7" x14ac:dyDescent="0.3">
      <c r="A277" s="111" t="s">
        <v>746</v>
      </c>
      <c r="B277" s="99" t="s">
        <v>1945</v>
      </c>
      <c r="C277" s="99" t="s">
        <v>1941</v>
      </c>
      <c r="D277" s="99"/>
      <c r="E277" s="100" t="s">
        <v>2048</v>
      </c>
      <c r="F277" s="112" t="s">
        <v>2020</v>
      </c>
      <c r="G277" s="110" t="s">
        <v>1885</v>
      </c>
    </row>
    <row r="278" spans="1:7" x14ac:dyDescent="0.3">
      <c r="A278" s="113" t="s">
        <v>2021</v>
      </c>
      <c r="B278" s="99" t="s">
        <v>1945</v>
      </c>
      <c r="C278" s="99" t="s">
        <v>1939</v>
      </c>
      <c r="D278" s="99"/>
      <c r="E278" s="100" t="s">
        <v>2048</v>
      </c>
      <c r="F278" s="114">
        <v>6000</v>
      </c>
      <c r="G278" s="99">
        <v>42</v>
      </c>
    </row>
    <row r="279" spans="1:7" x14ac:dyDescent="0.3">
      <c r="A279" s="113" t="s">
        <v>2022</v>
      </c>
      <c r="B279" s="99" t="s">
        <v>1945</v>
      </c>
      <c r="C279" s="99" t="s">
        <v>1939</v>
      </c>
      <c r="D279" s="99"/>
      <c r="E279" s="100" t="s">
        <v>2048</v>
      </c>
      <c r="F279" s="114">
        <v>1000</v>
      </c>
      <c r="G279" s="99">
        <v>23</v>
      </c>
    </row>
    <row r="280" spans="1:7" x14ac:dyDescent="0.3">
      <c r="A280" s="113" t="s">
        <v>2023</v>
      </c>
      <c r="B280" s="99" t="s">
        <v>1945</v>
      </c>
      <c r="C280" s="99" t="s">
        <v>1939</v>
      </c>
      <c r="D280" s="99"/>
      <c r="E280" s="100" t="s">
        <v>2048</v>
      </c>
      <c r="F280" s="104">
        <v>2000</v>
      </c>
      <c r="G280" s="99">
        <v>47</v>
      </c>
    </row>
    <row r="281" spans="1:7" x14ac:dyDescent="0.3">
      <c r="A281" s="113" t="s">
        <v>2024</v>
      </c>
      <c r="B281" s="99" t="s">
        <v>1945</v>
      </c>
      <c r="C281" s="99" t="s">
        <v>1939</v>
      </c>
      <c r="D281" s="99"/>
      <c r="E281" s="100" t="s">
        <v>2048</v>
      </c>
      <c r="F281" s="104">
        <v>2000</v>
      </c>
      <c r="G281" s="99">
        <v>47</v>
      </c>
    </row>
    <row r="282" spans="1:7" x14ac:dyDescent="0.3">
      <c r="A282" s="113" t="s">
        <v>2025</v>
      </c>
      <c r="B282" s="99" t="s">
        <v>1945</v>
      </c>
      <c r="C282" s="99" t="s">
        <v>1939</v>
      </c>
      <c r="D282" s="99"/>
      <c r="E282" s="100" t="s">
        <v>2048</v>
      </c>
      <c r="F282" s="104">
        <v>2000</v>
      </c>
      <c r="G282" s="99">
        <v>47</v>
      </c>
    </row>
    <row r="283" spans="1:7" x14ac:dyDescent="0.3">
      <c r="A283" s="113" t="s">
        <v>2026</v>
      </c>
      <c r="B283" s="99" t="s">
        <v>1945</v>
      </c>
      <c r="C283" s="99" t="s">
        <v>1939</v>
      </c>
      <c r="D283" s="99"/>
      <c r="E283" s="100" t="s">
        <v>2048</v>
      </c>
      <c r="F283" s="114">
        <v>1000</v>
      </c>
      <c r="G283" s="99">
        <v>23</v>
      </c>
    </row>
    <row r="284" spans="1:7" x14ac:dyDescent="0.3">
      <c r="A284" s="113" t="s">
        <v>2027</v>
      </c>
      <c r="B284" s="99" t="s">
        <v>1945</v>
      </c>
      <c r="C284" s="99" t="s">
        <v>1939</v>
      </c>
      <c r="D284" s="99"/>
      <c r="E284" s="100" t="s">
        <v>2048</v>
      </c>
      <c r="F284" s="104">
        <v>2500</v>
      </c>
      <c r="G284" s="99">
        <v>58</v>
      </c>
    </row>
    <row r="285" spans="1:7" x14ac:dyDescent="0.3">
      <c r="A285" s="113" t="s">
        <v>2028</v>
      </c>
      <c r="B285" s="99" t="s">
        <v>1945</v>
      </c>
      <c r="C285" s="99" t="s">
        <v>1939</v>
      </c>
      <c r="D285" s="99"/>
      <c r="E285" s="100" t="s">
        <v>2048</v>
      </c>
      <c r="F285" s="104">
        <v>2000</v>
      </c>
      <c r="G285" s="99">
        <v>47</v>
      </c>
    </row>
    <row r="286" spans="1:7" x14ac:dyDescent="0.3">
      <c r="A286" s="113" t="s">
        <v>2029</v>
      </c>
      <c r="B286" s="99" t="s">
        <v>1945</v>
      </c>
      <c r="C286" s="99" t="s">
        <v>1939</v>
      </c>
      <c r="D286" s="99"/>
      <c r="E286" s="100" t="s">
        <v>2048</v>
      </c>
      <c r="F286" s="104">
        <v>2000</v>
      </c>
      <c r="G286" s="99">
        <v>47</v>
      </c>
    </row>
    <row r="287" spans="1:7" x14ac:dyDescent="0.3">
      <c r="A287" s="113" t="s">
        <v>2030</v>
      </c>
      <c r="B287" s="99" t="s">
        <v>1945</v>
      </c>
      <c r="C287" s="99" t="s">
        <v>1939</v>
      </c>
      <c r="D287" s="99"/>
      <c r="E287" s="100" t="s">
        <v>2048</v>
      </c>
      <c r="F287" s="104">
        <v>2000</v>
      </c>
      <c r="G287" s="99">
        <v>47</v>
      </c>
    </row>
    <row r="288" spans="1:7" x14ac:dyDescent="0.3">
      <c r="A288" s="113" t="s">
        <v>2031</v>
      </c>
      <c r="B288" s="99" t="s">
        <v>1945</v>
      </c>
      <c r="C288" s="99" t="s">
        <v>1939</v>
      </c>
      <c r="D288" s="99"/>
      <c r="E288" s="100" t="s">
        <v>2048</v>
      </c>
      <c r="F288" s="104">
        <v>2000</v>
      </c>
      <c r="G288" s="99">
        <v>47</v>
      </c>
    </row>
    <row r="289" spans="1:7" x14ac:dyDescent="0.3">
      <c r="A289" s="115" t="s">
        <v>2032</v>
      </c>
      <c r="B289" s="99" t="s">
        <v>1945</v>
      </c>
      <c r="C289" s="99" t="s">
        <v>1939</v>
      </c>
      <c r="D289" s="99"/>
      <c r="E289" s="100" t="s">
        <v>2048</v>
      </c>
      <c r="F289" s="104">
        <v>2000</v>
      </c>
      <c r="G289" s="99">
        <v>47</v>
      </c>
    </row>
    <row r="290" spans="1:7" x14ac:dyDescent="0.3">
      <c r="A290" s="115" t="s">
        <v>2033</v>
      </c>
      <c r="B290" s="99" t="s">
        <v>1945</v>
      </c>
      <c r="C290" s="99" t="s">
        <v>1939</v>
      </c>
      <c r="D290" s="99"/>
      <c r="E290" s="100" t="s">
        <v>2048</v>
      </c>
      <c r="F290" s="99">
        <v>1500</v>
      </c>
      <c r="G290" s="99">
        <v>35</v>
      </c>
    </row>
    <row r="291" spans="1:7" x14ac:dyDescent="0.3">
      <c r="A291" s="115" t="s">
        <v>2034</v>
      </c>
      <c r="B291" s="99" t="s">
        <v>1945</v>
      </c>
      <c r="C291" s="99" t="s">
        <v>1939</v>
      </c>
      <c r="D291" s="99"/>
      <c r="E291" s="100" t="s">
        <v>2048</v>
      </c>
      <c r="F291" s="99">
        <v>140</v>
      </c>
      <c r="G291" s="99">
        <v>49</v>
      </c>
    </row>
    <row r="292" spans="1:7" x14ac:dyDescent="0.3">
      <c r="A292" s="115" t="s">
        <v>2035</v>
      </c>
      <c r="B292" s="99" t="s">
        <v>1945</v>
      </c>
      <c r="C292" s="99" t="s">
        <v>1939</v>
      </c>
      <c r="D292" s="99"/>
      <c r="E292" s="100" t="s">
        <v>2048</v>
      </c>
      <c r="F292" s="99">
        <v>140</v>
      </c>
      <c r="G292" s="99">
        <v>49</v>
      </c>
    </row>
    <row r="293" spans="1:7" x14ac:dyDescent="0.3">
      <c r="A293" s="115" t="s">
        <v>2036</v>
      </c>
      <c r="B293" s="99" t="s">
        <v>1945</v>
      </c>
      <c r="C293" s="99" t="s">
        <v>1939</v>
      </c>
      <c r="D293" s="99"/>
      <c r="E293" s="100" t="s">
        <v>2048</v>
      </c>
      <c r="F293" s="99">
        <v>9000</v>
      </c>
      <c r="G293" s="99">
        <v>90</v>
      </c>
    </row>
    <row r="294" spans="1:7" x14ac:dyDescent="0.3">
      <c r="A294" s="115" t="s">
        <v>2037</v>
      </c>
      <c r="B294" s="99" t="s">
        <v>1945</v>
      </c>
      <c r="C294" s="99" t="s">
        <v>1939</v>
      </c>
      <c r="D294" s="99"/>
      <c r="E294" s="100" t="s">
        <v>2048</v>
      </c>
      <c r="F294" s="99">
        <v>10500</v>
      </c>
      <c r="G294" s="99">
        <v>105</v>
      </c>
    </row>
    <row r="295" spans="1:7" x14ac:dyDescent="0.3">
      <c r="A295" s="113" t="s">
        <v>2021</v>
      </c>
      <c r="B295" s="99" t="s">
        <v>1945</v>
      </c>
      <c r="C295" s="99" t="s">
        <v>1939</v>
      </c>
      <c r="D295" s="99"/>
      <c r="E295" s="100" t="s">
        <v>2048</v>
      </c>
      <c r="F295" s="99">
        <v>8000</v>
      </c>
      <c r="G295" s="99">
        <v>80</v>
      </c>
    </row>
    <row r="296" spans="1:7" x14ac:dyDescent="0.3">
      <c r="A296" s="113" t="s">
        <v>2038</v>
      </c>
      <c r="B296" s="99" t="s">
        <v>1945</v>
      </c>
      <c r="C296" s="99" t="s">
        <v>1939</v>
      </c>
      <c r="D296" s="99"/>
      <c r="E296" s="100" t="s">
        <v>2048</v>
      </c>
      <c r="F296" s="99">
        <v>10500</v>
      </c>
      <c r="G296" s="99">
        <v>105</v>
      </c>
    </row>
    <row r="297" spans="1:7" x14ac:dyDescent="0.3">
      <c r="A297" s="113" t="s">
        <v>2023</v>
      </c>
      <c r="B297" s="99" t="s">
        <v>1945</v>
      </c>
      <c r="C297" s="99" t="s">
        <v>1939</v>
      </c>
      <c r="D297" s="99"/>
      <c r="E297" s="100" t="s">
        <v>2048</v>
      </c>
      <c r="F297" s="99">
        <v>1500</v>
      </c>
      <c r="G297" s="99">
        <v>63</v>
      </c>
    </row>
    <row r="298" spans="1:7" x14ac:dyDescent="0.3">
      <c r="A298" s="113" t="s">
        <v>2025</v>
      </c>
      <c r="B298" s="99" t="s">
        <v>1945</v>
      </c>
      <c r="C298" s="99" t="s">
        <v>1939</v>
      </c>
      <c r="D298" s="99"/>
      <c r="E298" s="100" t="s">
        <v>2048</v>
      </c>
      <c r="F298" s="99">
        <v>1500</v>
      </c>
      <c r="G298" s="99">
        <v>63</v>
      </c>
    </row>
    <row r="299" spans="1:7" x14ac:dyDescent="0.3">
      <c r="A299" s="113" t="s">
        <v>2024</v>
      </c>
      <c r="B299" s="99" t="s">
        <v>1945</v>
      </c>
      <c r="C299" s="99" t="s">
        <v>1939</v>
      </c>
      <c r="D299" s="99"/>
      <c r="E299" s="100" t="s">
        <v>2048</v>
      </c>
      <c r="F299" s="99">
        <v>2000</v>
      </c>
      <c r="G299" s="99">
        <v>83</v>
      </c>
    </row>
    <row r="300" spans="1:7" x14ac:dyDescent="0.3">
      <c r="A300" s="113" t="s">
        <v>2026</v>
      </c>
      <c r="B300" s="99" t="s">
        <v>1945</v>
      </c>
      <c r="C300" s="99" t="s">
        <v>1939</v>
      </c>
      <c r="D300" s="99"/>
      <c r="E300" s="100" t="s">
        <v>2048</v>
      </c>
      <c r="F300" s="99">
        <v>1300</v>
      </c>
      <c r="G300" s="99">
        <v>54</v>
      </c>
    </row>
    <row r="301" spans="1:7" x14ac:dyDescent="0.3">
      <c r="A301" s="113" t="s">
        <v>2027</v>
      </c>
      <c r="B301" s="99" t="s">
        <v>1945</v>
      </c>
      <c r="C301" s="99" t="s">
        <v>1939</v>
      </c>
      <c r="D301" s="99"/>
      <c r="E301" s="100" t="s">
        <v>2048</v>
      </c>
      <c r="F301" s="99">
        <v>1000</v>
      </c>
      <c r="G301" s="99">
        <v>42</v>
      </c>
    </row>
    <row r="302" spans="1:7" x14ac:dyDescent="0.3">
      <c r="A302" s="113" t="s">
        <v>2030</v>
      </c>
      <c r="B302" s="99" t="s">
        <v>1945</v>
      </c>
      <c r="C302" s="99" t="s">
        <v>1939</v>
      </c>
      <c r="D302" s="99"/>
      <c r="E302" s="100" t="s">
        <v>2048</v>
      </c>
      <c r="F302" s="99">
        <v>1500</v>
      </c>
      <c r="G302" s="99">
        <v>63</v>
      </c>
    </row>
    <row r="303" spans="1:7" x14ac:dyDescent="0.3">
      <c r="A303" s="113" t="s">
        <v>2029</v>
      </c>
      <c r="B303" s="99" t="s">
        <v>1945</v>
      </c>
      <c r="C303" s="99" t="s">
        <v>1939</v>
      </c>
      <c r="D303" s="99"/>
      <c r="E303" s="100" t="s">
        <v>2048</v>
      </c>
      <c r="F303" s="99">
        <v>160</v>
      </c>
      <c r="G303" s="99">
        <v>80</v>
      </c>
    </row>
    <row r="304" spans="1:7" x14ac:dyDescent="0.3">
      <c r="A304" s="113" t="s">
        <v>2028</v>
      </c>
      <c r="B304" s="99" t="s">
        <v>1945</v>
      </c>
      <c r="C304" s="99" t="s">
        <v>1939</v>
      </c>
      <c r="D304" s="99"/>
      <c r="E304" s="100" t="s">
        <v>2048</v>
      </c>
      <c r="F304" s="99">
        <v>180</v>
      </c>
      <c r="G304" s="99">
        <v>90</v>
      </c>
    </row>
    <row r="305" spans="1:7" x14ac:dyDescent="0.3">
      <c r="A305" s="113" t="s">
        <v>2039</v>
      </c>
      <c r="B305" s="99" t="s">
        <v>1945</v>
      </c>
      <c r="C305" s="99" t="s">
        <v>1939</v>
      </c>
      <c r="D305" s="99"/>
      <c r="E305" s="100" t="s">
        <v>2048</v>
      </c>
      <c r="F305" s="99">
        <v>8500</v>
      </c>
      <c r="G305" s="99">
        <v>85</v>
      </c>
    </row>
    <row r="306" spans="1:7" x14ac:dyDescent="0.3">
      <c r="A306" s="113" t="s">
        <v>2032</v>
      </c>
      <c r="B306" s="99" t="s">
        <v>1945</v>
      </c>
      <c r="C306" s="99" t="s">
        <v>1939</v>
      </c>
      <c r="D306" s="99"/>
      <c r="E306" s="100" t="s">
        <v>2048</v>
      </c>
      <c r="F306" s="99">
        <v>160</v>
      </c>
      <c r="G306" s="99">
        <v>80</v>
      </c>
    </row>
    <row r="307" spans="1:7" x14ac:dyDescent="0.3">
      <c r="A307" s="113" t="s">
        <v>2033</v>
      </c>
      <c r="B307" s="99" t="s">
        <v>1945</v>
      </c>
      <c r="C307" s="99" t="s">
        <v>1939</v>
      </c>
      <c r="D307" s="99"/>
      <c r="E307" s="100" t="s">
        <v>2048</v>
      </c>
      <c r="F307" s="99">
        <v>175</v>
      </c>
      <c r="G307" s="99">
        <v>88</v>
      </c>
    </row>
    <row r="308" spans="1:7" x14ac:dyDescent="0.3">
      <c r="A308" s="113" t="s">
        <v>2035</v>
      </c>
      <c r="B308" s="99" t="s">
        <v>1945</v>
      </c>
      <c r="C308" s="99" t="s">
        <v>1939</v>
      </c>
      <c r="D308" s="99"/>
      <c r="E308" s="100" t="s">
        <v>2048</v>
      </c>
      <c r="F308" s="99">
        <v>160</v>
      </c>
      <c r="G308" s="99">
        <v>80</v>
      </c>
    </row>
    <row r="309" spans="1:7" x14ac:dyDescent="0.3">
      <c r="A309" s="113" t="s">
        <v>2031</v>
      </c>
      <c r="B309" s="99" t="s">
        <v>1945</v>
      </c>
      <c r="C309" s="99" t="s">
        <v>1939</v>
      </c>
      <c r="D309" s="99"/>
      <c r="E309" s="100" t="s">
        <v>2048</v>
      </c>
      <c r="F309" s="99">
        <v>2000</v>
      </c>
      <c r="G309" s="99">
        <v>83</v>
      </c>
    </row>
    <row r="310" spans="1:7" x14ac:dyDescent="0.3">
      <c r="A310" s="113" t="s">
        <v>2040</v>
      </c>
      <c r="B310" s="98" t="s">
        <v>1940</v>
      </c>
      <c r="C310" s="99" t="s">
        <v>1939</v>
      </c>
      <c r="D310" s="99"/>
      <c r="E310" s="100" t="s">
        <v>2048</v>
      </c>
      <c r="F310" s="99">
        <v>300</v>
      </c>
      <c r="G310" s="99">
        <v>150</v>
      </c>
    </row>
    <row r="311" spans="1:7" x14ac:dyDescent="0.3">
      <c r="A311" s="113" t="s">
        <v>2021</v>
      </c>
      <c r="B311" s="98" t="s">
        <v>1940</v>
      </c>
      <c r="C311" s="99" t="s">
        <v>1939</v>
      </c>
      <c r="D311" s="99"/>
      <c r="E311" s="100" t="s">
        <v>2048</v>
      </c>
      <c r="F311" s="99">
        <v>300</v>
      </c>
      <c r="G311" s="99">
        <v>150</v>
      </c>
    </row>
    <row r="312" spans="1:7" x14ac:dyDescent="0.3">
      <c r="A312" s="113" t="s">
        <v>2023</v>
      </c>
      <c r="B312" s="98" t="s">
        <v>1940</v>
      </c>
      <c r="C312" s="99" t="s">
        <v>1939</v>
      </c>
      <c r="D312" s="99"/>
      <c r="E312" s="100" t="s">
        <v>2048</v>
      </c>
      <c r="F312" s="99">
        <v>250</v>
      </c>
      <c r="G312" s="99">
        <v>125</v>
      </c>
    </row>
    <row r="313" spans="1:7" x14ac:dyDescent="0.3">
      <c r="A313" s="113" t="s">
        <v>2025</v>
      </c>
      <c r="B313" s="98" t="s">
        <v>1940</v>
      </c>
      <c r="C313" s="99" t="s">
        <v>1939</v>
      </c>
      <c r="D313" s="99"/>
      <c r="E313" s="100" t="s">
        <v>2048</v>
      </c>
      <c r="F313" s="99">
        <v>350</v>
      </c>
      <c r="G313" s="99">
        <v>175</v>
      </c>
    </row>
    <row r="314" spans="1:7" x14ac:dyDescent="0.3">
      <c r="A314" s="113" t="s">
        <v>2024</v>
      </c>
      <c r="B314" s="98" t="s">
        <v>1940</v>
      </c>
      <c r="C314" s="99" t="s">
        <v>1939</v>
      </c>
      <c r="D314" s="99"/>
      <c r="E314" s="100" t="s">
        <v>2048</v>
      </c>
      <c r="F314" s="99">
        <v>300</v>
      </c>
      <c r="G314" s="99">
        <v>150</v>
      </c>
    </row>
    <row r="315" spans="1:7" x14ac:dyDescent="0.3">
      <c r="A315" s="113" t="s">
        <v>2026</v>
      </c>
      <c r="B315" s="98" t="s">
        <v>1940</v>
      </c>
      <c r="C315" s="99" t="s">
        <v>1939</v>
      </c>
      <c r="D315" s="99"/>
      <c r="E315" s="100" t="s">
        <v>2048</v>
      </c>
      <c r="F315" s="99">
        <v>450</v>
      </c>
      <c r="G315" s="99">
        <v>225</v>
      </c>
    </row>
    <row r="316" spans="1:7" x14ac:dyDescent="0.3">
      <c r="A316" s="113" t="s">
        <v>2027</v>
      </c>
      <c r="B316" s="98" t="s">
        <v>1940</v>
      </c>
      <c r="C316" s="99" t="s">
        <v>1939</v>
      </c>
      <c r="D316" s="99"/>
      <c r="E316" s="100" t="s">
        <v>2048</v>
      </c>
      <c r="F316" s="99">
        <v>250</v>
      </c>
      <c r="G316" s="99">
        <v>125</v>
      </c>
    </row>
    <row r="317" spans="1:7" x14ac:dyDescent="0.3">
      <c r="A317" s="113" t="s">
        <v>2030</v>
      </c>
      <c r="B317" s="98" t="s">
        <v>1940</v>
      </c>
      <c r="C317" s="99" t="s">
        <v>1939</v>
      </c>
      <c r="D317" s="99"/>
      <c r="E317" s="100" t="s">
        <v>2048</v>
      </c>
      <c r="F317" s="99">
        <v>350</v>
      </c>
      <c r="G317" s="99">
        <v>175</v>
      </c>
    </row>
    <row r="318" spans="1:7" x14ac:dyDescent="0.3">
      <c r="A318" s="113" t="s">
        <v>2029</v>
      </c>
      <c r="B318" s="98" t="s">
        <v>1940</v>
      </c>
      <c r="C318" s="99" t="s">
        <v>1939</v>
      </c>
      <c r="D318" s="99"/>
      <c r="E318" s="100" t="s">
        <v>2048</v>
      </c>
      <c r="F318" s="99">
        <v>300</v>
      </c>
      <c r="G318" s="99">
        <v>150</v>
      </c>
    </row>
    <row r="319" spans="1:7" x14ac:dyDescent="0.3">
      <c r="A319" s="113" t="s">
        <v>2041</v>
      </c>
      <c r="B319" s="98" t="s">
        <v>1940</v>
      </c>
      <c r="C319" s="99" t="s">
        <v>1939</v>
      </c>
      <c r="D319" s="99"/>
      <c r="E319" s="100" t="s">
        <v>2048</v>
      </c>
      <c r="F319" s="99">
        <v>15000</v>
      </c>
      <c r="G319" s="99">
        <v>150</v>
      </c>
    </row>
    <row r="320" spans="1:7" x14ac:dyDescent="0.3">
      <c r="A320" s="113" t="s">
        <v>2028</v>
      </c>
      <c r="B320" s="98" t="s">
        <v>1940</v>
      </c>
      <c r="C320" s="99" t="s">
        <v>1939</v>
      </c>
      <c r="D320" s="99"/>
      <c r="E320" s="100" t="s">
        <v>2048</v>
      </c>
      <c r="F320" s="99">
        <v>300</v>
      </c>
      <c r="G320" s="99">
        <v>150</v>
      </c>
    </row>
    <row r="321" spans="1:7" x14ac:dyDescent="0.3">
      <c r="A321" s="113" t="s">
        <v>2042</v>
      </c>
      <c r="B321" s="98" t="s">
        <v>1940</v>
      </c>
      <c r="C321" s="99" t="s">
        <v>1939</v>
      </c>
      <c r="D321" s="99"/>
      <c r="E321" s="100" t="s">
        <v>2048</v>
      </c>
      <c r="F321" s="99">
        <v>300</v>
      </c>
      <c r="G321" s="99">
        <v>150</v>
      </c>
    </row>
    <row r="322" spans="1:7" x14ac:dyDescent="0.3">
      <c r="A322" s="113" t="s">
        <v>2032</v>
      </c>
      <c r="B322" s="98" t="s">
        <v>1940</v>
      </c>
      <c r="C322" s="99" t="s">
        <v>1939</v>
      </c>
      <c r="D322" s="99"/>
      <c r="E322" s="100" t="s">
        <v>2048</v>
      </c>
      <c r="F322" s="99">
        <v>200</v>
      </c>
      <c r="G322" s="99">
        <v>100</v>
      </c>
    </row>
    <row r="323" spans="1:7" x14ac:dyDescent="0.3">
      <c r="A323" s="115" t="s">
        <v>2033</v>
      </c>
      <c r="B323" s="98" t="s">
        <v>1940</v>
      </c>
      <c r="C323" s="99" t="s">
        <v>1939</v>
      </c>
      <c r="D323" s="99"/>
      <c r="E323" s="100" t="s">
        <v>2048</v>
      </c>
      <c r="F323" s="99">
        <v>300</v>
      </c>
      <c r="G323" s="99">
        <v>150</v>
      </c>
    </row>
    <row r="324" spans="1:7" x14ac:dyDescent="0.3">
      <c r="A324" s="115" t="s">
        <v>2035</v>
      </c>
      <c r="B324" s="98" t="s">
        <v>1940</v>
      </c>
      <c r="C324" s="99" t="s">
        <v>1939</v>
      </c>
      <c r="D324" s="99"/>
      <c r="E324" s="100" t="s">
        <v>2048</v>
      </c>
      <c r="F324" s="99">
        <v>350</v>
      </c>
      <c r="G324" s="99">
        <v>175</v>
      </c>
    </row>
    <row r="325" spans="1:7" x14ac:dyDescent="0.3">
      <c r="A325" s="115" t="s">
        <v>2034</v>
      </c>
      <c r="B325" s="98" t="s">
        <v>1940</v>
      </c>
      <c r="C325" s="99" t="s">
        <v>1939</v>
      </c>
      <c r="D325" s="99"/>
      <c r="E325" s="100" t="s">
        <v>2048</v>
      </c>
      <c r="F325" s="99">
        <v>300</v>
      </c>
      <c r="G325" s="99">
        <v>150</v>
      </c>
    </row>
    <row r="326" spans="1:7" x14ac:dyDescent="0.3">
      <c r="A326" s="113" t="s">
        <v>2031</v>
      </c>
      <c r="B326" s="98" t="s">
        <v>1940</v>
      </c>
      <c r="C326" s="99" t="s">
        <v>1939</v>
      </c>
      <c r="D326" s="99"/>
      <c r="E326" s="100" t="s">
        <v>2048</v>
      </c>
      <c r="F326" s="99">
        <v>300</v>
      </c>
      <c r="G326" s="99">
        <v>150</v>
      </c>
    </row>
    <row r="327" spans="1:7" x14ac:dyDescent="0.3">
      <c r="A327" s="115" t="s">
        <v>2037</v>
      </c>
      <c r="B327" s="98" t="s">
        <v>1947</v>
      </c>
      <c r="C327" s="99" t="s">
        <v>1939</v>
      </c>
      <c r="D327" s="99"/>
      <c r="E327" s="100" t="s">
        <v>2048</v>
      </c>
      <c r="F327" s="99">
        <v>12000</v>
      </c>
      <c r="G327" s="99">
        <v>120</v>
      </c>
    </row>
    <row r="328" spans="1:7" x14ac:dyDescent="0.3">
      <c r="A328" s="115" t="s">
        <v>2036</v>
      </c>
      <c r="B328" s="98" t="s">
        <v>1947</v>
      </c>
      <c r="C328" s="99" t="s">
        <v>1939</v>
      </c>
      <c r="D328" s="99"/>
      <c r="E328" s="100" t="s">
        <v>2048</v>
      </c>
      <c r="F328" s="99">
        <v>12000</v>
      </c>
      <c r="G328" s="99">
        <v>120</v>
      </c>
    </row>
    <row r="329" spans="1:7" x14ac:dyDescent="0.3">
      <c r="A329" s="113" t="s">
        <v>2021</v>
      </c>
      <c r="B329" s="98" t="s">
        <v>1947</v>
      </c>
      <c r="C329" s="99" t="s">
        <v>1939</v>
      </c>
      <c r="D329" s="99"/>
      <c r="E329" s="100" t="s">
        <v>2048</v>
      </c>
      <c r="F329" s="99">
        <v>15000</v>
      </c>
      <c r="G329" s="99">
        <v>150</v>
      </c>
    </row>
    <row r="330" spans="1:7" x14ac:dyDescent="0.3">
      <c r="A330" s="113" t="s">
        <v>2038</v>
      </c>
      <c r="B330" s="98" t="s">
        <v>1947</v>
      </c>
      <c r="C330" s="99" t="s">
        <v>1939</v>
      </c>
      <c r="D330" s="99"/>
      <c r="E330" s="100" t="s">
        <v>2048</v>
      </c>
      <c r="F330" s="99">
        <v>15000</v>
      </c>
      <c r="G330" s="99">
        <v>150</v>
      </c>
    </row>
    <row r="331" spans="1:7" x14ac:dyDescent="0.3">
      <c r="A331" s="113" t="s">
        <v>2023</v>
      </c>
      <c r="B331" s="98" t="s">
        <v>1947</v>
      </c>
      <c r="C331" s="99" t="s">
        <v>1939</v>
      </c>
      <c r="D331" s="99"/>
      <c r="E331" s="100" t="s">
        <v>2048</v>
      </c>
      <c r="F331" s="100">
        <v>4500</v>
      </c>
      <c r="G331" s="99">
        <v>150</v>
      </c>
    </row>
    <row r="332" spans="1:7" x14ac:dyDescent="0.3">
      <c r="A332" s="113" t="s">
        <v>2025</v>
      </c>
      <c r="B332" s="98" t="s">
        <v>1947</v>
      </c>
      <c r="C332" s="99" t="s">
        <v>1939</v>
      </c>
      <c r="D332" s="99"/>
      <c r="E332" s="100" t="s">
        <v>2048</v>
      </c>
      <c r="F332" s="100">
        <v>4500</v>
      </c>
      <c r="G332" s="99">
        <v>150</v>
      </c>
    </row>
    <row r="333" spans="1:7" x14ac:dyDescent="0.3">
      <c r="A333" s="113" t="s">
        <v>2041</v>
      </c>
      <c r="B333" s="98" t="s">
        <v>1947</v>
      </c>
      <c r="C333" s="99" t="s">
        <v>2043</v>
      </c>
      <c r="D333" s="99"/>
      <c r="E333" s="100" t="s">
        <v>2048</v>
      </c>
      <c r="F333" s="100">
        <v>4500</v>
      </c>
      <c r="G333" s="99" t="s">
        <v>1885</v>
      </c>
    </row>
    <row r="334" spans="1:7" x14ac:dyDescent="0.3">
      <c r="A334" s="113" t="s">
        <v>2035</v>
      </c>
      <c r="B334" s="98" t="s">
        <v>1947</v>
      </c>
      <c r="C334" s="99" t="s">
        <v>1939</v>
      </c>
      <c r="D334" s="99"/>
      <c r="E334" s="100" t="s">
        <v>2048</v>
      </c>
      <c r="F334" s="100">
        <v>4500</v>
      </c>
      <c r="G334" s="99">
        <v>150</v>
      </c>
    </row>
    <row r="335" spans="1:7" x14ac:dyDescent="0.3">
      <c r="A335" s="115" t="s">
        <v>2033</v>
      </c>
      <c r="B335" s="98" t="s">
        <v>1947</v>
      </c>
      <c r="C335" s="99" t="s">
        <v>1939</v>
      </c>
      <c r="D335" s="99"/>
      <c r="E335" s="100" t="s">
        <v>2048</v>
      </c>
      <c r="F335" s="100">
        <v>4500</v>
      </c>
      <c r="G335" s="99">
        <v>150</v>
      </c>
    </row>
    <row r="336" spans="1:7" x14ac:dyDescent="0.3">
      <c r="A336" s="115" t="s">
        <v>2032</v>
      </c>
      <c r="B336" s="98" t="s">
        <v>1947</v>
      </c>
      <c r="C336" s="99" t="s">
        <v>1939</v>
      </c>
      <c r="D336" s="99"/>
      <c r="E336" s="100" t="s">
        <v>2048</v>
      </c>
      <c r="F336" s="100">
        <v>4500</v>
      </c>
      <c r="G336" s="99">
        <v>150</v>
      </c>
    </row>
    <row r="337" spans="1:7" x14ac:dyDescent="0.3">
      <c r="A337" s="115" t="s">
        <v>2039</v>
      </c>
      <c r="B337" s="98" t="s">
        <v>1947</v>
      </c>
      <c r="C337" s="99" t="s">
        <v>1939</v>
      </c>
      <c r="D337" s="99"/>
      <c r="E337" s="100" t="s">
        <v>2048</v>
      </c>
      <c r="F337" s="100">
        <v>4500</v>
      </c>
      <c r="G337" s="99">
        <v>150</v>
      </c>
    </row>
    <row r="338" spans="1:7" x14ac:dyDescent="0.3">
      <c r="A338" s="115" t="s">
        <v>2034</v>
      </c>
      <c r="B338" s="98" t="s">
        <v>1947</v>
      </c>
      <c r="C338" s="99" t="s">
        <v>1939</v>
      </c>
      <c r="D338" s="99"/>
      <c r="E338" s="100" t="s">
        <v>2048</v>
      </c>
      <c r="F338" s="100">
        <v>5000</v>
      </c>
      <c r="G338" s="99">
        <v>167</v>
      </c>
    </row>
    <row r="339" spans="1:7" x14ac:dyDescent="0.3">
      <c r="A339" s="113" t="s">
        <v>2031</v>
      </c>
      <c r="B339" s="98" t="s">
        <v>1947</v>
      </c>
      <c r="C339" s="99" t="s">
        <v>1939</v>
      </c>
      <c r="D339" s="99"/>
      <c r="E339" s="100" t="s">
        <v>2048</v>
      </c>
      <c r="F339" s="100">
        <v>5000</v>
      </c>
      <c r="G339" s="99">
        <v>167</v>
      </c>
    </row>
    <row r="340" spans="1:7" ht="20" customHeight="1" x14ac:dyDescent="0.3">
      <c r="A340" s="115" t="s">
        <v>2036</v>
      </c>
      <c r="B340" s="116" t="s">
        <v>1948</v>
      </c>
      <c r="C340" s="99" t="s">
        <v>1939</v>
      </c>
      <c r="D340" s="99"/>
      <c r="E340" s="100" t="s">
        <v>2048</v>
      </c>
      <c r="F340" s="100">
        <v>29166</v>
      </c>
      <c r="G340" s="99">
        <v>87</v>
      </c>
    </row>
    <row r="341" spans="1:7" x14ac:dyDescent="0.3">
      <c r="A341" s="113" t="s">
        <v>2021</v>
      </c>
      <c r="B341" s="98" t="s">
        <v>1948</v>
      </c>
      <c r="C341" s="99" t="s">
        <v>1939</v>
      </c>
      <c r="D341" s="99"/>
      <c r="E341" s="100" t="s">
        <v>2048</v>
      </c>
      <c r="F341" s="100">
        <v>3500</v>
      </c>
      <c r="G341" s="99">
        <v>88</v>
      </c>
    </row>
    <row r="342" spans="1:7" x14ac:dyDescent="0.3">
      <c r="A342" s="113" t="s">
        <v>2024</v>
      </c>
      <c r="B342" s="98" t="s">
        <v>1948</v>
      </c>
      <c r="C342" s="99" t="s">
        <v>1939</v>
      </c>
      <c r="D342" s="99"/>
      <c r="E342" s="100" t="s">
        <v>2048</v>
      </c>
      <c r="F342" s="100">
        <v>3500</v>
      </c>
      <c r="G342" s="99">
        <v>88</v>
      </c>
    </row>
    <row r="343" spans="1:7" x14ac:dyDescent="0.3">
      <c r="A343" s="113" t="s">
        <v>2025</v>
      </c>
      <c r="B343" s="98" t="s">
        <v>1948</v>
      </c>
      <c r="C343" s="99" t="s">
        <v>1939</v>
      </c>
      <c r="D343" s="99"/>
      <c r="E343" s="100" t="s">
        <v>2048</v>
      </c>
      <c r="F343" s="100">
        <v>3500</v>
      </c>
      <c r="G343" s="99">
        <v>88</v>
      </c>
    </row>
    <row r="344" spans="1:7" x14ac:dyDescent="0.3">
      <c r="A344" s="113" t="s">
        <v>2023</v>
      </c>
      <c r="B344" s="98" t="s">
        <v>1948</v>
      </c>
      <c r="C344" s="99" t="s">
        <v>1939</v>
      </c>
      <c r="D344" s="99"/>
      <c r="E344" s="100" t="s">
        <v>2048</v>
      </c>
      <c r="F344" s="100">
        <v>3500</v>
      </c>
      <c r="G344" s="99">
        <v>88</v>
      </c>
    </row>
    <row r="345" spans="1:7" x14ac:dyDescent="0.3">
      <c r="A345" s="113" t="s">
        <v>2038</v>
      </c>
      <c r="B345" s="98" t="s">
        <v>1948</v>
      </c>
      <c r="C345" s="99" t="s">
        <v>1939</v>
      </c>
      <c r="D345" s="99"/>
      <c r="E345" s="100" t="s">
        <v>2048</v>
      </c>
      <c r="F345" s="100">
        <v>3500</v>
      </c>
      <c r="G345" s="99">
        <v>88</v>
      </c>
    </row>
    <row r="346" spans="1:7" x14ac:dyDescent="0.3">
      <c r="A346" s="113" t="s">
        <v>2022</v>
      </c>
      <c r="B346" s="98" t="s">
        <v>1948</v>
      </c>
      <c r="C346" s="99" t="s">
        <v>1939</v>
      </c>
      <c r="D346" s="99"/>
      <c r="E346" s="100" t="s">
        <v>2048</v>
      </c>
      <c r="F346" s="100">
        <v>3500</v>
      </c>
      <c r="G346" s="99">
        <v>88</v>
      </c>
    </row>
    <row r="347" spans="1:7" x14ac:dyDescent="0.3">
      <c r="A347" s="113" t="s">
        <v>2041</v>
      </c>
      <c r="B347" s="98" t="s">
        <v>1948</v>
      </c>
      <c r="C347" s="99" t="s">
        <v>1939</v>
      </c>
      <c r="D347" s="99"/>
      <c r="E347" s="100" t="s">
        <v>2048</v>
      </c>
      <c r="F347" s="100">
        <v>3500</v>
      </c>
      <c r="G347" s="99">
        <v>88</v>
      </c>
    </row>
    <row r="348" spans="1:7" x14ac:dyDescent="0.3">
      <c r="A348" s="113" t="s">
        <v>2030</v>
      </c>
      <c r="B348" s="98" t="s">
        <v>1948</v>
      </c>
      <c r="C348" s="99" t="s">
        <v>1939</v>
      </c>
      <c r="D348" s="99"/>
      <c r="E348" s="100" t="s">
        <v>2048</v>
      </c>
      <c r="F348" s="100">
        <v>3500</v>
      </c>
      <c r="G348" s="99">
        <v>88</v>
      </c>
    </row>
    <row r="349" spans="1:7" x14ac:dyDescent="0.3">
      <c r="A349" s="113" t="s">
        <v>2027</v>
      </c>
      <c r="B349" s="98" t="s">
        <v>1948</v>
      </c>
      <c r="C349" s="99" t="s">
        <v>1939</v>
      </c>
      <c r="D349" s="99"/>
      <c r="E349" s="100" t="s">
        <v>2048</v>
      </c>
      <c r="F349" s="100">
        <v>3500</v>
      </c>
      <c r="G349" s="99">
        <v>88</v>
      </c>
    </row>
    <row r="350" spans="1:7" x14ac:dyDescent="0.3">
      <c r="A350" s="113" t="s">
        <v>2031</v>
      </c>
      <c r="B350" s="98" t="s">
        <v>1948</v>
      </c>
      <c r="C350" s="99" t="s">
        <v>1939</v>
      </c>
      <c r="D350" s="99"/>
      <c r="E350" s="100" t="s">
        <v>2048</v>
      </c>
      <c r="F350" s="100">
        <v>3500</v>
      </c>
      <c r="G350" s="99">
        <v>88</v>
      </c>
    </row>
    <row r="351" spans="1:7" x14ac:dyDescent="0.3">
      <c r="A351" s="113" t="s">
        <v>2035</v>
      </c>
      <c r="B351" s="98" t="s">
        <v>1948</v>
      </c>
      <c r="C351" s="99" t="s">
        <v>1939</v>
      </c>
      <c r="D351" s="99"/>
      <c r="E351" s="100" t="s">
        <v>2048</v>
      </c>
      <c r="F351" s="100">
        <v>3500</v>
      </c>
      <c r="G351" s="99">
        <v>88</v>
      </c>
    </row>
    <row r="352" spans="1:7" x14ac:dyDescent="0.3">
      <c r="A352" s="113" t="s">
        <v>2033</v>
      </c>
      <c r="B352" s="98" t="s">
        <v>1948</v>
      </c>
      <c r="C352" s="99" t="s">
        <v>1939</v>
      </c>
      <c r="D352" s="99"/>
      <c r="E352" s="100" t="s">
        <v>2048</v>
      </c>
      <c r="F352" s="100">
        <v>3500</v>
      </c>
      <c r="G352" s="99">
        <v>88</v>
      </c>
    </row>
    <row r="353" spans="1:7" x14ac:dyDescent="0.3">
      <c r="A353" s="113" t="s">
        <v>2039</v>
      </c>
      <c r="B353" s="98" t="s">
        <v>1948</v>
      </c>
      <c r="C353" s="99" t="s">
        <v>1939</v>
      </c>
      <c r="D353" s="99"/>
      <c r="E353" s="100" t="s">
        <v>2048</v>
      </c>
      <c r="F353" s="100">
        <v>3500</v>
      </c>
      <c r="G353" s="99">
        <v>88</v>
      </c>
    </row>
    <row r="354" spans="1:7" x14ac:dyDescent="0.3">
      <c r="A354" s="113" t="s">
        <v>2044</v>
      </c>
      <c r="B354" s="98" t="s">
        <v>1942</v>
      </c>
      <c r="C354" s="99" t="s">
        <v>1939</v>
      </c>
      <c r="D354" s="99"/>
      <c r="E354" s="100" t="s">
        <v>2048</v>
      </c>
      <c r="F354" s="99">
        <v>1300</v>
      </c>
      <c r="G354" s="99">
        <v>260</v>
      </c>
    </row>
    <row r="355" spans="1:7" x14ac:dyDescent="0.3">
      <c r="A355" s="113" t="s">
        <v>2045</v>
      </c>
      <c r="B355" s="98" t="s">
        <v>1942</v>
      </c>
      <c r="C355" s="99" t="s">
        <v>1939</v>
      </c>
      <c r="D355" s="99"/>
      <c r="E355" s="100" t="s">
        <v>2048</v>
      </c>
      <c r="F355" s="99">
        <v>1000</v>
      </c>
      <c r="G355" s="99">
        <v>200</v>
      </c>
    </row>
    <row r="356" spans="1:7" x14ac:dyDescent="0.3">
      <c r="A356" s="113" t="s">
        <v>2040</v>
      </c>
      <c r="B356" s="98" t="s">
        <v>1942</v>
      </c>
      <c r="C356" s="99" t="s">
        <v>1939</v>
      </c>
      <c r="D356" s="99"/>
      <c r="E356" s="100" t="s">
        <v>2048</v>
      </c>
      <c r="F356" s="99">
        <v>1200</v>
      </c>
      <c r="G356" s="99">
        <v>240</v>
      </c>
    </row>
    <row r="357" spans="1:7" x14ac:dyDescent="0.3">
      <c r="A357" s="113" t="s">
        <v>2046</v>
      </c>
      <c r="B357" s="98" t="s">
        <v>1942</v>
      </c>
      <c r="C357" s="99" t="s">
        <v>1939</v>
      </c>
      <c r="D357" s="99"/>
      <c r="E357" s="100" t="s">
        <v>2048</v>
      </c>
      <c r="F357" s="99">
        <v>1000</v>
      </c>
      <c r="G357" s="99">
        <v>200</v>
      </c>
    </row>
    <row r="358" spans="1:7" x14ac:dyDescent="0.3">
      <c r="A358" s="113" t="s">
        <v>2021</v>
      </c>
      <c r="B358" s="98" t="s">
        <v>1942</v>
      </c>
      <c r="C358" s="99" t="s">
        <v>1939</v>
      </c>
      <c r="D358" s="99"/>
      <c r="E358" s="100" t="s">
        <v>2048</v>
      </c>
      <c r="F358" s="99">
        <v>1000</v>
      </c>
      <c r="G358" s="99">
        <v>200</v>
      </c>
    </row>
    <row r="359" spans="1:7" x14ac:dyDescent="0.3">
      <c r="A359" s="113" t="s">
        <v>2022</v>
      </c>
      <c r="B359" s="98" t="s">
        <v>1942</v>
      </c>
      <c r="C359" s="99" t="s">
        <v>1939</v>
      </c>
      <c r="D359" s="99"/>
      <c r="E359" s="100" t="s">
        <v>2048</v>
      </c>
      <c r="F359" s="99">
        <v>900</v>
      </c>
      <c r="G359" s="99">
        <v>180</v>
      </c>
    </row>
    <row r="360" spans="1:7" x14ac:dyDescent="0.3">
      <c r="A360" s="113" t="s">
        <v>2042</v>
      </c>
      <c r="B360" s="98" t="s">
        <v>1942</v>
      </c>
      <c r="C360" s="99" t="s">
        <v>1939</v>
      </c>
      <c r="D360" s="99"/>
      <c r="E360" s="100" t="s">
        <v>2048</v>
      </c>
      <c r="F360" s="99">
        <v>1000</v>
      </c>
      <c r="G360" s="99">
        <v>200</v>
      </c>
    </row>
    <row r="361" spans="1:7" x14ac:dyDescent="0.3">
      <c r="A361" s="113" t="s">
        <v>2028</v>
      </c>
      <c r="B361" s="98" t="s">
        <v>1942</v>
      </c>
      <c r="C361" s="99" t="s">
        <v>1939</v>
      </c>
      <c r="D361" s="99"/>
      <c r="E361" s="100" t="s">
        <v>2048</v>
      </c>
      <c r="F361" s="99">
        <v>1000</v>
      </c>
      <c r="G361" s="99">
        <v>200</v>
      </c>
    </row>
    <row r="362" spans="1:7" x14ac:dyDescent="0.3">
      <c r="A362" s="113" t="s">
        <v>2041</v>
      </c>
      <c r="B362" s="98" t="s">
        <v>1942</v>
      </c>
      <c r="C362" s="99" t="s">
        <v>1939</v>
      </c>
      <c r="D362" s="99"/>
      <c r="E362" s="100" t="s">
        <v>2048</v>
      </c>
      <c r="F362" s="99">
        <v>1000</v>
      </c>
      <c r="G362" s="99">
        <v>200</v>
      </c>
    </row>
    <row r="363" spans="1:7" x14ac:dyDescent="0.3">
      <c r="A363" s="113" t="s">
        <v>2029</v>
      </c>
      <c r="B363" s="98" t="s">
        <v>1942</v>
      </c>
      <c r="C363" s="99" t="s">
        <v>1939</v>
      </c>
      <c r="D363" s="99"/>
      <c r="E363" s="100" t="s">
        <v>2048</v>
      </c>
      <c r="F363" s="99">
        <v>1000</v>
      </c>
      <c r="G363" s="99">
        <v>200</v>
      </c>
    </row>
    <row r="364" spans="1:7" x14ac:dyDescent="0.3">
      <c r="A364" s="113" t="s">
        <v>2030</v>
      </c>
      <c r="B364" s="98" t="s">
        <v>1942</v>
      </c>
      <c r="C364" s="99" t="s">
        <v>1939</v>
      </c>
      <c r="D364" s="99"/>
      <c r="E364" s="100" t="s">
        <v>2048</v>
      </c>
      <c r="F364" s="99">
        <v>1000</v>
      </c>
      <c r="G364" s="99">
        <v>200</v>
      </c>
    </row>
    <row r="365" spans="1:7" x14ac:dyDescent="0.3">
      <c r="A365" s="113" t="s">
        <v>2027</v>
      </c>
      <c r="B365" s="98" t="s">
        <v>1942</v>
      </c>
      <c r="C365" s="99" t="s">
        <v>1939</v>
      </c>
      <c r="D365" s="99"/>
      <c r="E365" s="100" t="s">
        <v>2048</v>
      </c>
      <c r="F365" s="99">
        <v>1000</v>
      </c>
      <c r="G365" s="99">
        <v>200</v>
      </c>
    </row>
    <row r="366" spans="1:7" x14ac:dyDescent="0.3">
      <c r="A366" s="113" t="s">
        <v>2026</v>
      </c>
      <c r="B366" s="98" t="s">
        <v>1942</v>
      </c>
      <c r="C366" s="99" t="s">
        <v>1939</v>
      </c>
      <c r="D366" s="99"/>
      <c r="E366" s="100" t="s">
        <v>2048</v>
      </c>
      <c r="F366" s="99">
        <v>1000</v>
      </c>
      <c r="G366" s="99">
        <v>200</v>
      </c>
    </row>
    <row r="367" spans="1:7" x14ac:dyDescent="0.3">
      <c r="A367" s="113" t="s">
        <v>2025</v>
      </c>
      <c r="B367" s="98" t="s">
        <v>1942</v>
      </c>
      <c r="C367" s="99" t="s">
        <v>1939</v>
      </c>
      <c r="D367" s="99"/>
      <c r="E367" s="100" t="s">
        <v>2048</v>
      </c>
      <c r="F367" s="99">
        <v>1000</v>
      </c>
      <c r="G367" s="99">
        <v>200</v>
      </c>
    </row>
    <row r="368" spans="1:7" x14ac:dyDescent="0.3">
      <c r="A368" s="113" t="s">
        <v>2023</v>
      </c>
      <c r="B368" s="98" t="s">
        <v>1942</v>
      </c>
      <c r="C368" s="99" t="s">
        <v>1939</v>
      </c>
      <c r="D368" s="99"/>
      <c r="E368" s="100" t="s">
        <v>2048</v>
      </c>
      <c r="F368" s="99">
        <v>1000</v>
      </c>
      <c r="G368" s="99">
        <v>200</v>
      </c>
    </row>
    <row r="369" spans="1:7" x14ac:dyDescent="0.3">
      <c r="A369" s="113" t="s">
        <v>2024</v>
      </c>
      <c r="B369" s="98" t="s">
        <v>1942</v>
      </c>
      <c r="C369" s="99" t="s">
        <v>1939</v>
      </c>
      <c r="D369" s="99"/>
      <c r="E369" s="100" t="s">
        <v>2048</v>
      </c>
      <c r="F369" s="99">
        <v>700</v>
      </c>
      <c r="G369" s="99">
        <v>140</v>
      </c>
    </row>
    <row r="370" spans="1:7" x14ac:dyDescent="0.3">
      <c r="A370" s="113" t="s">
        <v>2031</v>
      </c>
      <c r="B370" s="98" t="s">
        <v>1942</v>
      </c>
      <c r="C370" s="99" t="s">
        <v>1939</v>
      </c>
      <c r="D370" s="99"/>
      <c r="E370" s="100" t="s">
        <v>2048</v>
      </c>
      <c r="F370" s="99">
        <v>45000</v>
      </c>
      <c r="G370" s="99">
        <v>180</v>
      </c>
    </row>
    <row r="371" spans="1:7" x14ac:dyDescent="0.3">
      <c r="A371" s="113" t="s">
        <v>2035</v>
      </c>
      <c r="B371" s="98" t="s">
        <v>1942</v>
      </c>
      <c r="C371" s="99" t="s">
        <v>1939</v>
      </c>
      <c r="D371" s="99"/>
      <c r="E371" s="100" t="s">
        <v>2048</v>
      </c>
      <c r="F371" s="99">
        <v>45000</v>
      </c>
      <c r="G371" s="99">
        <v>180</v>
      </c>
    </row>
    <row r="372" spans="1:7" x14ac:dyDescent="0.3">
      <c r="A372" s="115" t="s">
        <v>2033</v>
      </c>
      <c r="B372" s="98" t="s">
        <v>1942</v>
      </c>
      <c r="C372" s="99" t="s">
        <v>1939</v>
      </c>
      <c r="D372" s="99"/>
      <c r="E372" s="100" t="s">
        <v>2048</v>
      </c>
      <c r="F372" s="99">
        <v>45000</v>
      </c>
      <c r="G372" s="99">
        <v>180</v>
      </c>
    </row>
    <row r="373" spans="1:7" x14ac:dyDescent="0.3">
      <c r="A373" s="115" t="s">
        <v>2032</v>
      </c>
      <c r="B373" s="98" t="s">
        <v>1942</v>
      </c>
      <c r="C373" s="99" t="s">
        <v>1939</v>
      </c>
      <c r="D373" s="99"/>
      <c r="E373" s="100" t="s">
        <v>2048</v>
      </c>
      <c r="F373" s="99">
        <v>45000</v>
      </c>
      <c r="G373" s="99">
        <v>180</v>
      </c>
    </row>
    <row r="374" spans="1:7" x14ac:dyDescent="0.3">
      <c r="A374" s="115" t="s">
        <v>2036</v>
      </c>
      <c r="B374" s="98" t="s">
        <v>1943</v>
      </c>
      <c r="C374" s="99" t="s">
        <v>1939</v>
      </c>
      <c r="D374" s="99"/>
      <c r="E374" s="100" t="s">
        <v>2048</v>
      </c>
      <c r="F374" s="99">
        <v>800</v>
      </c>
      <c r="G374" s="99">
        <v>120</v>
      </c>
    </row>
    <row r="375" spans="1:7" x14ac:dyDescent="0.3">
      <c r="A375" s="115" t="s">
        <v>2040</v>
      </c>
      <c r="B375" s="98" t="s">
        <v>1943</v>
      </c>
      <c r="C375" s="99" t="s">
        <v>1939</v>
      </c>
      <c r="D375" s="99"/>
      <c r="E375" s="100" t="s">
        <v>2048</v>
      </c>
      <c r="F375" s="99">
        <v>500</v>
      </c>
      <c r="G375" s="99">
        <v>75</v>
      </c>
    </row>
    <row r="376" spans="1:7" x14ac:dyDescent="0.3">
      <c r="A376" s="115" t="s">
        <v>2045</v>
      </c>
      <c r="B376" s="98" t="s">
        <v>1943</v>
      </c>
      <c r="C376" s="99" t="s">
        <v>1939</v>
      </c>
      <c r="D376" s="99"/>
      <c r="E376" s="100" t="s">
        <v>2048</v>
      </c>
      <c r="F376" s="99">
        <v>600</v>
      </c>
      <c r="G376" s="99">
        <v>90</v>
      </c>
    </row>
    <row r="377" spans="1:7" x14ac:dyDescent="0.3">
      <c r="A377" s="113" t="s">
        <v>2022</v>
      </c>
      <c r="B377" s="98" t="s">
        <v>1943</v>
      </c>
      <c r="C377" s="99" t="s">
        <v>1939</v>
      </c>
      <c r="D377" s="99"/>
      <c r="E377" s="100" t="s">
        <v>2048</v>
      </c>
      <c r="F377" s="99">
        <v>500</v>
      </c>
      <c r="G377" s="99">
        <v>75</v>
      </c>
    </row>
    <row r="378" spans="1:7" x14ac:dyDescent="0.3">
      <c r="A378" s="113" t="s">
        <v>2046</v>
      </c>
      <c r="B378" s="98" t="s">
        <v>1943</v>
      </c>
      <c r="C378" s="99" t="s">
        <v>1939</v>
      </c>
      <c r="D378" s="99"/>
      <c r="E378" s="100" t="s">
        <v>2048</v>
      </c>
      <c r="F378" s="99">
        <v>500</v>
      </c>
      <c r="G378" s="99">
        <v>75</v>
      </c>
    </row>
    <row r="379" spans="1:7" x14ac:dyDescent="0.3">
      <c r="A379" s="113" t="s">
        <v>2021</v>
      </c>
      <c r="B379" s="98" t="s">
        <v>1943</v>
      </c>
      <c r="C379" s="99" t="s">
        <v>1939</v>
      </c>
      <c r="D379" s="99"/>
      <c r="E379" s="100" t="s">
        <v>2048</v>
      </c>
      <c r="F379" s="99">
        <v>9000</v>
      </c>
      <c r="G379" s="99">
        <v>75</v>
      </c>
    </row>
    <row r="380" spans="1:7" x14ac:dyDescent="0.3">
      <c r="A380" s="113" t="s">
        <v>2026</v>
      </c>
      <c r="B380" s="98" t="s">
        <v>1943</v>
      </c>
      <c r="C380" s="99" t="s">
        <v>1939</v>
      </c>
      <c r="D380" s="99"/>
      <c r="E380" s="100" t="s">
        <v>2048</v>
      </c>
      <c r="F380" s="99">
        <v>9000</v>
      </c>
      <c r="G380" s="99">
        <v>75</v>
      </c>
    </row>
    <row r="381" spans="1:7" x14ac:dyDescent="0.3">
      <c r="A381" s="113" t="s">
        <v>2024</v>
      </c>
      <c r="B381" s="98" t="s">
        <v>1943</v>
      </c>
      <c r="C381" s="99" t="s">
        <v>1939</v>
      </c>
      <c r="D381" s="99"/>
      <c r="E381" s="100" t="s">
        <v>2048</v>
      </c>
      <c r="F381" s="99">
        <v>9000</v>
      </c>
      <c r="G381" s="99">
        <v>75</v>
      </c>
    </row>
    <row r="382" spans="1:7" x14ac:dyDescent="0.3">
      <c r="A382" s="113" t="s">
        <v>2025</v>
      </c>
      <c r="B382" s="98" t="s">
        <v>1943</v>
      </c>
      <c r="C382" s="99" t="s">
        <v>1939</v>
      </c>
      <c r="D382" s="99"/>
      <c r="E382" s="100" t="s">
        <v>2048</v>
      </c>
      <c r="F382" s="99">
        <v>9000</v>
      </c>
      <c r="G382" s="99">
        <v>75</v>
      </c>
    </row>
    <row r="383" spans="1:7" x14ac:dyDescent="0.3">
      <c r="A383" s="113" t="s">
        <v>2023</v>
      </c>
      <c r="B383" s="98" t="s">
        <v>1943</v>
      </c>
      <c r="C383" s="99" t="s">
        <v>1939</v>
      </c>
      <c r="D383" s="99"/>
      <c r="E383" s="100" t="s">
        <v>2048</v>
      </c>
      <c r="F383" s="99">
        <v>9000</v>
      </c>
      <c r="G383" s="99">
        <v>75</v>
      </c>
    </row>
    <row r="384" spans="1:7" x14ac:dyDescent="0.3">
      <c r="A384" s="113" t="s">
        <v>2027</v>
      </c>
      <c r="B384" s="98" t="s">
        <v>1943</v>
      </c>
      <c r="C384" s="99" t="s">
        <v>1939</v>
      </c>
      <c r="D384" s="99"/>
      <c r="E384" s="100" t="s">
        <v>2048</v>
      </c>
      <c r="F384" s="99">
        <v>1200</v>
      </c>
      <c r="G384" s="99">
        <v>180</v>
      </c>
    </row>
    <row r="385" spans="1:7" x14ac:dyDescent="0.3">
      <c r="A385" s="113" t="s">
        <v>2041</v>
      </c>
      <c r="B385" s="98" t="s">
        <v>1943</v>
      </c>
      <c r="C385" s="99" t="s">
        <v>1939</v>
      </c>
      <c r="D385" s="99"/>
      <c r="E385" s="100" t="s">
        <v>2048</v>
      </c>
      <c r="F385" s="99">
        <v>500</v>
      </c>
      <c r="G385" s="99">
        <v>75</v>
      </c>
    </row>
    <row r="386" spans="1:7" x14ac:dyDescent="0.3">
      <c r="A386" s="113" t="s">
        <v>2029</v>
      </c>
      <c r="B386" s="98" t="s">
        <v>1943</v>
      </c>
      <c r="C386" s="99" t="s">
        <v>1939</v>
      </c>
      <c r="D386" s="99"/>
      <c r="E386" s="100" t="s">
        <v>2048</v>
      </c>
      <c r="F386" s="99">
        <v>500</v>
      </c>
      <c r="G386" s="99">
        <v>75</v>
      </c>
    </row>
    <row r="387" spans="1:7" x14ac:dyDescent="0.3">
      <c r="A387" s="113" t="s">
        <v>2030</v>
      </c>
      <c r="B387" s="98" t="s">
        <v>1943</v>
      </c>
      <c r="C387" s="99" t="s">
        <v>1939</v>
      </c>
      <c r="D387" s="99"/>
      <c r="E387" s="100" t="s">
        <v>2048</v>
      </c>
      <c r="F387" s="99">
        <v>500</v>
      </c>
      <c r="G387" s="99">
        <v>75</v>
      </c>
    </row>
    <row r="388" spans="1:7" x14ac:dyDescent="0.3">
      <c r="A388" s="113" t="s">
        <v>2028</v>
      </c>
      <c r="B388" s="98" t="s">
        <v>1943</v>
      </c>
      <c r="C388" s="99" t="s">
        <v>1939</v>
      </c>
      <c r="D388" s="99"/>
      <c r="E388" s="100" t="s">
        <v>2048</v>
      </c>
      <c r="F388" s="99">
        <v>9000</v>
      </c>
      <c r="G388" s="99">
        <v>75</v>
      </c>
    </row>
    <row r="389" spans="1:7" x14ac:dyDescent="0.3">
      <c r="A389" s="113" t="s">
        <v>2042</v>
      </c>
      <c r="B389" s="98" t="s">
        <v>1943</v>
      </c>
      <c r="C389" s="99" t="s">
        <v>1939</v>
      </c>
      <c r="D389" s="99"/>
      <c r="E389" s="100" t="s">
        <v>2048</v>
      </c>
      <c r="F389" s="99">
        <v>500</v>
      </c>
      <c r="G389" s="99">
        <v>75</v>
      </c>
    </row>
    <row r="390" spans="1:7" x14ac:dyDescent="0.3">
      <c r="A390" s="113" t="s">
        <v>2031</v>
      </c>
      <c r="B390" s="98" t="s">
        <v>1943</v>
      </c>
      <c r="C390" s="99" t="s">
        <v>1939</v>
      </c>
      <c r="D390" s="99"/>
      <c r="E390" s="100" t="s">
        <v>2048</v>
      </c>
      <c r="F390" s="99">
        <v>9000</v>
      </c>
      <c r="G390" s="99">
        <v>75</v>
      </c>
    </row>
    <row r="391" spans="1:7" x14ac:dyDescent="0.3">
      <c r="A391" s="113" t="s">
        <v>2035</v>
      </c>
      <c r="B391" s="98" t="s">
        <v>1943</v>
      </c>
      <c r="C391" s="99" t="s">
        <v>1939</v>
      </c>
      <c r="D391" s="99"/>
      <c r="E391" s="100" t="s">
        <v>2048</v>
      </c>
      <c r="F391" s="99">
        <v>9000</v>
      </c>
      <c r="G391" s="99">
        <v>75</v>
      </c>
    </row>
    <row r="392" spans="1:7" x14ac:dyDescent="0.3">
      <c r="A392" s="113" t="s">
        <v>2033</v>
      </c>
      <c r="B392" s="98" t="s">
        <v>1943</v>
      </c>
      <c r="C392" s="99" t="s">
        <v>1939</v>
      </c>
      <c r="D392" s="99"/>
      <c r="E392" s="100" t="s">
        <v>2048</v>
      </c>
      <c r="F392" s="99">
        <v>9000</v>
      </c>
      <c r="G392" s="99">
        <v>75</v>
      </c>
    </row>
    <row r="393" spans="1:7" x14ac:dyDescent="0.3">
      <c r="A393" s="113" t="s">
        <v>2032</v>
      </c>
      <c r="B393" s="98" t="s">
        <v>1943</v>
      </c>
      <c r="C393" s="99" t="s">
        <v>1939</v>
      </c>
      <c r="D393" s="99"/>
      <c r="E393" s="100" t="s">
        <v>2048</v>
      </c>
      <c r="F393" s="99">
        <v>9000</v>
      </c>
      <c r="G393" s="99">
        <v>75</v>
      </c>
    </row>
    <row r="394" spans="1:7" x14ac:dyDescent="0.3">
      <c r="A394" s="113" t="s">
        <v>2033</v>
      </c>
      <c r="B394" s="98" t="s">
        <v>1957</v>
      </c>
      <c r="C394" s="99" t="s">
        <v>1939</v>
      </c>
      <c r="D394" s="99"/>
      <c r="E394" s="100" t="s">
        <v>2048</v>
      </c>
      <c r="F394" s="99">
        <v>2000</v>
      </c>
      <c r="G394" s="99">
        <v>2667</v>
      </c>
    </row>
    <row r="395" spans="1:7" x14ac:dyDescent="0.3">
      <c r="A395" s="107" t="s">
        <v>701</v>
      </c>
      <c r="B395" s="98" t="s">
        <v>2047</v>
      </c>
      <c r="C395" s="99" t="s">
        <v>1941</v>
      </c>
      <c r="D395" s="99"/>
      <c r="E395" s="100" t="s">
        <v>2048</v>
      </c>
      <c r="F395" s="99">
        <v>400</v>
      </c>
      <c r="G395" s="99" t="s">
        <v>1885</v>
      </c>
    </row>
    <row r="396" spans="1:7" s="95" customFormat="1" x14ac:dyDescent="0.3">
      <c r="A396" s="107" t="s">
        <v>746</v>
      </c>
      <c r="B396" s="98" t="s">
        <v>1945</v>
      </c>
      <c r="C396" s="99" t="s">
        <v>1941</v>
      </c>
      <c r="D396" s="99"/>
      <c r="E396" s="100" t="s">
        <v>2048</v>
      </c>
      <c r="F396" s="117" t="s">
        <v>2020</v>
      </c>
      <c r="G396" s="99" t="s">
        <v>1885</v>
      </c>
    </row>
    <row r="397" spans="1:7" x14ac:dyDescent="0.3">
      <c r="A397" s="107" t="s">
        <v>655</v>
      </c>
      <c r="B397" s="98" t="s">
        <v>1957</v>
      </c>
      <c r="C397" s="99" t="s">
        <v>1941</v>
      </c>
      <c r="D397" s="99"/>
      <c r="E397" s="100" t="s">
        <v>2048</v>
      </c>
      <c r="F397" s="99">
        <v>7500</v>
      </c>
      <c r="G397" s="99" t="s">
        <v>1885</v>
      </c>
    </row>
    <row r="398" spans="1:7" x14ac:dyDescent="0.3">
      <c r="A398" s="107" t="s">
        <v>1273</v>
      </c>
      <c r="B398" s="98" t="s">
        <v>1944</v>
      </c>
      <c r="C398" s="99" t="s">
        <v>1941</v>
      </c>
      <c r="D398" s="99"/>
      <c r="E398" s="100" t="s">
        <v>2048</v>
      </c>
      <c r="F398" s="99">
        <v>22000</v>
      </c>
      <c r="G398" s="99" t="s">
        <v>1885</v>
      </c>
    </row>
    <row r="399" spans="1:7" x14ac:dyDescent="0.3">
      <c r="A399" s="107" t="s">
        <v>1276</v>
      </c>
      <c r="B399" s="98" t="s">
        <v>1944</v>
      </c>
      <c r="C399" s="99" t="s">
        <v>1941</v>
      </c>
      <c r="D399" s="99"/>
      <c r="E399" s="100" t="s">
        <v>2048</v>
      </c>
      <c r="F399" s="99">
        <v>20000</v>
      </c>
      <c r="G399" s="99" t="s">
        <v>1885</v>
      </c>
    </row>
    <row r="400" spans="1:7" x14ac:dyDescent="0.3">
      <c r="A400" s="107" t="s">
        <v>1279</v>
      </c>
      <c r="B400" s="98" t="s">
        <v>1944</v>
      </c>
      <c r="C400" s="99" t="s">
        <v>1941</v>
      </c>
      <c r="D400" s="99"/>
      <c r="E400" s="100" t="s">
        <v>2048</v>
      </c>
      <c r="F400" s="99">
        <v>20000</v>
      </c>
      <c r="G400" s="99" t="s">
        <v>1885</v>
      </c>
    </row>
    <row r="401" spans="1:8" x14ac:dyDescent="0.3">
      <c r="A401" s="118" t="s">
        <v>1285</v>
      </c>
      <c r="B401" s="98" t="s">
        <v>1944</v>
      </c>
      <c r="C401" s="99" t="s">
        <v>1941</v>
      </c>
      <c r="D401" s="99"/>
      <c r="E401" s="100" t="s">
        <v>2048</v>
      </c>
      <c r="F401" s="99">
        <v>20000</v>
      </c>
      <c r="G401" s="99" t="s">
        <v>1885</v>
      </c>
    </row>
    <row r="402" spans="1:8" x14ac:dyDescent="0.3">
      <c r="A402" s="107" t="s">
        <v>731</v>
      </c>
      <c r="B402" s="98" t="s">
        <v>1947</v>
      </c>
      <c r="C402" s="99" t="s">
        <v>1941</v>
      </c>
      <c r="D402" s="99"/>
      <c r="E402" s="100" t="s">
        <v>2048</v>
      </c>
      <c r="F402" s="99">
        <v>2500</v>
      </c>
      <c r="G402" s="99" t="s">
        <v>1885</v>
      </c>
    </row>
    <row r="403" spans="1:8" x14ac:dyDescent="0.3">
      <c r="A403" s="107" t="s">
        <v>734</v>
      </c>
      <c r="B403" s="98" t="s">
        <v>1947</v>
      </c>
      <c r="C403" s="99" t="s">
        <v>1941</v>
      </c>
      <c r="D403" s="99"/>
      <c r="E403" s="100" t="s">
        <v>2048</v>
      </c>
      <c r="F403" s="99">
        <v>2500</v>
      </c>
      <c r="G403" s="99" t="s">
        <v>1885</v>
      </c>
    </row>
    <row r="404" spans="1:8" x14ac:dyDescent="0.3">
      <c r="A404" s="107" t="s">
        <v>740</v>
      </c>
      <c r="B404" s="98" t="s">
        <v>1947</v>
      </c>
      <c r="C404" s="99" t="s">
        <v>1941</v>
      </c>
      <c r="D404" s="99"/>
      <c r="E404" s="100" t="s">
        <v>2048</v>
      </c>
      <c r="F404" s="99">
        <v>1250</v>
      </c>
      <c r="G404" s="99" t="s">
        <v>1885</v>
      </c>
    </row>
    <row r="405" spans="1:8" x14ac:dyDescent="0.3">
      <c r="A405" s="107" t="s">
        <v>746</v>
      </c>
      <c r="B405" s="98" t="s">
        <v>1947</v>
      </c>
      <c r="C405" s="99" t="s">
        <v>1941</v>
      </c>
      <c r="D405" s="99"/>
      <c r="E405" s="100" t="s">
        <v>2048</v>
      </c>
      <c r="F405" s="99">
        <v>2500</v>
      </c>
      <c r="G405" s="99" t="s">
        <v>1885</v>
      </c>
    </row>
    <row r="406" spans="1:8" x14ac:dyDescent="0.3">
      <c r="A406" s="107" t="s">
        <v>752</v>
      </c>
      <c r="B406" s="98" t="s">
        <v>1947</v>
      </c>
      <c r="C406" s="99" t="s">
        <v>1941</v>
      </c>
      <c r="D406" s="99"/>
      <c r="E406" s="100" t="s">
        <v>2048</v>
      </c>
      <c r="F406" s="99">
        <v>375</v>
      </c>
      <c r="G406" s="99" t="s">
        <v>1885</v>
      </c>
    </row>
    <row r="407" spans="1:8" x14ac:dyDescent="0.3">
      <c r="A407" s="95"/>
      <c r="B407" s="89"/>
      <c r="F407" s="93"/>
    </row>
    <row r="408" spans="1:8" x14ac:dyDescent="0.3">
      <c r="A408" s="95"/>
      <c r="B408" s="89"/>
      <c r="F408" s="93"/>
    </row>
    <row r="409" spans="1:8" x14ac:dyDescent="0.3">
      <c r="A409" s="157" t="s">
        <v>2049</v>
      </c>
      <c r="B409" s="158"/>
      <c r="C409" s="158"/>
      <c r="D409" s="158"/>
      <c r="E409" s="158"/>
      <c r="F409" s="158"/>
      <c r="G409" s="158"/>
      <c r="H409" s="159"/>
    </row>
    <row r="410" spans="1:8" ht="26" x14ac:dyDescent="0.3">
      <c r="A410" s="85" t="s">
        <v>1921</v>
      </c>
      <c r="B410" s="86" t="s">
        <v>1922</v>
      </c>
      <c r="C410" s="86" t="s">
        <v>1923</v>
      </c>
      <c r="D410" s="86" t="s">
        <v>1924</v>
      </c>
      <c r="E410" s="86" t="s">
        <v>1925</v>
      </c>
      <c r="F410" s="86" t="s">
        <v>1926</v>
      </c>
      <c r="G410" s="86" t="s">
        <v>1927</v>
      </c>
      <c r="H410" s="86" t="s">
        <v>167</v>
      </c>
    </row>
    <row r="411" spans="1:8" x14ac:dyDescent="0.3">
      <c r="A411" s="88" t="s">
        <v>2050</v>
      </c>
      <c r="B411" s="89" t="s">
        <v>2051</v>
      </c>
      <c r="C411" s="90" t="s">
        <v>2052</v>
      </c>
      <c r="H411" s="88" t="s">
        <v>2053</v>
      </c>
    </row>
    <row r="412" spans="1:8" x14ac:dyDescent="0.3">
      <c r="A412" s="88" t="s">
        <v>2054</v>
      </c>
      <c r="B412" s="89" t="s">
        <v>2051</v>
      </c>
      <c r="C412" s="90" t="s">
        <v>2052</v>
      </c>
      <c r="H412" s="88" t="s">
        <v>2053</v>
      </c>
    </row>
    <row r="413" spans="1:8" x14ac:dyDescent="0.3">
      <c r="A413" s="88" t="s">
        <v>2055</v>
      </c>
      <c r="B413" s="89" t="s">
        <v>2051</v>
      </c>
      <c r="C413" s="90" t="s">
        <v>2052</v>
      </c>
      <c r="H413" s="88" t="s">
        <v>2053</v>
      </c>
    </row>
    <row r="414" spans="1:8" x14ac:dyDescent="0.3">
      <c r="A414" s="88" t="s">
        <v>2056</v>
      </c>
      <c r="B414" s="89" t="s">
        <v>2051</v>
      </c>
      <c r="C414" s="90" t="s">
        <v>2052</v>
      </c>
      <c r="H414" s="88" t="s">
        <v>2053</v>
      </c>
    </row>
    <row r="415" spans="1:8" x14ac:dyDescent="0.3">
      <c r="A415" s="88" t="s">
        <v>2057</v>
      </c>
      <c r="B415" s="89" t="s">
        <v>2051</v>
      </c>
      <c r="C415" s="90" t="s">
        <v>2052</v>
      </c>
      <c r="H415" s="88" t="s">
        <v>2053</v>
      </c>
    </row>
    <row r="416" spans="1:8" x14ac:dyDescent="0.3">
      <c r="A416" s="88" t="s">
        <v>2058</v>
      </c>
      <c r="B416" s="89" t="s">
        <v>2051</v>
      </c>
      <c r="C416" s="90" t="s">
        <v>2052</v>
      </c>
      <c r="H416" s="88" t="s">
        <v>2053</v>
      </c>
    </row>
    <row r="417" spans="1:8" x14ac:dyDescent="0.3">
      <c r="A417" s="88" t="s">
        <v>2059</v>
      </c>
      <c r="B417" s="89" t="s">
        <v>2051</v>
      </c>
      <c r="C417" s="90" t="s">
        <v>2052</v>
      </c>
      <c r="H417" s="88" t="s">
        <v>2053</v>
      </c>
    </row>
    <row r="418" spans="1:8" x14ac:dyDescent="0.3">
      <c r="A418" s="88" t="s">
        <v>2060</v>
      </c>
      <c r="B418" s="89" t="s">
        <v>2051</v>
      </c>
      <c r="C418" s="90" t="s">
        <v>2052</v>
      </c>
      <c r="H418" s="88" t="s">
        <v>2053</v>
      </c>
    </row>
    <row r="419" spans="1:8" x14ac:dyDescent="0.3">
      <c r="A419" s="88" t="s">
        <v>2061</v>
      </c>
      <c r="B419" s="89" t="s">
        <v>2051</v>
      </c>
      <c r="C419" s="90" t="s">
        <v>2052</v>
      </c>
      <c r="H419" s="88" t="s">
        <v>2053</v>
      </c>
    </row>
    <row r="420" spans="1:8" x14ac:dyDescent="0.3">
      <c r="A420" s="88" t="s">
        <v>2062</v>
      </c>
      <c r="B420" s="89" t="s">
        <v>2051</v>
      </c>
      <c r="C420" s="90" t="s">
        <v>2052</v>
      </c>
      <c r="H420" s="88" t="s">
        <v>2053</v>
      </c>
    </row>
    <row r="421" spans="1:8" x14ac:dyDescent="0.3">
      <c r="A421" s="88" t="s">
        <v>2063</v>
      </c>
      <c r="B421" s="89" t="s">
        <v>2051</v>
      </c>
      <c r="C421" s="90" t="s">
        <v>2052</v>
      </c>
      <c r="H421" s="88" t="s">
        <v>2053</v>
      </c>
    </row>
    <row r="422" spans="1:8" x14ac:dyDescent="0.3">
      <c r="A422" s="88" t="s">
        <v>1955</v>
      </c>
      <c r="B422" s="89" t="s">
        <v>2051</v>
      </c>
      <c r="C422" s="90" t="s">
        <v>2052</v>
      </c>
      <c r="H422" s="88" t="s">
        <v>2053</v>
      </c>
    </row>
    <row r="423" spans="1:8" x14ac:dyDescent="0.3">
      <c r="A423" s="88" t="s">
        <v>2064</v>
      </c>
      <c r="B423" s="89" t="s">
        <v>2051</v>
      </c>
      <c r="C423" s="90" t="s">
        <v>2052</v>
      </c>
      <c r="H423" s="88" t="s">
        <v>2053</v>
      </c>
    </row>
    <row r="424" spans="1:8" x14ac:dyDescent="0.3">
      <c r="A424" s="88" t="s">
        <v>2065</v>
      </c>
      <c r="B424" s="89" t="s">
        <v>2051</v>
      </c>
      <c r="C424" s="90" t="s">
        <v>2052</v>
      </c>
      <c r="H424" s="88" t="s">
        <v>2053</v>
      </c>
    </row>
    <row r="425" spans="1:8" x14ac:dyDescent="0.3">
      <c r="A425" s="88" t="s">
        <v>2066</v>
      </c>
      <c r="B425" s="89" t="s">
        <v>2051</v>
      </c>
      <c r="C425" s="90" t="s">
        <v>2052</v>
      </c>
      <c r="H425" s="88" t="s">
        <v>2053</v>
      </c>
    </row>
    <row r="426" spans="1:8" x14ac:dyDescent="0.3">
      <c r="A426" s="88" t="s">
        <v>2067</v>
      </c>
      <c r="B426" s="89" t="s">
        <v>2051</v>
      </c>
      <c r="C426" s="90" t="s">
        <v>2052</v>
      </c>
      <c r="H426" s="88" t="s">
        <v>2053</v>
      </c>
    </row>
    <row r="427" spans="1:8" x14ac:dyDescent="0.3">
      <c r="A427" s="88" t="s">
        <v>1950</v>
      </c>
      <c r="B427" s="89" t="s">
        <v>2051</v>
      </c>
      <c r="C427" s="90" t="s">
        <v>2052</v>
      </c>
      <c r="H427" s="88" t="s">
        <v>2053</v>
      </c>
    </row>
    <row r="428" spans="1:8" x14ac:dyDescent="0.3">
      <c r="A428" s="88" t="s">
        <v>1951</v>
      </c>
      <c r="B428" s="89" t="s">
        <v>2051</v>
      </c>
      <c r="C428" s="90" t="s">
        <v>2052</v>
      </c>
      <c r="H428" s="88" t="s">
        <v>2053</v>
      </c>
    </row>
    <row r="429" spans="1:8" x14ac:dyDescent="0.3">
      <c r="A429" s="88" t="s">
        <v>1952</v>
      </c>
      <c r="B429" s="89" t="s">
        <v>2051</v>
      </c>
      <c r="C429" s="90" t="s">
        <v>2052</v>
      </c>
      <c r="H429" s="88" t="s">
        <v>2053</v>
      </c>
    </row>
    <row r="430" spans="1:8" x14ac:dyDescent="0.3">
      <c r="A430" s="88" t="s">
        <v>1953</v>
      </c>
      <c r="B430" s="89" t="s">
        <v>2051</v>
      </c>
      <c r="C430" s="90" t="s">
        <v>2052</v>
      </c>
      <c r="H430" s="88" t="s">
        <v>2053</v>
      </c>
    </row>
    <row r="431" spans="1:8" x14ac:dyDescent="0.3">
      <c r="A431" s="88" t="s">
        <v>1954</v>
      </c>
      <c r="B431" s="89" t="s">
        <v>2051</v>
      </c>
      <c r="C431" s="90" t="s">
        <v>2052</v>
      </c>
      <c r="H431" s="88" t="s">
        <v>2053</v>
      </c>
    </row>
    <row r="432" spans="1:8" x14ac:dyDescent="0.3">
      <c r="A432" s="88" t="s">
        <v>2068</v>
      </c>
      <c r="B432" s="89" t="s">
        <v>2051</v>
      </c>
      <c r="C432" s="90" t="s">
        <v>2052</v>
      </c>
      <c r="H432" s="88" t="s">
        <v>2053</v>
      </c>
    </row>
    <row r="433" spans="1:8" x14ac:dyDescent="0.3">
      <c r="A433" s="88" t="s">
        <v>2069</v>
      </c>
      <c r="B433" s="89" t="s">
        <v>2051</v>
      </c>
      <c r="C433" s="90" t="s">
        <v>2052</v>
      </c>
      <c r="H433" s="88" t="s">
        <v>2053</v>
      </c>
    </row>
    <row r="434" spans="1:8" x14ac:dyDescent="0.3">
      <c r="A434" s="88" t="s">
        <v>2070</v>
      </c>
      <c r="B434" s="89" t="s">
        <v>2051</v>
      </c>
      <c r="C434" s="90" t="s">
        <v>2052</v>
      </c>
      <c r="H434" s="88" t="s">
        <v>2053</v>
      </c>
    </row>
    <row r="435" spans="1:8" x14ac:dyDescent="0.3">
      <c r="A435" s="88" t="s">
        <v>2071</v>
      </c>
      <c r="B435" s="89" t="s">
        <v>2051</v>
      </c>
      <c r="C435" s="90" t="s">
        <v>2052</v>
      </c>
      <c r="H435" s="88" t="s">
        <v>2053</v>
      </c>
    </row>
    <row r="436" spans="1:8" x14ac:dyDescent="0.3">
      <c r="A436" s="88" t="s">
        <v>2072</v>
      </c>
      <c r="B436" s="89" t="s">
        <v>2051</v>
      </c>
      <c r="C436" s="90" t="s">
        <v>2052</v>
      </c>
      <c r="H436" s="88" t="s">
        <v>2053</v>
      </c>
    </row>
    <row r="437" spans="1:8" x14ac:dyDescent="0.3">
      <c r="A437" s="88" t="s">
        <v>2073</v>
      </c>
      <c r="B437" s="89" t="s">
        <v>2074</v>
      </c>
      <c r="C437" s="90" t="s">
        <v>2075</v>
      </c>
      <c r="H437" s="88" t="s">
        <v>2076</v>
      </c>
    </row>
    <row r="438" spans="1:8" x14ac:dyDescent="0.3">
      <c r="A438" s="88" t="s">
        <v>2077</v>
      </c>
      <c r="B438" s="89" t="s">
        <v>2074</v>
      </c>
      <c r="C438" s="90" t="s">
        <v>2075</v>
      </c>
      <c r="H438" s="88" t="s">
        <v>2076</v>
      </c>
    </row>
    <row r="439" spans="1:8" x14ac:dyDescent="0.3">
      <c r="A439" s="88" t="s">
        <v>2078</v>
      </c>
      <c r="B439" s="89" t="s">
        <v>2074</v>
      </c>
      <c r="C439" s="90" t="s">
        <v>2075</v>
      </c>
      <c r="H439" s="88" t="s">
        <v>2076</v>
      </c>
    </row>
    <row r="440" spans="1:8" x14ac:dyDescent="0.3">
      <c r="A440" s="88" t="s">
        <v>2079</v>
      </c>
      <c r="B440" s="89" t="s">
        <v>2074</v>
      </c>
      <c r="C440" s="90" t="s">
        <v>2075</v>
      </c>
      <c r="H440" s="88" t="s">
        <v>2076</v>
      </c>
    </row>
    <row r="441" spans="1:8" x14ac:dyDescent="0.3">
      <c r="A441" s="88" t="s">
        <v>2080</v>
      </c>
      <c r="B441" s="89" t="s">
        <v>2074</v>
      </c>
      <c r="C441" s="90" t="s">
        <v>2075</v>
      </c>
      <c r="H441" s="88" t="s">
        <v>2076</v>
      </c>
    </row>
    <row r="442" spans="1:8" x14ac:dyDescent="0.3">
      <c r="A442" s="88" t="s">
        <v>2081</v>
      </c>
      <c r="B442" s="89" t="s">
        <v>2074</v>
      </c>
      <c r="C442" s="90" t="s">
        <v>2075</v>
      </c>
      <c r="H442" s="88" t="s">
        <v>2076</v>
      </c>
    </row>
    <row r="443" spans="1:8" x14ac:dyDescent="0.3">
      <c r="A443" s="88" t="s">
        <v>2082</v>
      </c>
      <c r="B443" s="89" t="s">
        <v>2074</v>
      </c>
      <c r="C443" s="90" t="s">
        <v>2075</v>
      </c>
      <c r="H443" s="88" t="s">
        <v>2076</v>
      </c>
    </row>
    <row r="444" spans="1:8" x14ac:dyDescent="0.3">
      <c r="A444" s="88" t="s">
        <v>2083</v>
      </c>
      <c r="B444" s="89" t="s">
        <v>2074</v>
      </c>
      <c r="C444" s="90" t="s">
        <v>2075</v>
      </c>
      <c r="H444" s="88" t="s">
        <v>2076</v>
      </c>
    </row>
    <row r="445" spans="1:8" x14ac:dyDescent="0.3">
      <c r="A445" s="88" t="s">
        <v>2084</v>
      </c>
      <c r="B445" s="89" t="s">
        <v>2074</v>
      </c>
      <c r="C445" s="90" t="s">
        <v>2075</v>
      </c>
      <c r="H445" s="88" t="s">
        <v>2076</v>
      </c>
    </row>
    <row r="446" spans="1:8" x14ac:dyDescent="0.3">
      <c r="A446" s="88" t="s">
        <v>2085</v>
      </c>
      <c r="B446" s="89" t="s">
        <v>2074</v>
      </c>
      <c r="C446" s="90" t="s">
        <v>2075</v>
      </c>
      <c r="H446" s="88" t="s">
        <v>2076</v>
      </c>
    </row>
    <row r="447" spans="1:8" x14ac:dyDescent="0.3">
      <c r="A447" s="88" t="s">
        <v>2086</v>
      </c>
      <c r="B447" s="89" t="s">
        <v>2074</v>
      </c>
      <c r="C447" s="90" t="s">
        <v>2075</v>
      </c>
      <c r="H447" s="88" t="s">
        <v>2076</v>
      </c>
    </row>
    <row r="448" spans="1:8" x14ac:dyDescent="0.3">
      <c r="A448" s="88" t="s">
        <v>2087</v>
      </c>
      <c r="B448" s="89" t="s">
        <v>2074</v>
      </c>
      <c r="C448" s="90" t="s">
        <v>2075</v>
      </c>
      <c r="H448" s="88" t="s">
        <v>2076</v>
      </c>
    </row>
    <row r="449" spans="1:8" x14ac:dyDescent="0.3">
      <c r="A449" s="88" t="s">
        <v>2088</v>
      </c>
      <c r="B449" s="89" t="s">
        <v>2074</v>
      </c>
      <c r="C449" s="90" t="s">
        <v>2075</v>
      </c>
      <c r="H449" s="88" t="s">
        <v>2076</v>
      </c>
    </row>
    <row r="450" spans="1:8" x14ac:dyDescent="0.3">
      <c r="A450" s="88" t="s">
        <v>2089</v>
      </c>
      <c r="B450" s="89" t="s">
        <v>2074</v>
      </c>
      <c r="C450" s="90" t="s">
        <v>2075</v>
      </c>
      <c r="H450" s="88" t="s">
        <v>2076</v>
      </c>
    </row>
    <row r="451" spans="1:8" x14ac:dyDescent="0.3">
      <c r="A451" s="88" t="s">
        <v>2090</v>
      </c>
      <c r="B451" s="89" t="s">
        <v>2074</v>
      </c>
      <c r="C451" s="90" t="s">
        <v>2075</v>
      </c>
      <c r="H451" s="88" t="s">
        <v>2076</v>
      </c>
    </row>
    <row r="452" spans="1:8" x14ac:dyDescent="0.3">
      <c r="A452" s="88" t="s">
        <v>2091</v>
      </c>
      <c r="B452" s="89" t="s">
        <v>2074</v>
      </c>
      <c r="C452" s="90" t="s">
        <v>2075</v>
      </c>
      <c r="H452" s="88" t="s">
        <v>2076</v>
      </c>
    </row>
    <row r="453" spans="1:8" x14ac:dyDescent="0.3">
      <c r="A453" s="88" t="s">
        <v>2092</v>
      </c>
      <c r="B453" s="89" t="s">
        <v>2074</v>
      </c>
      <c r="C453" s="90" t="s">
        <v>2075</v>
      </c>
      <c r="H453" s="88" t="s">
        <v>2076</v>
      </c>
    </row>
    <row r="454" spans="1:8" x14ac:dyDescent="0.3">
      <c r="A454" s="88" t="s">
        <v>2093</v>
      </c>
      <c r="B454" s="89" t="s">
        <v>2074</v>
      </c>
      <c r="C454" s="90" t="s">
        <v>2075</v>
      </c>
      <c r="H454" s="88" t="s">
        <v>2076</v>
      </c>
    </row>
    <row r="455" spans="1:8" x14ac:dyDescent="0.3">
      <c r="A455" s="88"/>
      <c r="B455" s="89"/>
    </row>
    <row r="456" spans="1:8" x14ac:dyDescent="0.3">
      <c r="A456" s="88"/>
      <c r="B456" s="89"/>
    </row>
    <row r="457" spans="1:8" x14ac:dyDescent="0.3">
      <c r="A457" s="88"/>
      <c r="B457" s="89"/>
    </row>
    <row r="458" spans="1:8" x14ac:dyDescent="0.3">
      <c r="A458" s="88"/>
      <c r="B458" s="89"/>
    </row>
    <row r="459" spans="1:8" x14ac:dyDescent="0.3">
      <c r="A459" s="88"/>
      <c r="B459" s="89"/>
    </row>
    <row r="460" spans="1:8" x14ac:dyDescent="0.3">
      <c r="A460" s="88"/>
      <c r="B460" s="89"/>
    </row>
    <row r="461" spans="1:8" x14ac:dyDescent="0.3">
      <c r="A461" s="88"/>
      <c r="B461" s="89"/>
    </row>
    <row r="462" spans="1:8" x14ac:dyDescent="0.3">
      <c r="A462" s="88"/>
      <c r="B462" s="89"/>
    </row>
    <row r="463" spans="1:8" x14ac:dyDescent="0.3">
      <c r="A463" s="88"/>
      <c r="B463" s="89"/>
    </row>
    <row r="464" spans="1:8" x14ac:dyDescent="0.3">
      <c r="A464" s="88"/>
      <c r="B464" s="89"/>
    </row>
    <row r="465" spans="1:7" x14ac:dyDescent="0.3">
      <c r="A465" s="88"/>
      <c r="B465" s="89"/>
    </row>
    <row r="466" spans="1:7" x14ac:dyDescent="0.3">
      <c r="A466" s="88"/>
      <c r="B466" s="89"/>
    </row>
    <row r="467" spans="1:7" x14ac:dyDescent="0.3">
      <c r="A467" s="88"/>
      <c r="B467" s="89"/>
    </row>
    <row r="468" spans="1:7" x14ac:dyDescent="0.3">
      <c r="A468" s="88"/>
      <c r="B468" s="89"/>
    </row>
    <row r="469" spans="1:7" x14ac:dyDescent="0.3">
      <c r="A469" s="88"/>
      <c r="B469" s="89"/>
    </row>
    <row r="470" spans="1:7" x14ac:dyDescent="0.3">
      <c r="A470" s="88"/>
      <c r="B470" s="89"/>
    </row>
    <row r="471" spans="1:7" x14ac:dyDescent="0.3">
      <c r="A471" s="88"/>
      <c r="B471" s="89"/>
    </row>
    <row r="472" spans="1:7" x14ac:dyDescent="0.3">
      <c r="A472" s="88"/>
      <c r="B472" s="89"/>
    </row>
    <row r="473" spans="1:7" x14ac:dyDescent="0.3">
      <c r="A473" s="88"/>
      <c r="B473" s="89"/>
    </row>
    <row r="474" spans="1:7" x14ac:dyDescent="0.3">
      <c r="A474" s="88"/>
      <c r="B474" s="89"/>
    </row>
    <row r="475" spans="1:7" x14ac:dyDescent="0.3">
      <c r="A475" s="88"/>
      <c r="B475" s="89"/>
    </row>
    <row r="476" spans="1:7" x14ac:dyDescent="0.3">
      <c r="A476" s="88"/>
      <c r="B476" s="89"/>
    </row>
    <row r="477" spans="1:7" x14ac:dyDescent="0.3">
      <c r="A477" s="88"/>
      <c r="B477" s="89"/>
    </row>
    <row r="478" spans="1:7" x14ac:dyDescent="0.3">
      <c r="A478" s="88"/>
      <c r="B478" s="89"/>
    </row>
    <row r="479" spans="1:7" x14ac:dyDescent="0.3">
      <c r="A479" s="88"/>
      <c r="B479" s="89"/>
      <c r="F479" s="92"/>
      <c r="G479" s="92"/>
    </row>
    <row r="480" spans="1:7" x14ac:dyDescent="0.3">
      <c r="A480" s="88"/>
      <c r="B480" s="89"/>
      <c r="F480" s="92"/>
      <c r="G480" s="92"/>
    </row>
    <row r="481" spans="1:7" x14ac:dyDescent="0.3">
      <c r="A481" s="88"/>
      <c r="B481" s="89"/>
      <c r="F481" s="92"/>
      <c r="G481" s="92"/>
    </row>
    <row r="482" spans="1:7" x14ac:dyDescent="0.3">
      <c r="A482" s="88"/>
      <c r="B482" s="89"/>
      <c r="F482" s="92"/>
      <c r="G482" s="92"/>
    </row>
    <row r="483" spans="1:7" x14ac:dyDescent="0.3">
      <c r="A483" s="88"/>
      <c r="B483" s="89"/>
      <c r="F483" s="92"/>
    </row>
    <row r="484" spans="1:7" x14ac:dyDescent="0.3">
      <c r="A484" s="88"/>
      <c r="B484" s="89"/>
      <c r="F484" s="92"/>
    </row>
    <row r="485" spans="1:7" x14ac:dyDescent="0.3">
      <c r="A485" s="88"/>
      <c r="B485" s="89"/>
      <c r="F485" s="92"/>
    </row>
    <row r="486" spans="1:7" x14ac:dyDescent="0.3">
      <c r="A486" s="88"/>
      <c r="B486" s="89"/>
      <c r="F486" s="92"/>
    </row>
    <row r="487" spans="1:7" x14ac:dyDescent="0.3">
      <c r="A487" s="88"/>
      <c r="B487" s="89"/>
    </row>
    <row r="488" spans="1:7" x14ac:dyDescent="0.3">
      <c r="A488" s="88"/>
      <c r="B488" s="89"/>
    </row>
    <row r="489" spans="1:7" x14ac:dyDescent="0.3">
      <c r="A489" s="88"/>
      <c r="B489" s="89"/>
    </row>
    <row r="490" spans="1:7" x14ac:dyDescent="0.3">
      <c r="A490" s="88"/>
      <c r="B490" s="89"/>
    </row>
    <row r="491" spans="1:7" x14ac:dyDescent="0.3">
      <c r="A491" s="88"/>
      <c r="B491" s="89"/>
    </row>
    <row r="492" spans="1:7" x14ac:dyDescent="0.3">
      <c r="A492" s="88"/>
      <c r="B492" s="89"/>
    </row>
    <row r="493" spans="1:7" x14ac:dyDescent="0.3">
      <c r="A493" s="88"/>
      <c r="B493" s="89"/>
    </row>
    <row r="494" spans="1:7" x14ac:dyDescent="0.3">
      <c r="A494" s="88"/>
      <c r="B494" s="89"/>
    </row>
    <row r="495" spans="1:7" x14ac:dyDescent="0.3">
      <c r="A495" s="88"/>
      <c r="B495" s="89"/>
    </row>
    <row r="496" spans="1:7" x14ac:dyDescent="0.3">
      <c r="A496" s="88"/>
      <c r="B496" s="89"/>
    </row>
    <row r="497" spans="1:2" x14ac:dyDescent="0.3">
      <c r="A497" s="88"/>
      <c r="B497" s="89"/>
    </row>
    <row r="498" spans="1:2" x14ac:dyDescent="0.3">
      <c r="A498" s="88"/>
      <c r="B498" s="89"/>
    </row>
    <row r="499" spans="1:2" x14ac:dyDescent="0.3">
      <c r="A499" s="88"/>
      <c r="B499" s="89"/>
    </row>
    <row r="500" spans="1:2" x14ac:dyDescent="0.3">
      <c r="A500" s="88"/>
      <c r="B500" s="89"/>
    </row>
    <row r="501" spans="1:2" x14ac:dyDescent="0.3">
      <c r="A501" s="88"/>
      <c r="B501" s="89"/>
    </row>
    <row r="502" spans="1:2" x14ac:dyDescent="0.3">
      <c r="A502" s="88"/>
      <c r="B502" s="89"/>
    </row>
    <row r="503" spans="1:2" x14ac:dyDescent="0.3">
      <c r="A503" s="88"/>
      <c r="B503" s="89"/>
    </row>
    <row r="504" spans="1:2" x14ac:dyDescent="0.3">
      <c r="A504" s="88"/>
      <c r="B504" s="89"/>
    </row>
    <row r="505" spans="1:2" x14ac:dyDescent="0.3">
      <c r="A505" s="88"/>
      <c r="B505" s="89"/>
    </row>
    <row r="506" spans="1:2" x14ac:dyDescent="0.3">
      <c r="A506" s="88"/>
      <c r="B506" s="89"/>
    </row>
    <row r="507" spans="1:2" x14ac:dyDescent="0.3">
      <c r="A507" s="88"/>
      <c r="B507" s="89"/>
    </row>
    <row r="508" spans="1:2" x14ac:dyDescent="0.3">
      <c r="A508" s="88"/>
      <c r="B508" s="89"/>
    </row>
    <row r="509" spans="1:2" x14ac:dyDescent="0.3">
      <c r="A509" s="88"/>
      <c r="B509" s="89"/>
    </row>
    <row r="510" spans="1:2" x14ac:dyDescent="0.3">
      <c r="A510" s="88"/>
      <c r="B510" s="89"/>
    </row>
    <row r="511" spans="1:2" x14ac:dyDescent="0.3">
      <c r="A511" s="88"/>
      <c r="B511" s="89"/>
    </row>
    <row r="512" spans="1:2" x14ac:dyDescent="0.3">
      <c r="A512" s="88"/>
      <c r="B512" s="89"/>
    </row>
    <row r="513" spans="1:2" x14ac:dyDescent="0.3">
      <c r="A513" s="88"/>
      <c r="B513" s="89"/>
    </row>
    <row r="514" spans="1:2" x14ac:dyDescent="0.3">
      <c r="A514" s="88"/>
      <c r="B514" s="89"/>
    </row>
    <row r="515" spans="1:2" x14ac:dyDescent="0.3">
      <c r="A515" s="88"/>
      <c r="B515" s="89"/>
    </row>
    <row r="516" spans="1:2" x14ac:dyDescent="0.3">
      <c r="A516" s="88"/>
      <c r="B516" s="89"/>
    </row>
    <row r="517" spans="1:2" x14ac:dyDescent="0.3">
      <c r="A517" s="88"/>
      <c r="B517" s="89"/>
    </row>
    <row r="518" spans="1:2" x14ac:dyDescent="0.3">
      <c r="A518" s="88"/>
      <c r="B518" s="89"/>
    </row>
    <row r="519" spans="1:2" x14ac:dyDescent="0.3">
      <c r="A519" s="88"/>
      <c r="B519" s="89"/>
    </row>
    <row r="520" spans="1:2" x14ac:dyDescent="0.3">
      <c r="A520" s="88"/>
      <c r="B520" s="89"/>
    </row>
    <row r="521" spans="1:2" x14ac:dyDescent="0.3">
      <c r="A521" s="88"/>
      <c r="B521" s="89"/>
    </row>
    <row r="522" spans="1:2" x14ac:dyDescent="0.3">
      <c r="A522" s="88"/>
      <c r="B522" s="89"/>
    </row>
    <row r="523" spans="1:2" x14ac:dyDescent="0.3">
      <c r="A523" s="88"/>
      <c r="B523" s="89"/>
    </row>
    <row r="524" spans="1:2" x14ac:dyDescent="0.3">
      <c r="A524" s="88"/>
      <c r="B524" s="89"/>
    </row>
    <row r="525" spans="1:2" x14ac:dyDescent="0.3">
      <c r="A525" s="88"/>
      <c r="B525" s="89"/>
    </row>
    <row r="526" spans="1:2" x14ac:dyDescent="0.3">
      <c r="A526" s="88"/>
      <c r="B526" s="89"/>
    </row>
    <row r="527" spans="1:2" x14ac:dyDescent="0.3">
      <c r="A527" s="88"/>
      <c r="B527" s="89"/>
    </row>
    <row r="528" spans="1:2" x14ac:dyDescent="0.3">
      <c r="A528" s="88"/>
      <c r="B528" s="89"/>
    </row>
    <row r="529" spans="1:2" x14ac:dyDescent="0.3">
      <c r="A529" s="88"/>
      <c r="B529" s="89"/>
    </row>
    <row r="530" spans="1:2" x14ac:dyDescent="0.3">
      <c r="A530" s="88"/>
      <c r="B530" s="89"/>
    </row>
    <row r="531" spans="1:2" x14ac:dyDescent="0.3">
      <c r="A531" s="88"/>
      <c r="B531" s="89"/>
    </row>
    <row r="532" spans="1:2" x14ac:dyDescent="0.3">
      <c r="A532" s="88"/>
      <c r="B532" s="89"/>
    </row>
    <row r="533" spans="1:2" x14ac:dyDescent="0.3">
      <c r="A533" s="88"/>
      <c r="B533" s="89"/>
    </row>
    <row r="534" spans="1:2" x14ac:dyDescent="0.3">
      <c r="A534" s="88"/>
      <c r="B534" s="89"/>
    </row>
    <row r="535" spans="1:2" x14ac:dyDescent="0.3">
      <c r="A535" s="88"/>
      <c r="B535" s="89"/>
    </row>
    <row r="536" spans="1:2" x14ac:dyDescent="0.3">
      <c r="A536" s="88"/>
      <c r="B536" s="89"/>
    </row>
    <row r="537" spans="1:2" x14ac:dyDescent="0.3">
      <c r="A537" s="88"/>
      <c r="B537" s="89"/>
    </row>
    <row r="538" spans="1:2" x14ac:dyDescent="0.3">
      <c r="A538" s="88"/>
      <c r="B538" s="89"/>
    </row>
    <row r="539" spans="1:2" x14ac:dyDescent="0.3">
      <c r="A539" s="88"/>
      <c r="B539" s="89"/>
    </row>
    <row r="540" spans="1:2" x14ac:dyDescent="0.3">
      <c r="A540" s="88"/>
      <c r="B540" s="89"/>
    </row>
    <row r="541" spans="1:2" x14ac:dyDescent="0.3">
      <c r="A541" s="88"/>
      <c r="B541" s="89"/>
    </row>
    <row r="542" spans="1:2" x14ac:dyDescent="0.3">
      <c r="A542" s="88"/>
      <c r="B542" s="89"/>
    </row>
    <row r="543" spans="1:2" x14ac:dyDescent="0.3">
      <c r="A543" s="88"/>
      <c r="B543" s="89"/>
    </row>
    <row r="544" spans="1:2" x14ac:dyDescent="0.3">
      <c r="A544" s="88"/>
      <c r="B544" s="89"/>
    </row>
    <row r="545" spans="1:2" x14ac:dyDescent="0.3">
      <c r="A545" s="88"/>
      <c r="B545" s="89"/>
    </row>
    <row r="546" spans="1:2" x14ac:dyDescent="0.3">
      <c r="A546" s="88"/>
      <c r="B546" s="89"/>
    </row>
    <row r="547" spans="1:2" x14ac:dyDescent="0.3">
      <c r="A547" s="88"/>
      <c r="B547" s="89"/>
    </row>
    <row r="548" spans="1:2" x14ac:dyDescent="0.3">
      <c r="A548" s="88"/>
      <c r="B548" s="89"/>
    </row>
    <row r="549" spans="1:2" x14ac:dyDescent="0.3">
      <c r="A549" s="88"/>
      <c r="B549" s="89"/>
    </row>
    <row r="550" spans="1:2" x14ac:dyDescent="0.3">
      <c r="A550" s="88"/>
      <c r="B550" s="89"/>
    </row>
    <row r="551" spans="1:2" x14ac:dyDescent="0.3">
      <c r="A551" s="88"/>
      <c r="B551" s="89"/>
    </row>
    <row r="552" spans="1:2" x14ac:dyDescent="0.3">
      <c r="A552" s="88"/>
      <c r="B552" s="89"/>
    </row>
    <row r="553" spans="1:2" x14ac:dyDescent="0.3">
      <c r="A553" s="88"/>
      <c r="B553" s="89"/>
    </row>
    <row r="554" spans="1:2" x14ac:dyDescent="0.3">
      <c r="A554" s="88"/>
      <c r="B554" s="89"/>
    </row>
    <row r="555" spans="1:2" x14ac:dyDescent="0.3">
      <c r="A555" s="88"/>
      <c r="B555" s="89"/>
    </row>
    <row r="556" spans="1:2" x14ac:dyDescent="0.3">
      <c r="A556" s="88"/>
      <c r="B556" s="89"/>
    </row>
    <row r="557" spans="1:2" x14ac:dyDescent="0.3">
      <c r="A557" s="88"/>
      <c r="B557" s="89"/>
    </row>
    <row r="558" spans="1:2" x14ac:dyDescent="0.3">
      <c r="A558" s="88"/>
      <c r="B558" s="89"/>
    </row>
    <row r="559" spans="1:2" x14ac:dyDescent="0.3">
      <c r="A559" s="88"/>
      <c r="B559" s="89"/>
    </row>
    <row r="560" spans="1:2" x14ac:dyDescent="0.3">
      <c r="A560" s="88"/>
      <c r="B560" s="89"/>
    </row>
    <row r="561" spans="1:3" x14ac:dyDescent="0.3">
      <c r="A561" s="88"/>
      <c r="B561" s="89"/>
    </row>
    <row r="562" spans="1:3" x14ac:dyDescent="0.3">
      <c r="A562" s="88"/>
      <c r="B562" s="89"/>
    </row>
    <row r="563" spans="1:3" x14ac:dyDescent="0.3">
      <c r="A563" s="88"/>
      <c r="B563" s="89"/>
    </row>
    <row r="564" spans="1:3" x14ac:dyDescent="0.3">
      <c r="A564" s="88"/>
      <c r="B564" s="89"/>
      <c r="C564" s="88"/>
    </row>
    <row r="565" spans="1:3" x14ac:dyDescent="0.3">
      <c r="A565" s="88"/>
      <c r="B565" s="89"/>
      <c r="C565" s="88"/>
    </row>
    <row r="566" spans="1:3" x14ac:dyDescent="0.3">
      <c r="A566" s="88"/>
      <c r="B566" s="89"/>
      <c r="C566" s="88"/>
    </row>
    <row r="567" spans="1:3" x14ac:dyDescent="0.3">
      <c r="A567" s="88"/>
      <c r="B567" s="89"/>
      <c r="C567" s="88"/>
    </row>
    <row r="568" spans="1:3" x14ac:dyDescent="0.3">
      <c r="A568" s="88"/>
      <c r="B568" s="89"/>
      <c r="C568" s="88"/>
    </row>
    <row r="569" spans="1:3" x14ac:dyDescent="0.3">
      <c r="A569" s="88"/>
      <c r="B569" s="89"/>
      <c r="C569" s="88"/>
    </row>
    <row r="570" spans="1:3" x14ac:dyDescent="0.3">
      <c r="A570" s="88"/>
      <c r="B570" s="89"/>
      <c r="C570" s="88"/>
    </row>
    <row r="571" spans="1:3" x14ac:dyDescent="0.3">
      <c r="A571" s="88"/>
      <c r="B571" s="89"/>
      <c r="C571" s="88"/>
    </row>
    <row r="572" spans="1:3" x14ac:dyDescent="0.3">
      <c r="A572" s="88"/>
      <c r="B572" s="89"/>
      <c r="C572" s="88"/>
    </row>
    <row r="573" spans="1:3" x14ac:dyDescent="0.3">
      <c r="A573" s="88"/>
      <c r="B573" s="89"/>
      <c r="C573" s="88"/>
    </row>
    <row r="574" spans="1:3" x14ac:dyDescent="0.3">
      <c r="A574" s="88"/>
      <c r="B574" s="89"/>
      <c r="C574" s="88"/>
    </row>
    <row r="575" spans="1:3" x14ac:dyDescent="0.3">
      <c r="A575" s="88"/>
      <c r="B575" s="89"/>
      <c r="C575" s="88"/>
    </row>
    <row r="576" spans="1:3" x14ac:dyDescent="0.3">
      <c r="A576" s="88"/>
      <c r="B576" s="89"/>
      <c r="C576" s="88"/>
    </row>
    <row r="577" spans="1:3" x14ac:dyDescent="0.3">
      <c r="A577" s="88"/>
      <c r="B577" s="89"/>
      <c r="C577" s="88"/>
    </row>
    <row r="578" spans="1:3" x14ac:dyDescent="0.3">
      <c r="A578" s="88"/>
      <c r="B578" s="89"/>
      <c r="C578" s="88"/>
    </row>
    <row r="579" spans="1:3" x14ac:dyDescent="0.3">
      <c r="A579" s="88"/>
      <c r="B579" s="89"/>
      <c r="C579" s="88"/>
    </row>
    <row r="580" spans="1:3" x14ac:dyDescent="0.3">
      <c r="A580" s="88"/>
      <c r="B580" s="89"/>
      <c r="C580" s="88"/>
    </row>
    <row r="581" spans="1:3" x14ac:dyDescent="0.3">
      <c r="A581" s="88"/>
      <c r="B581" s="89"/>
      <c r="C581" s="88"/>
    </row>
    <row r="582" spans="1:3" x14ac:dyDescent="0.3">
      <c r="A582" s="88"/>
      <c r="B582" s="89"/>
      <c r="C582" s="88"/>
    </row>
    <row r="583" spans="1:3" x14ac:dyDescent="0.3">
      <c r="A583" s="88"/>
      <c r="B583" s="89"/>
      <c r="C583" s="88"/>
    </row>
    <row r="584" spans="1:3" x14ac:dyDescent="0.3">
      <c r="A584" s="88"/>
      <c r="B584" s="89"/>
      <c r="C584" s="88"/>
    </row>
    <row r="585" spans="1:3" x14ac:dyDescent="0.3">
      <c r="A585" s="88"/>
      <c r="B585" s="89"/>
      <c r="C585" s="88"/>
    </row>
    <row r="586" spans="1:3" x14ac:dyDescent="0.3">
      <c r="A586" s="88"/>
      <c r="B586" s="89"/>
      <c r="C586" s="88"/>
    </row>
    <row r="587" spans="1:3" x14ac:dyDescent="0.3">
      <c r="A587" s="88"/>
      <c r="B587" s="89"/>
      <c r="C587" s="88"/>
    </row>
    <row r="588" spans="1:3" x14ac:dyDescent="0.3">
      <c r="A588" s="88"/>
      <c r="B588" s="89"/>
      <c r="C588" s="88"/>
    </row>
    <row r="589" spans="1:3" x14ac:dyDescent="0.3">
      <c r="A589" s="88"/>
      <c r="B589" s="89"/>
      <c r="C589" s="88"/>
    </row>
    <row r="590" spans="1:3" x14ac:dyDescent="0.3">
      <c r="A590" s="88"/>
      <c r="B590" s="89"/>
      <c r="C590" s="88"/>
    </row>
    <row r="591" spans="1:3" x14ac:dyDescent="0.3">
      <c r="A591" s="88"/>
      <c r="B591" s="89"/>
      <c r="C591" s="88"/>
    </row>
    <row r="592" spans="1:3" x14ac:dyDescent="0.3">
      <c r="A592" s="88"/>
      <c r="B592" s="89"/>
      <c r="C592" s="88"/>
    </row>
    <row r="593" spans="1:3" x14ac:dyDescent="0.3">
      <c r="A593" s="88"/>
      <c r="B593" s="89"/>
      <c r="C593" s="88"/>
    </row>
    <row r="594" spans="1:3" x14ac:dyDescent="0.3">
      <c r="A594" s="88"/>
      <c r="B594" s="89"/>
      <c r="C594" s="88"/>
    </row>
    <row r="595" spans="1:3" x14ac:dyDescent="0.3">
      <c r="A595" s="88"/>
      <c r="B595" s="89"/>
      <c r="C595" s="88"/>
    </row>
    <row r="596" spans="1:3" x14ac:dyDescent="0.3">
      <c r="A596" s="88"/>
      <c r="B596" s="89"/>
      <c r="C596" s="88"/>
    </row>
    <row r="597" spans="1:3" x14ac:dyDescent="0.3">
      <c r="A597" s="88"/>
      <c r="B597" s="89"/>
      <c r="C597" s="88"/>
    </row>
    <row r="598" spans="1:3" x14ac:dyDescent="0.3">
      <c r="A598" s="88"/>
      <c r="B598" s="89"/>
      <c r="C598" s="88"/>
    </row>
    <row r="599" spans="1:3" x14ac:dyDescent="0.3">
      <c r="A599" s="88"/>
      <c r="B599" s="89"/>
      <c r="C599" s="88"/>
    </row>
    <row r="600" spans="1:3" x14ac:dyDescent="0.3">
      <c r="A600" s="88"/>
      <c r="B600" s="89"/>
      <c r="C600" s="88"/>
    </row>
    <row r="601" spans="1:3" x14ac:dyDescent="0.3">
      <c r="A601" s="88"/>
      <c r="B601" s="89"/>
      <c r="C601" s="88"/>
    </row>
    <row r="602" spans="1:3" x14ac:dyDescent="0.3">
      <c r="A602" s="88"/>
      <c r="B602" s="89"/>
      <c r="C602" s="88"/>
    </row>
    <row r="603" spans="1:3" x14ac:dyDescent="0.3">
      <c r="A603" s="88"/>
      <c r="B603" s="89"/>
      <c r="C603" s="88"/>
    </row>
    <row r="604" spans="1:3" x14ac:dyDescent="0.3">
      <c r="A604" s="88"/>
      <c r="B604" s="89"/>
      <c r="C604" s="88"/>
    </row>
    <row r="605" spans="1:3" x14ac:dyDescent="0.3">
      <c r="A605" s="88"/>
      <c r="B605" s="89"/>
      <c r="C605" s="88"/>
    </row>
    <row r="606" spans="1:3" x14ac:dyDescent="0.3">
      <c r="A606" s="88"/>
      <c r="B606" s="89"/>
      <c r="C606" s="88"/>
    </row>
    <row r="607" spans="1:3" x14ac:dyDescent="0.3">
      <c r="A607" s="88"/>
      <c r="B607" s="89"/>
      <c r="C607" s="88"/>
    </row>
    <row r="608" spans="1:3" x14ac:dyDescent="0.3">
      <c r="A608" s="88"/>
      <c r="B608" s="89"/>
      <c r="C608" s="88"/>
    </row>
    <row r="609" spans="1:3" x14ac:dyDescent="0.3">
      <c r="A609" s="88"/>
      <c r="B609" s="89"/>
      <c r="C609" s="88"/>
    </row>
    <row r="610" spans="1:3" x14ac:dyDescent="0.3">
      <c r="A610" s="88"/>
      <c r="B610" s="89"/>
      <c r="C610" s="88"/>
    </row>
    <row r="611" spans="1:3" x14ac:dyDescent="0.3">
      <c r="A611" s="88"/>
      <c r="B611" s="89"/>
      <c r="C611" s="88"/>
    </row>
    <row r="612" spans="1:3" x14ac:dyDescent="0.3">
      <c r="A612" s="88"/>
      <c r="B612" s="89"/>
      <c r="C612" s="88"/>
    </row>
    <row r="613" spans="1:3" x14ac:dyDescent="0.3">
      <c r="A613" s="88"/>
      <c r="B613" s="89"/>
      <c r="C613" s="88"/>
    </row>
    <row r="614" spans="1:3" x14ac:dyDescent="0.3">
      <c r="A614" s="88"/>
      <c r="B614" s="89"/>
      <c r="C614" s="88"/>
    </row>
    <row r="615" spans="1:3" x14ac:dyDescent="0.3">
      <c r="A615" s="88"/>
      <c r="B615" s="89"/>
      <c r="C615" s="88"/>
    </row>
    <row r="616" spans="1:3" x14ac:dyDescent="0.3">
      <c r="A616" s="88"/>
      <c r="B616" s="89"/>
      <c r="C616" s="88"/>
    </row>
    <row r="617" spans="1:3" x14ac:dyDescent="0.3">
      <c r="A617" s="88"/>
      <c r="B617" s="89"/>
      <c r="C617" s="88"/>
    </row>
    <row r="618" spans="1:3" x14ac:dyDescent="0.3">
      <c r="A618" s="88"/>
      <c r="B618" s="89"/>
      <c r="C618" s="88"/>
    </row>
    <row r="619" spans="1:3" x14ac:dyDescent="0.3">
      <c r="A619" s="88"/>
      <c r="B619" s="89"/>
      <c r="C619" s="88"/>
    </row>
    <row r="620" spans="1:3" x14ac:dyDescent="0.3">
      <c r="A620" s="88"/>
      <c r="B620" s="89"/>
      <c r="C620" s="88"/>
    </row>
    <row r="621" spans="1:3" x14ac:dyDescent="0.3">
      <c r="A621" s="88"/>
      <c r="B621" s="89"/>
      <c r="C621" s="88"/>
    </row>
    <row r="622" spans="1:3" x14ac:dyDescent="0.3">
      <c r="A622" s="88"/>
      <c r="B622" s="89"/>
      <c r="C622" s="88"/>
    </row>
    <row r="623" spans="1:3" x14ac:dyDescent="0.3">
      <c r="A623" s="88"/>
      <c r="B623" s="89"/>
      <c r="C623" s="88"/>
    </row>
    <row r="624" spans="1:3" x14ac:dyDescent="0.3">
      <c r="A624" s="88"/>
      <c r="B624" s="89"/>
      <c r="C624" s="88"/>
    </row>
    <row r="625" spans="1:6" x14ac:dyDescent="0.3">
      <c r="A625" s="88"/>
      <c r="B625" s="89"/>
      <c r="C625" s="88"/>
    </row>
    <row r="626" spans="1:6" x14ac:dyDescent="0.3">
      <c r="A626" s="88"/>
      <c r="B626" s="89"/>
      <c r="C626" s="88"/>
    </row>
    <row r="627" spans="1:6" x14ac:dyDescent="0.3">
      <c r="A627" s="88"/>
      <c r="B627" s="89"/>
      <c r="C627" s="88"/>
    </row>
    <row r="628" spans="1:6" x14ac:dyDescent="0.3">
      <c r="A628" s="88"/>
      <c r="B628" s="89"/>
      <c r="C628" s="88"/>
    </row>
    <row r="629" spans="1:6" x14ac:dyDescent="0.3">
      <c r="A629" s="88"/>
      <c r="B629" s="89"/>
      <c r="C629" s="88"/>
    </row>
    <row r="630" spans="1:6" x14ac:dyDescent="0.3">
      <c r="A630" s="88"/>
      <c r="B630" s="89"/>
      <c r="C630" s="88"/>
    </row>
    <row r="631" spans="1:6" x14ac:dyDescent="0.3">
      <c r="A631" s="88"/>
      <c r="B631" s="89"/>
      <c r="C631" s="88"/>
    </row>
    <row r="632" spans="1:6" x14ac:dyDescent="0.3">
      <c r="A632" s="88"/>
      <c r="B632" s="89"/>
      <c r="C632" s="88"/>
    </row>
    <row r="633" spans="1:6" x14ac:dyDescent="0.3">
      <c r="A633" s="88"/>
      <c r="B633" s="89"/>
      <c r="C633" s="88"/>
    </row>
    <row r="634" spans="1:6" x14ac:dyDescent="0.3">
      <c r="A634" s="88"/>
      <c r="B634" s="89"/>
      <c r="C634" s="88"/>
    </row>
    <row r="635" spans="1:6" x14ac:dyDescent="0.3">
      <c r="A635" s="88"/>
      <c r="B635" s="89"/>
      <c r="C635" s="88"/>
    </row>
    <row r="636" spans="1:6" x14ac:dyDescent="0.3">
      <c r="A636" s="88"/>
      <c r="B636" s="89"/>
      <c r="C636" s="88"/>
    </row>
    <row r="637" spans="1:6" x14ac:dyDescent="0.3">
      <c r="A637" s="88"/>
      <c r="B637" s="89"/>
      <c r="C637" s="88"/>
    </row>
    <row r="638" spans="1:6" x14ac:dyDescent="0.3">
      <c r="A638" s="88"/>
      <c r="B638" s="89"/>
      <c r="C638" s="88"/>
    </row>
    <row r="639" spans="1:6" x14ac:dyDescent="0.3">
      <c r="A639" s="88"/>
      <c r="B639" s="89"/>
      <c r="F639" s="92"/>
    </row>
    <row r="640" spans="1:6" x14ac:dyDescent="0.3">
      <c r="A640" s="88"/>
      <c r="B640" s="89"/>
      <c r="F640" s="92"/>
    </row>
    <row r="641" spans="1:6" x14ac:dyDescent="0.3">
      <c r="A641" s="88"/>
      <c r="B641" s="89"/>
      <c r="F641" s="92"/>
    </row>
    <row r="642" spans="1:6" x14ac:dyDescent="0.3">
      <c r="A642" s="88"/>
      <c r="B642" s="89"/>
    </row>
    <row r="643" spans="1:6" x14ac:dyDescent="0.3">
      <c r="A643" s="88"/>
      <c r="B643" s="89"/>
    </row>
    <row r="644" spans="1:6" x14ac:dyDescent="0.3">
      <c r="A644" s="88"/>
      <c r="B644" s="89"/>
    </row>
    <row r="645" spans="1:6" x14ac:dyDescent="0.3">
      <c r="A645" s="88"/>
      <c r="B645" s="89"/>
    </row>
    <row r="646" spans="1:6" x14ac:dyDescent="0.3">
      <c r="A646" s="88"/>
      <c r="B646" s="89"/>
    </row>
    <row r="647" spans="1:6" x14ac:dyDescent="0.3">
      <c r="A647" s="88"/>
      <c r="B647" s="89"/>
    </row>
    <row r="648" spans="1:6" x14ac:dyDescent="0.3">
      <c r="A648" s="88"/>
      <c r="B648" s="89"/>
    </row>
    <row r="649" spans="1:6" x14ac:dyDescent="0.3">
      <c r="A649" s="88"/>
      <c r="B649" s="89"/>
    </row>
    <row r="650" spans="1:6" x14ac:dyDescent="0.3">
      <c r="A650" s="88"/>
      <c r="B650" s="89"/>
    </row>
    <row r="651" spans="1:6" x14ac:dyDescent="0.3">
      <c r="A651" s="88"/>
      <c r="B651" s="89"/>
    </row>
    <row r="652" spans="1:6" x14ac:dyDescent="0.3">
      <c r="A652" s="88"/>
      <c r="B652" s="89"/>
    </row>
    <row r="653" spans="1:6" x14ac:dyDescent="0.3">
      <c r="A653" s="88"/>
      <c r="B653" s="89"/>
    </row>
    <row r="654" spans="1:6" x14ac:dyDescent="0.3">
      <c r="A654" s="88"/>
      <c r="B654" s="89"/>
    </row>
    <row r="655" spans="1:6" x14ac:dyDescent="0.3">
      <c r="A655" s="96"/>
      <c r="B655" s="89"/>
    </row>
    <row r="656" spans="1:6" x14ac:dyDescent="0.3">
      <c r="A656" s="96"/>
      <c r="B656" s="89"/>
    </row>
    <row r="657" spans="1:2" x14ac:dyDescent="0.3">
      <c r="A657" s="96"/>
      <c r="B657" s="89"/>
    </row>
    <row r="658" spans="1:2" x14ac:dyDescent="0.3">
      <c r="A658" s="96"/>
      <c r="B658" s="89"/>
    </row>
    <row r="659" spans="1:2" x14ac:dyDescent="0.3">
      <c r="A659" s="96"/>
      <c r="B659" s="89"/>
    </row>
    <row r="660" spans="1:2" x14ac:dyDescent="0.3">
      <c r="A660" s="96"/>
      <c r="B660" s="89"/>
    </row>
    <row r="661" spans="1:2" x14ac:dyDescent="0.3">
      <c r="A661" s="96"/>
      <c r="B661" s="89"/>
    </row>
    <row r="662" spans="1:2" x14ac:dyDescent="0.3">
      <c r="A662" s="96"/>
      <c r="B662" s="89"/>
    </row>
    <row r="663" spans="1:2" x14ac:dyDescent="0.3">
      <c r="A663" s="96"/>
      <c r="B663" s="89"/>
    </row>
    <row r="664" spans="1:2" x14ac:dyDescent="0.3">
      <c r="A664" s="96"/>
      <c r="B664" s="89"/>
    </row>
    <row r="665" spans="1:2" x14ac:dyDescent="0.3">
      <c r="A665" s="96"/>
      <c r="B665" s="89"/>
    </row>
    <row r="666" spans="1:2" x14ac:dyDescent="0.3">
      <c r="A666" s="96"/>
      <c r="B666" s="89"/>
    </row>
    <row r="667" spans="1:2" x14ac:dyDescent="0.3">
      <c r="A667" s="96"/>
      <c r="B667" s="89"/>
    </row>
    <row r="668" spans="1:2" x14ac:dyDescent="0.3">
      <c r="A668" s="96"/>
      <c r="B668" s="89"/>
    </row>
    <row r="669" spans="1:2" x14ac:dyDescent="0.3">
      <c r="A669" s="96"/>
      <c r="B669" s="89"/>
    </row>
    <row r="670" spans="1:2" x14ac:dyDescent="0.3">
      <c r="A670" s="96"/>
      <c r="B670" s="89"/>
    </row>
    <row r="671" spans="1:2" x14ac:dyDescent="0.3">
      <c r="A671" s="96"/>
      <c r="B671" s="89"/>
    </row>
    <row r="672" spans="1:2" x14ac:dyDescent="0.3">
      <c r="A672" s="96"/>
      <c r="B672" s="89"/>
    </row>
    <row r="673" spans="1:2" x14ac:dyDescent="0.3">
      <c r="A673" s="96"/>
      <c r="B673" s="89"/>
    </row>
    <row r="674" spans="1:2" x14ac:dyDescent="0.3">
      <c r="A674" s="96"/>
      <c r="B674" s="89"/>
    </row>
    <row r="675" spans="1:2" x14ac:dyDescent="0.3">
      <c r="A675" s="96"/>
      <c r="B675" s="89"/>
    </row>
    <row r="676" spans="1:2" x14ac:dyDescent="0.3">
      <c r="A676" s="96"/>
      <c r="B676" s="89"/>
    </row>
    <row r="677" spans="1:2" x14ac:dyDescent="0.3">
      <c r="A677" s="96"/>
      <c r="B677" s="89"/>
    </row>
    <row r="678" spans="1:2" x14ac:dyDescent="0.3">
      <c r="A678" s="96"/>
      <c r="B678" s="89"/>
    </row>
    <row r="679" spans="1:2" x14ac:dyDescent="0.3">
      <c r="A679" s="96"/>
      <c r="B679" s="89"/>
    </row>
    <row r="680" spans="1:2" x14ac:dyDescent="0.3">
      <c r="A680" s="96"/>
      <c r="B680" s="89"/>
    </row>
    <row r="681" spans="1:2" x14ac:dyDescent="0.3">
      <c r="A681" s="96"/>
      <c r="B681" s="89"/>
    </row>
    <row r="682" spans="1:2" x14ac:dyDescent="0.3">
      <c r="A682" s="96"/>
      <c r="B682" s="89"/>
    </row>
    <row r="683" spans="1:2" x14ac:dyDescent="0.3">
      <c r="A683" s="96"/>
      <c r="B683" s="89"/>
    </row>
    <row r="684" spans="1:2" x14ac:dyDescent="0.3">
      <c r="A684" s="96"/>
      <c r="B684" s="89"/>
    </row>
    <row r="685" spans="1:2" x14ac:dyDescent="0.3">
      <c r="A685" s="96"/>
      <c r="B685" s="89"/>
    </row>
    <row r="686" spans="1:2" x14ac:dyDescent="0.3">
      <c r="A686" s="96"/>
      <c r="B686" s="89"/>
    </row>
    <row r="687" spans="1:2" x14ac:dyDescent="0.3">
      <c r="A687" s="96"/>
      <c r="B687" s="89"/>
    </row>
    <row r="688" spans="1:2" x14ac:dyDescent="0.3">
      <c r="A688" s="96"/>
      <c r="B688" s="89"/>
    </row>
    <row r="689" spans="1:2" x14ac:dyDescent="0.3">
      <c r="A689" s="96"/>
      <c r="B689" s="89"/>
    </row>
    <row r="690" spans="1:2" x14ac:dyDescent="0.3">
      <c r="A690" s="96"/>
      <c r="B690" s="89"/>
    </row>
    <row r="691" spans="1:2" x14ac:dyDescent="0.3">
      <c r="A691" s="88"/>
      <c r="B691" s="89"/>
    </row>
    <row r="692" spans="1:2" x14ac:dyDescent="0.3">
      <c r="A692" s="88"/>
      <c r="B692" s="89"/>
    </row>
    <row r="693" spans="1:2" x14ac:dyDescent="0.3">
      <c r="A693" s="88"/>
      <c r="B693" s="89"/>
    </row>
    <row r="694" spans="1:2" x14ac:dyDescent="0.3">
      <c r="A694" s="88"/>
      <c r="B694" s="89"/>
    </row>
    <row r="695" spans="1:2" x14ac:dyDescent="0.3">
      <c r="A695" s="88"/>
      <c r="B695" s="89"/>
    </row>
    <row r="696" spans="1:2" x14ac:dyDescent="0.3">
      <c r="A696" s="88"/>
      <c r="B696" s="89"/>
    </row>
    <row r="697" spans="1:2" x14ac:dyDescent="0.3">
      <c r="A697" s="88"/>
      <c r="B697" s="89"/>
    </row>
    <row r="698" spans="1:2" x14ac:dyDescent="0.3">
      <c r="A698" s="88"/>
      <c r="B698" s="89"/>
    </row>
    <row r="699" spans="1:2" x14ac:dyDescent="0.3">
      <c r="A699" s="88"/>
      <c r="B699" s="89"/>
    </row>
    <row r="700" spans="1:2" x14ac:dyDescent="0.3">
      <c r="A700" s="88"/>
      <c r="B700" s="89"/>
    </row>
    <row r="701" spans="1:2" x14ac:dyDescent="0.3">
      <c r="A701" s="88"/>
      <c r="B701" s="89"/>
    </row>
    <row r="702" spans="1:2" x14ac:dyDescent="0.3">
      <c r="A702" s="88"/>
      <c r="B702" s="89"/>
    </row>
    <row r="703" spans="1:2" x14ac:dyDescent="0.3">
      <c r="A703" s="88"/>
      <c r="B703" s="89"/>
    </row>
    <row r="704" spans="1:2" x14ac:dyDescent="0.3">
      <c r="A704" s="88"/>
      <c r="B704" s="89"/>
    </row>
    <row r="705" spans="1:2" x14ac:dyDescent="0.3">
      <c r="A705" s="88"/>
      <c r="B705" s="89"/>
    </row>
    <row r="706" spans="1:2" x14ac:dyDescent="0.3">
      <c r="A706" s="88"/>
      <c r="B706" s="89"/>
    </row>
    <row r="707" spans="1:2" x14ac:dyDescent="0.3">
      <c r="A707" s="88"/>
      <c r="B707" s="89"/>
    </row>
    <row r="708" spans="1:2" x14ac:dyDescent="0.3">
      <c r="A708" s="88"/>
      <c r="B708" s="89"/>
    </row>
    <row r="709" spans="1:2" x14ac:dyDescent="0.3">
      <c r="A709" s="88"/>
      <c r="B709" s="89"/>
    </row>
    <row r="710" spans="1:2" x14ac:dyDescent="0.3">
      <c r="A710" s="88"/>
      <c r="B710" s="89"/>
    </row>
    <row r="711" spans="1:2" x14ac:dyDescent="0.3">
      <c r="A711" s="88"/>
      <c r="B711" s="89"/>
    </row>
    <row r="712" spans="1:2" x14ac:dyDescent="0.3">
      <c r="A712" s="88"/>
      <c r="B712" s="89"/>
    </row>
    <row r="713" spans="1:2" x14ac:dyDescent="0.3">
      <c r="A713" s="88"/>
      <c r="B713" s="89"/>
    </row>
    <row r="714" spans="1:2" x14ac:dyDescent="0.3">
      <c r="A714" s="88"/>
      <c r="B714" s="89"/>
    </row>
    <row r="715" spans="1:2" x14ac:dyDescent="0.3">
      <c r="A715" s="88"/>
      <c r="B715" s="89"/>
    </row>
    <row r="716" spans="1:2" x14ac:dyDescent="0.3">
      <c r="A716" s="88"/>
      <c r="B716" s="89"/>
    </row>
    <row r="717" spans="1:2" x14ac:dyDescent="0.3">
      <c r="A717" s="88"/>
      <c r="B717" s="89"/>
    </row>
    <row r="718" spans="1:2" x14ac:dyDescent="0.3">
      <c r="A718" s="88"/>
      <c r="B718" s="89"/>
    </row>
    <row r="719" spans="1:2" x14ac:dyDescent="0.3">
      <c r="A719" s="88"/>
      <c r="B719" s="89"/>
    </row>
    <row r="720" spans="1:2" x14ac:dyDescent="0.3">
      <c r="A720" s="88"/>
      <c r="B720" s="89"/>
    </row>
    <row r="721" spans="1:2" x14ac:dyDescent="0.3">
      <c r="A721" s="88"/>
      <c r="B721" s="89"/>
    </row>
    <row r="722" spans="1:2" x14ac:dyDescent="0.3">
      <c r="A722" s="88"/>
      <c r="B722" s="89"/>
    </row>
    <row r="723" spans="1:2" x14ac:dyDescent="0.3">
      <c r="A723" s="88"/>
      <c r="B723" s="89"/>
    </row>
    <row r="724" spans="1:2" x14ac:dyDescent="0.3">
      <c r="A724" s="88"/>
      <c r="B724" s="89"/>
    </row>
    <row r="725" spans="1:2" x14ac:dyDescent="0.3">
      <c r="A725" s="88"/>
      <c r="B725" s="89"/>
    </row>
    <row r="726" spans="1:2" x14ac:dyDescent="0.3">
      <c r="A726" s="88"/>
      <c r="B726" s="89"/>
    </row>
    <row r="727" spans="1:2" x14ac:dyDescent="0.3">
      <c r="A727" s="88"/>
      <c r="B727" s="89"/>
    </row>
    <row r="728" spans="1:2" x14ac:dyDescent="0.3">
      <c r="A728" s="88"/>
      <c r="B728" s="89"/>
    </row>
    <row r="729" spans="1:2" x14ac:dyDescent="0.3">
      <c r="A729" s="88"/>
      <c r="B729" s="89"/>
    </row>
    <row r="730" spans="1:2" x14ac:dyDescent="0.3">
      <c r="A730" s="88"/>
      <c r="B730" s="89"/>
    </row>
    <row r="731" spans="1:2" x14ac:dyDescent="0.3">
      <c r="A731" s="96"/>
      <c r="B731" s="89"/>
    </row>
    <row r="732" spans="1:2" x14ac:dyDescent="0.3">
      <c r="A732" s="96"/>
      <c r="B732" s="89"/>
    </row>
    <row r="733" spans="1:2" x14ac:dyDescent="0.3">
      <c r="A733" s="96"/>
      <c r="B733" s="89"/>
    </row>
    <row r="734" spans="1:2" x14ac:dyDescent="0.3">
      <c r="A734" s="96"/>
      <c r="B734" s="89"/>
    </row>
    <row r="735" spans="1:2" x14ac:dyDescent="0.3">
      <c r="A735" s="96"/>
      <c r="B735" s="89"/>
    </row>
    <row r="736" spans="1:2" x14ac:dyDescent="0.3">
      <c r="A736" s="96"/>
      <c r="B736" s="89"/>
    </row>
    <row r="737" spans="1:2" x14ac:dyDescent="0.3">
      <c r="A737" s="96"/>
      <c r="B737" s="89"/>
    </row>
    <row r="738" spans="1:2" x14ac:dyDescent="0.3">
      <c r="A738" s="96"/>
      <c r="B738" s="89"/>
    </row>
    <row r="739" spans="1:2" x14ac:dyDescent="0.3">
      <c r="A739" s="96"/>
      <c r="B739" s="89"/>
    </row>
    <row r="740" spans="1:2" x14ac:dyDescent="0.3">
      <c r="A740" s="96"/>
      <c r="B740" s="89"/>
    </row>
    <row r="741" spans="1:2" x14ac:dyDescent="0.3">
      <c r="A741" s="96"/>
      <c r="B741" s="89"/>
    </row>
    <row r="742" spans="1:2" x14ac:dyDescent="0.3">
      <c r="A742" s="96"/>
      <c r="B742" s="89"/>
    </row>
    <row r="743" spans="1:2" x14ac:dyDescent="0.3">
      <c r="A743" s="96"/>
      <c r="B743" s="89"/>
    </row>
    <row r="744" spans="1:2" x14ac:dyDescent="0.3">
      <c r="A744" s="96"/>
      <c r="B744" s="89"/>
    </row>
    <row r="745" spans="1:2" x14ac:dyDescent="0.3">
      <c r="A745" s="96"/>
      <c r="B745" s="89"/>
    </row>
    <row r="746" spans="1:2" x14ac:dyDescent="0.3">
      <c r="A746" s="96"/>
      <c r="B746" s="89"/>
    </row>
    <row r="747" spans="1:2" x14ac:dyDescent="0.3">
      <c r="A747" s="96"/>
      <c r="B747" s="89"/>
    </row>
    <row r="748" spans="1:2" x14ac:dyDescent="0.3">
      <c r="A748" s="96"/>
      <c r="B748" s="89"/>
    </row>
    <row r="749" spans="1:2" x14ac:dyDescent="0.3">
      <c r="A749" s="96"/>
      <c r="B749" s="89"/>
    </row>
    <row r="750" spans="1:2" x14ac:dyDescent="0.3">
      <c r="A750" s="96"/>
      <c r="B750" s="89"/>
    </row>
    <row r="751" spans="1:2" x14ac:dyDescent="0.3">
      <c r="A751" s="96"/>
      <c r="B751" s="89"/>
    </row>
    <row r="752" spans="1:2" x14ac:dyDescent="0.3">
      <c r="A752" s="96"/>
      <c r="B752" s="89"/>
    </row>
    <row r="753" spans="1:2" x14ac:dyDescent="0.3">
      <c r="A753" s="96"/>
      <c r="B753" s="89"/>
    </row>
    <row r="754" spans="1:2" x14ac:dyDescent="0.3">
      <c r="A754" s="96"/>
      <c r="B754" s="89"/>
    </row>
    <row r="755" spans="1:2" x14ac:dyDescent="0.3">
      <c r="A755" s="96"/>
      <c r="B755" s="89"/>
    </row>
    <row r="756" spans="1:2" x14ac:dyDescent="0.3">
      <c r="A756" s="96"/>
      <c r="B756" s="89"/>
    </row>
    <row r="757" spans="1:2" x14ac:dyDescent="0.3">
      <c r="A757" s="96"/>
      <c r="B757" s="89"/>
    </row>
    <row r="758" spans="1:2" x14ac:dyDescent="0.3">
      <c r="A758" s="96"/>
      <c r="B758" s="89"/>
    </row>
    <row r="759" spans="1:2" x14ac:dyDescent="0.3">
      <c r="A759" s="96"/>
      <c r="B759" s="89"/>
    </row>
    <row r="760" spans="1:2" x14ac:dyDescent="0.3">
      <c r="A760" s="96"/>
      <c r="B760" s="89"/>
    </row>
    <row r="761" spans="1:2" x14ac:dyDescent="0.3">
      <c r="A761" s="96"/>
      <c r="B761" s="89"/>
    </row>
    <row r="762" spans="1:2" x14ac:dyDescent="0.3">
      <c r="A762" s="96"/>
      <c r="B762" s="89"/>
    </row>
    <row r="763" spans="1:2" x14ac:dyDescent="0.3">
      <c r="A763" s="96"/>
      <c r="B763" s="89"/>
    </row>
    <row r="764" spans="1:2" x14ac:dyDescent="0.3">
      <c r="A764" s="96"/>
      <c r="B764" s="89"/>
    </row>
    <row r="765" spans="1:2" x14ac:dyDescent="0.3">
      <c r="A765" s="96"/>
      <c r="B765" s="89"/>
    </row>
    <row r="766" spans="1:2" x14ac:dyDescent="0.3">
      <c r="A766" s="96"/>
      <c r="B766" s="89"/>
    </row>
    <row r="767" spans="1:2" x14ac:dyDescent="0.3">
      <c r="A767" s="88"/>
      <c r="B767" s="89"/>
    </row>
    <row r="768" spans="1:2" x14ac:dyDescent="0.3">
      <c r="A768" s="88"/>
      <c r="B768" s="89"/>
    </row>
    <row r="769" spans="1:2" x14ac:dyDescent="0.3">
      <c r="A769" s="88"/>
      <c r="B769" s="89"/>
    </row>
    <row r="770" spans="1:2" x14ac:dyDescent="0.3">
      <c r="A770" s="88"/>
      <c r="B770" s="89"/>
    </row>
    <row r="771" spans="1:2" x14ac:dyDescent="0.3">
      <c r="A771" s="88"/>
      <c r="B771" s="89"/>
    </row>
    <row r="772" spans="1:2" x14ac:dyDescent="0.3">
      <c r="A772" s="88"/>
      <c r="B772" s="89"/>
    </row>
    <row r="773" spans="1:2" x14ac:dyDescent="0.3">
      <c r="A773" s="88"/>
      <c r="B773" s="89"/>
    </row>
    <row r="774" spans="1:2" x14ac:dyDescent="0.3">
      <c r="A774" s="88"/>
      <c r="B774" s="89"/>
    </row>
    <row r="775" spans="1:2" x14ac:dyDescent="0.3">
      <c r="A775" s="88"/>
      <c r="B775" s="89"/>
    </row>
    <row r="776" spans="1:2" x14ac:dyDescent="0.3">
      <c r="A776" s="88"/>
      <c r="B776" s="89"/>
    </row>
    <row r="777" spans="1:2" x14ac:dyDescent="0.3">
      <c r="A777" s="88"/>
      <c r="B777" s="89"/>
    </row>
    <row r="778" spans="1:2" x14ac:dyDescent="0.3">
      <c r="A778" s="88"/>
      <c r="B778" s="89"/>
    </row>
    <row r="779" spans="1:2" x14ac:dyDescent="0.3">
      <c r="A779" s="88"/>
      <c r="B779" s="89"/>
    </row>
    <row r="780" spans="1:2" x14ac:dyDescent="0.3">
      <c r="A780" s="88"/>
      <c r="B780" s="89"/>
    </row>
    <row r="781" spans="1:2" x14ac:dyDescent="0.3">
      <c r="A781" s="88"/>
      <c r="B781" s="89"/>
    </row>
    <row r="782" spans="1:2" x14ac:dyDescent="0.3">
      <c r="A782" s="88"/>
      <c r="B782" s="89"/>
    </row>
    <row r="783" spans="1:2" x14ac:dyDescent="0.3">
      <c r="A783" s="88"/>
      <c r="B783" s="89"/>
    </row>
    <row r="784" spans="1:2" x14ac:dyDescent="0.3">
      <c r="A784" s="88"/>
      <c r="B784" s="89"/>
    </row>
    <row r="785" spans="1:2" x14ac:dyDescent="0.3">
      <c r="A785" s="88"/>
      <c r="B785" s="89"/>
    </row>
    <row r="786" spans="1:2" x14ac:dyDescent="0.3">
      <c r="A786" s="88"/>
      <c r="B786" s="89"/>
    </row>
    <row r="787" spans="1:2" x14ac:dyDescent="0.3">
      <c r="A787" s="88"/>
      <c r="B787" s="89"/>
    </row>
    <row r="788" spans="1:2" x14ac:dyDescent="0.3">
      <c r="A788" s="88"/>
      <c r="B788" s="89"/>
    </row>
    <row r="789" spans="1:2" x14ac:dyDescent="0.3">
      <c r="A789" s="88"/>
      <c r="B789" s="89"/>
    </row>
    <row r="790" spans="1:2" x14ac:dyDescent="0.3">
      <c r="A790" s="88"/>
      <c r="B790" s="89"/>
    </row>
    <row r="791" spans="1:2" x14ac:dyDescent="0.3">
      <c r="A791" s="88"/>
      <c r="B791" s="89"/>
    </row>
    <row r="792" spans="1:2" x14ac:dyDescent="0.3">
      <c r="A792" s="88"/>
      <c r="B792" s="89"/>
    </row>
    <row r="793" spans="1:2" x14ac:dyDescent="0.3">
      <c r="A793" s="88"/>
      <c r="B793" s="89"/>
    </row>
    <row r="794" spans="1:2" x14ac:dyDescent="0.3">
      <c r="A794" s="88"/>
      <c r="B794" s="89"/>
    </row>
    <row r="795" spans="1:2" x14ac:dyDescent="0.3">
      <c r="A795" s="88"/>
      <c r="B795" s="89"/>
    </row>
    <row r="796" spans="1:2" x14ac:dyDescent="0.3">
      <c r="A796" s="88"/>
      <c r="B796" s="89"/>
    </row>
    <row r="797" spans="1:2" x14ac:dyDescent="0.3">
      <c r="A797" s="88"/>
      <c r="B797" s="89"/>
    </row>
    <row r="798" spans="1:2" x14ac:dyDescent="0.3">
      <c r="A798" s="88"/>
      <c r="B798" s="89"/>
    </row>
    <row r="799" spans="1:2" x14ac:dyDescent="0.3">
      <c r="A799" s="88"/>
      <c r="B799" s="89"/>
    </row>
    <row r="800" spans="1:2" x14ac:dyDescent="0.3">
      <c r="A800" s="88"/>
      <c r="B800" s="89"/>
    </row>
    <row r="801" spans="1:2" x14ac:dyDescent="0.3">
      <c r="A801" s="88"/>
      <c r="B801" s="89"/>
    </row>
    <row r="802" spans="1:2" x14ac:dyDescent="0.3">
      <c r="A802" s="88"/>
      <c r="B802" s="89"/>
    </row>
    <row r="803" spans="1:2" x14ac:dyDescent="0.3">
      <c r="A803" s="88"/>
      <c r="B803" s="89"/>
    </row>
    <row r="804" spans="1:2" x14ac:dyDescent="0.3">
      <c r="A804" s="88"/>
      <c r="B804" s="89"/>
    </row>
    <row r="805" spans="1:2" x14ac:dyDescent="0.3">
      <c r="A805" s="88"/>
      <c r="B805" s="89"/>
    </row>
    <row r="806" spans="1:2" x14ac:dyDescent="0.3">
      <c r="A806" s="88"/>
      <c r="B806" s="89"/>
    </row>
    <row r="807" spans="1:2" x14ac:dyDescent="0.3">
      <c r="A807" s="96"/>
      <c r="B807" s="89"/>
    </row>
    <row r="808" spans="1:2" x14ac:dyDescent="0.3">
      <c r="A808" s="96"/>
      <c r="B808" s="89"/>
    </row>
    <row r="809" spans="1:2" x14ac:dyDescent="0.3">
      <c r="A809" s="96"/>
      <c r="B809" s="89"/>
    </row>
    <row r="810" spans="1:2" x14ac:dyDescent="0.3">
      <c r="A810" s="96"/>
      <c r="B810" s="89"/>
    </row>
    <row r="811" spans="1:2" x14ac:dyDescent="0.3">
      <c r="A811" s="96"/>
      <c r="B811" s="89"/>
    </row>
    <row r="812" spans="1:2" x14ac:dyDescent="0.3">
      <c r="A812" s="96"/>
      <c r="B812" s="89"/>
    </row>
    <row r="813" spans="1:2" x14ac:dyDescent="0.3">
      <c r="A813" s="96"/>
      <c r="B813" s="89"/>
    </row>
    <row r="814" spans="1:2" x14ac:dyDescent="0.3">
      <c r="A814" s="96"/>
      <c r="B814" s="89"/>
    </row>
    <row r="815" spans="1:2" x14ac:dyDescent="0.3">
      <c r="A815" s="96"/>
      <c r="B815" s="89"/>
    </row>
    <row r="816" spans="1:2" x14ac:dyDescent="0.3">
      <c r="A816" s="96"/>
      <c r="B816" s="89"/>
    </row>
    <row r="817" spans="1:2" x14ac:dyDescent="0.3">
      <c r="A817" s="96"/>
      <c r="B817" s="89"/>
    </row>
    <row r="818" spans="1:2" x14ac:dyDescent="0.3">
      <c r="A818" s="96"/>
      <c r="B818" s="89"/>
    </row>
    <row r="819" spans="1:2" x14ac:dyDescent="0.3">
      <c r="A819" s="96"/>
      <c r="B819" s="89"/>
    </row>
    <row r="820" spans="1:2" x14ac:dyDescent="0.3">
      <c r="A820" s="96"/>
      <c r="B820" s="89"/>
    </row>
    <row r="821" spans="1:2" x14ac:dyDescent="0.3">
      <c r="A821" s="96"/>
      <c r="B821" s="89"/>
    </row>
    <row r="822" spans="1:2" x14ac:dyDescent="0.3">
      <c r="A822" s="96"/>
      <c r="B822" s="89"/>
    </row>
    <row r="823" spans="1:2" x14ac:dyDescent="0.3">
      <c r="A823" s="96"/>
      <c r="B823" s="89"/>
    </row>
    <row r="824" spans="1:2" x14ac:dyDescent="0.3">
      <c r="A824" s="96"/>
      <c r="B824" s="89"/>
    </row>
    <row r="825" spans="1:2" x14ac:dyDescent="0.3">
      <c r="A825" s="96"/>
      <c r="B825" s="89"/>
    </row>
    <row r="826" spans="1:2" x14ac:dyDescent="0.3">
      <c r="A826" s="96"/>
      <c r="B826" s="89"/>
    </row>
    <row r="827" spans="1:2" x14ac:dyDescent="0.3">
      <c r="A827" s="96"/>
      <c r="B827" s="89"/>
    </row>
    <row r="828" spans="1:2" x14ac:dyDescent="0.3">
      <c r="A828" s="96"/>
      <c r="B828" s="89"/>
    </row>
    <row r="829" spans="1:2" x14ac:dyDescent="0.3">
      <c r="A829" s="96"/>
      <c r="B829" s="89"/>
    </row>
    <row r="830" spans="1:2" x14ac:dyDescent="0.3">
      <c r="A830" s="96"/>
      <c r="B830" s="89"/>
    </row>
    <row r="831" spans="1:2" x14ac:dyDescent="0.3">
      <c r="A831" s="96"/>
      <c r="B831" s="89"/>
    </row>
    <row r="832" spans="1:2" x14ac:dyDescent="0.3">
      <c r="A832" s="96"/>
      <c r="B832" s="89"/>
    </row>
    <row r="833" spans="1:2" x14ac:dyDescent="0.3">
      <c r="A833" s="96"/>
      <c r="B833" s="89"/>
    </row>
    <row r="834" spans="1:2" x14ac:dyDescent="0.3">
      <c r="A834" s="96"/>
      <c r="B834" s="89"/>
    </row>
    <row r="835" spans="1:2" x14ac:dyDescent="0.3">
      <c r="A835" s="96"/>
      <c r="B835" s="89"/>
    </row>
    <row r="836" spans="1:2" x14ac:dyDescent="0.3">
      <c r="A836" s="96"/>
      <c r="B836" s="89"/>
    </row>
    <row r="837" spans="1:2" x14ac:dyDescent="0.3">
      <c r="A837" s="96"/>
      <c r="B837" s="89"/>
    </row>
    <row r="838" spans="1:2" x14ac:dyDescent="0.3">
      <c r="A838" s="96"/>
      <c r="B838" s="89"/>
    </row>
    <row r="839" spans="1:2" x14ac:dyDescent="0.3">
      <c r="A839" s="96"/>
      <c r="B839" s="89"/>
    </row>
    <row r="840" spans="1:2" x14ac:dyDescent="0.3">
      <c r="A840" s="96"/>
      <c r="B840" s="89"/>
    </row>
    <row r="841" spans="1:2" x14ac:dyDescent="0.3">
      <c r="A841" s="96"/>
      <c r="B841" s="89"/>
    </row>
    <row r="842" spans="1:2" x14ac:dyDescent="0.3">
      <c r="A842" s="96"/>
      <c r="B842" s="89"/>
    </row>
    <row r="843" spans="1:2" x14ac:dyDescent="0.3">
      <c r="A843" s="88"/>
      <c r="B843" s="89"/>
    </row>
    <row r="844" spans="1:2" x14ac:dyDescent="0.3">
      <c r="A844" s="88"/>
      <c r="B844" s="89"/>
    </row>
    <row r="845" spans="1:2" x14ac:dyDescent="0.3">
      <c r="A845" s="88"/>
      <c r="B845" s="89"/>
    </row>
    <row r="846" spans="1:2" x14ac:dyDescent="0.3">
      <c r="A846" s="88"/>
      <c r="B846" s="89"/>
    </row>
    <row r="847" spans="1:2" x14ac:dyDescent="0.3">
      <c r="A847" s="88"/>
      <c r="B847" s="89"/>
    </row>
    <row r="848" spans="1:2" x14ac:dyDescent="0.3">
      <c r="A848" s="88"/>
      <c r="B848" s="89"/>
    </row>
    <row r="849" spans="1:2" x14ac:dyDescent="0.3">
      <c r="A849" s="88"/>
      <c r="B849" s="89"/>
    </row>
    <row r="850" spans="1:2" x14ac:dyDescent="0.3">
      <c r="A850" s="88"/>
      <c r="B850" s="89"/>
    </row>
    <row r="851" spans="1:2" x14ac:dyDescent="0.3">
      <c r="A851" s="88"/>
      <c r="B851" s="89"/>
    </row>
    <row r="852" spans="1:2" x14ac:dyDescent="0.3">
      <c r="A852" s="88"/>
      <c r="B852" s="89"/>
    </row>
    <row r="853" spans="1:2" x14ac:dyDescent="0.3">
      <c r="A853" s="88"/>
      <c r="B853" s="89"/>
    </row>
    <row r="854" spans="1:2" x14ac:dyDescent="0.3">
      <c r="A854" s="88"/>
      <c r="B854" s="89"/>
    </row>
    <row r="855" spans="1:2" x14ac:dyDescent="0.3">
      <c r="A855" s="88"/>
      <c r="B855" s="89"/>
    </row>
    <row r="856" spans="1:2" x14ac:dyDescent="0.3">
      <c r="A856" s="88"/>
      <c r="B856" s="89"/>
    </row>
    <row r="857" spans="1:2" x14ac:dyDescent="0.3">
      <c r="A857" s="88"/>
      <c r="B857" s="89"/>
    </row>
    <row r="858" spans="1:2" x14ac:dyDescent="0.3">
      <c r="A858" s="88"/>
      <c r="B858" s="89"/>
    </row>
    <row r="859" spans="1:2" x14ac:dyDescent="0.3">
      <c r="A859" s="88"/>
      <c r="B859" s="89"/>
    </row>
    <row r="860" spans="1:2" x14ac:dyDescent="0.3">
      <c r="A860" s="88"/>
      <c r="B860" s="89"/>
    </row>
    <row r="861" spans="1:2" x14ac:dyDescent="0.3">
      <c r="A861" s="88"/>
      <c r="B861" s="89"/>
    </row>
    <row r="862" spans="1:2" x14ac:dyDescent="0.3">
      <c r="A862" s="88"/>
      <c r="B862" s="89"/>
    </row>
    <row r="863" spans="1:2" x14ac:dyDescent="0.3">
      <c r="A863" s="88"/>
      <c r="B863" s="89"/>
    </row>
    <row r="864" spans="1:2" x14ac:dyDescent="0.3">
      <c r="A864" s="88"/>
      <c r="B864" s="89"/>
    </row>
    <row r="865" spans="1:2" x14ac:dyDescent="0.3">
      <c r="A865" s="88"/>
      <c r="B865" s="89"/>
    </row>
    <row r="866" spans="1:2" x14ac:dyDescent="0.3">
      <c r="A866" s="88"/>
      <c r="B866" s="89"/>
    </row>
    <row r="867" spans="1:2" x14ac:dyDescent="0.3">
      <c r="A867" s="88"/>
      <c r="B867" s="89"/>
    </row>
    <row r="868" spans="1:2" x14ac:dyDescent="0.3">
      <c r="A868" s="88"/>
      <c r="B868" s="89"/>
    </row>
    <row r="869" spans="1:2" x14ac:dyDescent="0.3">
      <c r="A869" s="88"/>
      <c r="B869" s="89"/>
    </row>
    <row r="870" spans="1:2" x14ac:dyDescent="0.3">
      <c r="A870" s="88"/>
      <c r="B870" s="89"/>
    </row>
    <row r="871" spans="1:2" x14ac:dyDescent="0.3">
      <c r="A871" s="88"/>
      <c r="B871" s="89"/>
    </row>
    <row r="872" spans="1:2" x14ac:dyDescent="0.3">
      <c r="A872" s="88"/>
      <c r="B872" s="89"/>
    </row>
    <row r="873" spans="1:2" x14ac:dyDescent="0.3">
      <c r="A873" s="88"/>
      <c r="B873" s="89"/>
    </row>
    <row r="874" spans="1:2" x14ac:dyDescent="0.3">
      <c r="A874" s="88"/>
      <c r="B874" s="89"/>
    </row>
    <row r="875" spans="1:2" x14ac:dyDescent="0.3">
      <c r="A875" s="88"/>
      <c r="B875" s="89"/>
    </row>
    <row r="876" spans="1:2" x14ac:dyDescent="0.3">
      <c r="A876" s="88"/>
      <c r="B876" s="89"/>
    </row>
    <row r="877" spans="1:2" x14ac:dyDescent="0.3">
      <c r="A877" s="88"/>
      <c r="B877" s="89"/>
    </row>
    <row r="878" spans="1:2" x14ac:dyDescent="0.3">
      <c r="A878" s="88"/>
      <c r="B878" s="89"/>
    </row>
    <row r="879" spans="1:2" x14ac:dyDescent="0.3">
      <c r="A879" s="88"/>
      <c r="B879" s="89"/>
    </row>
    <row r="880" spans="1:2" x14ac:dyDescent="0.3">
      <c r="A880" s="88"/>
      <c r="B880" s="89"/>
    </row>
    <row r="881" spans="1:7" x14ac:dyDescent="0.3">
      <c r="A881" s="88"/>
      <c r="B881" s="89"/>
    </row>
    <row r="882" spans="1:7" x14ac:dyDescent="0.3">
      <c r="A882" s="88"/>
      <c r="B882" s="89"/>
    </row>
    <row r="884" spans="1:7" x14ac:dyDescent="0.3">
      <c r="A884" s="88"/>
      <c r="B884" s="88"/>
      <c r="C884" s="88"/>
      <c r="D884" s="88"/>
      <c r="E884" s="88"/>
      <c r="F884" s="88"/>
      <c r="G884" s="88"/>
    </row>
    <row r="885" spans="1:7" x14ac:dyDescent="0.3">
      <c r="A885" s="88"/>
      <c r="B885" s="88"/>
      <c r="C885" s="88"/>
      <c r="D885" s="88"/>
      <c r="E885" s="88"/>
      <c r="F885" s="88"/>
      <c r="G885" s="88"/>
    </row>
    <row r="886" spans="1:7" x14ac:dyDescent="0.3">
      <c r="A886" s="88"/>
      <c r="B886" s="88"/>
      <c r="C886" s="88"/>
      <c r="D886" s="88"/>
      <c r="E886" s="88"/>
      <c r="F886" s="88"/>
      <c r="G886" s="88"/>
    </row>
    <row r="887" spans="1:7" x14ac:dyDescent="0.3">
      <c r="A887" s="88"/>
      <c r="B887" s="88"/>
      <c r="C887" s="88"/>
      <c r="D887" s="88"/>
      <c r="E887" s="88"/>
      <c r="F887" s="88"/>
      <c r="G887" s="88"/>
    </row>
    <row r="888" spans="1:7" x14ac:dyDescent="0.3">
      <c r="A888" s="88"/>
      <c r="B888" s="88"/>
      <c r="C888" s="88"/>
      <c r="D888" s="88"/>
      <c r="E888" s="88"/>
      <c r="F888" s="88"/>
      <c r="G888" s="88"/>
    </row>
    <row r="889" spans="1:7" x14ac:dyDescent="0.3">
      <c r="A889" s="88"/>
      <c r="B889" s="88"/>
      <c r="C889" s="88"/>
      <c r="D889" s="88"/>
      <c r="E889" s="88"/>
      <c r="F889" s="88"/>
      <c r="G889" s="88"/>
    </row>
    <row r="890" spans="1:7" x14ac:dyDescent="0.3">
      <c r="A890" s="88"/>
      <c r="B890" s="88"/>
      <c r="C890" s="88"/>
      <c r="D890" s="88"/>
      <c r="E890" s="88"/>
      <c r="F890" s="88"/>
      <c r="G890" s="88"/>
    </row>
    <row r="891" spans="1:7" x14ac:dyDescent="0.3">
      <c r="A891" s="88"/>
      <c r="B891" s="88"/>
      <c r="C891" s="88"/>
      <c r="D891" s="88"/>
      <c r="E891" s="88"/>
      <c r="F891" s="88"/>
      <c r="G891" s="88"/>
    </row>
    <row r="892" spans="1:7" x14ac:dyDescent="0.3">
      <c r="A892" s="88"/>
      <c r="B892" s="88"/>
      <c r="C892" s="88"/>
      <c r="D892" s="88"/>
      <c r="E892" s="88"/>
      <c r="F892" s="88"/>
      <c r="G892" s="88"/>
    </row>
    <row r="893" spans="1:7" x14ac:dyDescent="0.3">
      <c r="A893" s="88"/>
      <c r="B893" s="88"/>
      <c r="C893" s="88"/>
      <c r="D893" s="88"/>
      <c r="E893" s="88"/>
      <c r="F893" s="88"/>
      <c r="G893" s="88"/>
    </row>
    <row r="894" spans="1:7" x14ac:dyDescent="0.3">
      <c r="A894" s="88"/>
      <c r="B894" s="88"/>
      <c r="C894" s="88"/>
      <c r="D894" s="88"/>
      <c r="E894" s="88"/>
      <c r="F894" s="88"/>
      <c r="G894" s="88"/>
    </row>
    <row r="895" spans="1:7" x14ac:dyDescent="0.3">
      <c r="A895" s="88"/>
      <c r="B895" s="88"/>
      <c r="C895" s="88"/>
      <c r="D895" s="88"/>
      <c r="E895" s="88"/>
      <c r="F895" s="88"/>
      <c r="G895" s="88"/>
    </row>
    <row r="896" spans="1:7" x14ac:dyDescent="0.3">
      <c r="A896" s="88"/>
      <c r="B896" s="88"/>
      <c r="C896" s="88"/>
      <c r="D896" s="88"/>
      <c r="E896" s="88"/>
      <c r="F896" s="88"/>
      <c r="G896" s="88"/>
    </row>
    <row r="897" spans="1:7" x14ac:dyDescent="0.3">
      <c r="A897" s="88"/>
      <c r="B897" s="88"/>
      <c r="C897" s="88"/>
      <c r="D897" s="88"/>
      <c r="E897" s="88"/>
      <c r="F897" s="88"/>
      <c r="G897" s="88"/>
    </row>
    <row r="898" spans="1:7" x14ac:dyDescent="0.3">
      <c r="A898" s="88"/>
      <c r="B898" s="88"/>
      <c r="C898" s="88"/>
      <c r="D898" s="88"/>
      <c r="E898" s="88"/>
      <c r="F898" s="88"/>
      <c r="G898" s="88"/>
    </row>
    <row r="899" spans="1:7" x14ac:dyDescent="0.3">
      <c r="A899" s="88"/>
      <c r="B899" s="88"/>
      <c r="C899" s="88"/>
      <c r="D899" s="88"/>
      <c r="E899" s="88"/>
      <c r="F899" s="88"/>
      <c r="G899" s="88"/>
    </row>
    <row r="900" spans="1:7" x14ac:dyDescent="0.3">
      <c r="A900" s="88"/>
      <c r="B900" s="88"/>
      <c r="C900" s="88"/>
      <c r="D900" s="88"/>
      <c r="E900" s="88"/>
      <c r="F900" s="88"/>
      <c r="G900" s="88"/>
    </row>
    <row r="901" spans="1:7" x14ac:dyDescent="0.3">
      <c r="A901" s="88"/>
      <c r="B901" s="88"/>
      <c r="C901" s="88"/>
      <c r="D901" s="88"/>
      <c r="E901" s="88"/>
      <c r="F901" s="88"/>
      <c r="G901" s="88"/>
    </row>
    <row r="902" spans="1:7" x14ac:dyDescent="0.3">
      <c r="A902" s="88"/>
      <c r="B902" s="88"/>
      <c r="C902" s="88"/>
      <c r="D902" s="88"/>
      <c r="E902" s="88"/>
      <c r="F902" s="88"/>
      <c r="G902" s="88"/>
    </row>
    <row r="903" spans="1:7" x14ac:dyDescent="0.3">
      <c r="A903" s="88"/>
      <c r="B903" s="88"/>
      <c r="C903" s="88"/>
      <c r="D903" s="88"/>
      <c r="E903" s="88"/>
      <c r="F903" s="88"/>
      <c r="G903" s="88"/>
    </row>
    <row r="904" spans="1:7" x14ac:dyDescent="0.3">
      <c r="A904" s="88"/>
      <c r="B904" s="88"/>
      <c r="C904" s="88"/>
      <c r="D904" s="88"/>
      <c r="E904" s="88"/>
      <c r="F904" s="88"/>
      <c r="G904" s="88"/>
    </row>
    <row r="905" spans="1:7" x14ac:dyDescent="0.3">
      <c r="A905" s="88"/>
      <c r="B905" s="88"/>
      <c r="C905" s="88"/>
      <c r="D905" s="88"/>
      <c r="E905" s="88"/>
      <c r="F905" s="88"/>
      <c r="G905" s="88"/>
    </row>
    <row r="906" spans="1:7" x14ac:dyDescent="0.3">
      <c r="A906" s="88"/>
      <c r="B906" s="88"/>
      <c r="C906" s="88"/>
      <c r="D906" s="88"/>
      <c r="E906" s="88"/>
      <c r="F906" s="88"/>
      <c r="G906" s="88"/>
    </row>
    <row r="907" spans="1:7" x14ac:dyDescent="0.3">
      <c r="A907" s="88"/>
      <c r="B907" s="88"/>
      <c r="C907" s="88"/>
      <c r="D907" s="88"/>
      <c r="E907" s="88"/>
      <c r="F907" s="88"/>
      <c r="G907" s="88"/>
    </row>
    <row r="908" spans="1:7" x14ac:dyDescent="0.3">
      <c r="A908" s="88"/>
      <c r="B908" s="88"/>
      <c r="C908" s="88"/>
      <c r="D908" s="88"/>
      <c r="E908" s="88"/>
      <c r="F908" s="88"/>
      <c r="G908" s="88"/>
    </row>
    <row r="909" spans="1:7" x14ac:dyDescent="0.3">
      <c r="A909" s="88"/>
      <c r="B909" s="88"/>
      <c r="C909" s="88"/>
      <c r="D909" s="88"/>
      <c r="E909" s="88"/>
      <c r="F909" s="88"/>
      <c r="G909" s="88"/>
    </row>
    <row r="910" spans="1:7" x14ac:dyDescent="0.3">
      <c r="A910" s="88"/>
      <c r="B910" s="88"/>
      <c r="C910" s="88"/>
      <c r="D910" s="88"/>
      <c r="E910" s="88"/>
      <c r="F910" s="88"/>
      <c r="G910" s="88"/>
    </row>
  </sheetData>
  <mergeCells count="1">
    <mergeCell ref="A409:H40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5"/>
  <sheetViews>
    <sheetView zoomScaleNormal="100" workbookViewId="0">
      <pane xSplit="1" topLeftCell="B1" activePane="topRight" state="frozen"/>
      <selection activeCell="A3" sqref="A3"/>
      <selection pane="topRight" activeCell="F15" sqref="F15"/>
    </sheetView>
  </sheetViews>
  <sheetFormatPr defaultRowHeight="14.5" x14ac:dyDescent="0.35"/>
  <cols>
    <col min="1" max="1" width="24.26953125" customWidth="1"/>
    <col min="2" max="2" width="12.26953125" customWidth="1"/>
    <col min="3" max="4" width="9" bestFit="1" customWidth="1"/>
    <col min="5" max="5" width="11.26953125" bestFit="1" customWidth="1"/>
    <col min="6" max="6" width="9" bestFit="1" customWidth="1"/>
    <col min="7" max="7" width="9.81640625" bestFit="1" customWidth="1"/>
    <col min="8" max="8" width="9" bestFit="1" customWidth="1"/>
    <col min="9" max="9" width="10.26953125" bestFit="1" customWidth="1"/>
    <col min="10" max="12" width="8.81640625" bestFit="1" customWidth="1"/>
    <col min="13" max="13" width="10.26953125" bestFit="1" customWidth="1"/>
    <col min="14" max="15" width="8.81640625" bestFit="1" customWidth="1"/>
    <col min="16" max="16" width="9" bestFit="1" customWidth="1"/>
    <col min="17" max="19" width="8.81640625" bestFit="1" customWidth="1"/>
    <col min="20" max="21" width="10.26953125" bestFit="1" customWidth="1"/>
    <col min="22" max="22" width="8.81640625" bestFit="1" customWidth="1"/>
    <col min="23" max="23" width="9" bestFit="1" customWidth="1"/>
  </cols>
  <sheetData>
    <row r="1" spans="1:24" x14ac:dyDescent="0.35">
      <c r="A1" s="21" t="s">
        <v>59</v>
      </c>
      <c r="B1" s="21"/>
      <c r="C1" s="21"/>
      <c r="D1" s="21"/>
      <c r="E1" s="21"/>
      <c r="F1" s="21"/>
      <c r="G1" s="21"/>
      <c r="H1" s="21"/>
      <c r="I1" s="21"/>
      <c r="J1" s="21"/>
      <c r="K1" s="21"/>
      <c r="L1" s="21"/>
      <c r="M1" s="21"/>
      <c r="N1" s="21"/>
      <c r="O1" s="21"/>
      <c r="P1" s="21"/>
      <c r="Q1" s="21"/>
      <c r="R1" s="21"/>
      <c r="S1" s="21"/>
      <c r="T1" s="21"/>
      <c r="U1" s="21"/>
      <c r="V1" s="21"/>
      <c r="W1" s="21"/>
      <c r="X1" s="21"/>
    </row>
    <row r="2" spans="1:24" s="11" customFormat="1" x14ac:dyDescent="0.35">
      <c r="A2" s="21"/>
      <c r="B2" s="21"/>
      <c r="C2" s="21"/>
      <c r="D2" s="21"/>
      <c r="E2" s="21"/>
      <c r="F2" s="21"/>
      <c r="G2" s="21"/>
      <c r="H2" s="21"/>
      <c r="I2" s="21"/>
      <c r="J2" s="21"/>
      <c r="K2" s="21"/>
      <c r="L2" s="21"/>
      <c r="M2" s="21"/>
      <c r="N2" s="21"/>
      <c r="O2" s="21"/>
      <c r="P2" s="21"/>
      <c r="Q2" s="21"/>
      <c r="R2" s="21"/>
      <c r="S2" s="21"/>
      <c r="T2" s="21"/>
      <c r="U2" s="21"/>
      <c r="V2" s="21"/>
      <c r="W2" s="21"/>
      <c r="X2" s="21"/>
    </row>
    <row r="3" spans="1:24" ht="28" x14ac:dyDescent="0.35">
      <c r="A3" s="3" t="s">
        <v>45</v>
      </c>
      <c r="B3" s="2" t="s">
        <v>50</v>
      </c>
      <c r="C3" s="2" t="s">
        <v>32</v>
      </c>
      <c r="D3" s="2" t="s">
        <v>54</v>
      </c>
      <c r="E3" s="2" t="s">
        <v>26</v>
      </c>
      <c r="F3" s="2" t="s">
        <v>55</v>
      </c>
      <c r="G3" s="2" t="s">
        <v>28</v>
      </c>
      <c r="H3" s="2" t="s">
        <v>56</v>
      </c>
      <c r="I3" s="2" t="s">
        <v>68</v>
      </c>
      <c r="J3" s="2" t="s">
        <v>65</v>
      </c>
      <c r="K3" s="2" t="s">
        <v>67</v>
      </c>
      <c r="L3" s="2" t="s">
        <v>2</v>
      </c>
      <c r="M3" s="2" t="s">
        <v>5</v>
      </c>
      <c r="N3" s="2" t="s">
        <v>1870</v>
      </c>
      <c r="O3" s="2" t="s">
        <v>27</v>
      </c>
      <c r="P3" s="2" t="s">
        <v>1871</v>
      </c>
      <c r="Q3" s="2" t="s">
        <v>29</v>
      </c>
      <c r="R3" s="2" t="s">
        <v>30</v>
      </c>
      <c r="S3" s="2" t="s">
        <v>31</v>
      </c>
      <c r="T3" s="2" t="s">
        <v>1872</v>
      </c>
      <c r="U3" s="2" t="s">
        <v>8</v>
      </c>
      <c r="V3" s="2" t="s">
        <v>9</v>
      </c>
      <c r="W3" s="2" t="s">
        <v>10</v>
      </c>
    </row>
    <row r="4" spans="1:24" s="11" customFormat="1" x14ac:dyDescent="0.35">
      <c r="A4" s="23" t="s">
        <v>1867</v>
      </c>
      <c r="B4" s="33">
        <f t="array" ref="B4">MEDIAN(IF('[1]Données brutes'!$L:$L="bambari",IF('[1]Données brutes'!AK:AK&gt;0,'[1]Données brutes'!AK:AK)))</f>
        <v>1000</v>
      </c>
      <c r="C4" s="33">
        <f t="array" ref="C4">MEDIAN(IF('[1]Données brutes'!$L:$L="bambari",IF('[1]Données brutes'!$AM:$AM&gt;0,'[1]Données brutes'!$AM:$AM)))</f>
        <v>1500</v>
      </c>
      <c r="D4" s="33">
        <f t="array" ref="D4">MEDIAN(IF('[1]Données brutes'!$L:$L="bambari",IF('[1]Données brutes'!$AO:$AO&gt;0,'[1]Données brutes'!$AO:$AO)))</f>
        <v>5000</v>
      </c>
      <c r="E4" s="33">
        <f t="array" ref="E4">MEDIAN(IF('[1]Données brutes'!$L:$L="bambari",IF('[1]Données brutes'!$AQ:$AQ&gt;0,'[1]Données brutes'!$AQ:$AQ)))</f>
        <v>5750</v>
      </c>
      <c r="F4" s="33">
        <f t="array" ref="F4">MEDIAN(IF('[1]Données brutes'!$L:$L="bambari",IF('[1]Données brutes'!$AS:$AS&gt;0,'[1]Données brutes'!$AS:$AS)))</f>
        <v>3000</v>
      </c>
      <c r="G4" s="33">
        <f t="array" ref="G4">MEDIAN(IF('[1]Données brutes'!$L:$L="bambari",IF('[1]Données brutes'!$AU:$AU&gt;0,'[1]Données brutes'!$AU:$AU)))</f>
        <v>8000</v>
      </c>
      <c r="H4" s="33">
        <f t="array" ref="H4">MEDIAN(IF('[1]Données brutes'!$L:$L="bambari",IF('[1]Données brutes'!$AW:$AW&gt;0,'[1]Données brutes'!$AW:$AW)))</f>
        <v>5000</v>
      </c>
      <c r="I4" s="33">
        <f t="array" ref="I4">MEDIAN(IF('[1]Données brutes'!$L:$L="bambari",IF('[1]Données brutes'!$AY:$AY&gt;0,'[1]Données brutes'!$AY:$AY)))</f>
        <v>6980</v>
      </c>
      <c r="J4" s="33">
        <f t="array" ref="J4">MEDIAN(IF('[1]Données brutes'!$L:$L="bambari",IF('[1]Données brutes'!$BA:$BA&gt;0,'[1]Données brutes'!$BA:$BA)))</f>
        <v>175</v>
      </c>
      <c r="K4" s="33">
        <f t="array" ref="K4">MEDIAN(IF('[1]Données brutes'!$L:$L="bambari",IF('[1]Données brutes'!$BC:$BC&gt;0,'[1]Données brutes'!$BC:$BC)))</f>
        <v>150</v>
      </c>
      <c r="L4" s="33">
        <f t="array" ref="L4">MEDIAN(IF('[1]Données brutes'!$L:$L="bambari",IF('[1]Données brutes'!$BE:$BE&gt;0,'[1]Données brutes'!$BE:$BE)))</f>
        <v>178.5</v>
      </c>
      <c r="M4" s="33">
        <f t="array" ref="M4">MEDIAN(IF('[1]Données brutes'!$L:$L="bambari",IF('[1]Données brutes'!$BG:$BG&gt;0,'[1]Données brutes'!$BG:$BG)))</f>
        <v>1000</v>
      </c>
      <c r="N4" s="33">
        <f t="array" ref="N4">MEDIAN(IF('[1]Données brutes'!$L:$L="bambari",IF('[1]Données brutes'!$BI:$BI&gt;0,'[1]Données brutes'!$BI:$BI)))</f>
        <v>156.5</v>
      </c>
      <c r="O4" s="33">
        <f t="array" ref="O4">MEDIAN(IF('[1]Données brutes'!$L:$L="bambari",IF('[1]Données brutes'!$BK:$BK&gt;0,'[1]Données brutes'!$BK:$BK)))</f>
        <v>79</v>
      </c>
      <c r="P4" s="33">
        <f t="array" ref="P4">MEDIAN(IF('[1]Données brutes'!$L:$L="bambari",IF('[1]Données brutes'!$BM:$BM&gt;0,'[1]Données brutes'!$BM:$BM)))</f>
        <v>1400</v>
      </c>
      <c r="Q4" s="33">
        <f t="array" ref="Q4">MEDIAN(IF('[1]Données brutes'!$L:$L="bambari",IF('[1]Données brutes'!$BO:$BO&gt;0,'[1]Données brutes'!$BO:$BO)))</f>
        <v>150</v>
      </c>
      <c r="R4" s="33">
        <f t="array" ref="R4">MEDIAN(IF('[1]Données brutes'!$L:$L="bambari",IF('[1]Données brutes'!$BQ:$BQ&gt;0,'[1]Données brutes'!$BQ:$BQ)))</f>
        <v>75</v>
      </c>
      <c r="S4" s="33">
        <f t="array" ref="S4">MEDIAN(IF('[1]Données brutes'!$L:$L="bambari",IF('[1]Données brutes'!$BS:$BS&gt;0,'[1]Données brutes'!$BS:$BS)))</f>
        <v>150</v>
      </c>
      <c r="T4" s="33">
        <f t="array" ref="T4">MEDIAN(IF('[1]Données brutes'!$L:$L="bambari",IF('[1]Données brutes'!$BU:$BU&gt;0,'[1]Données brutes'!$BU:$BU)))</f>
        <v>1750</v>
      </c>
      <c r="U4" s="33">
        <f t="array" ref="U4">MEDIAN(IF('[1]Données brutes'!$L:$L="bambari",IF('[1]Données brutes'!$BW:$BW&gt;0,'[1]Données brutes'!$BW:$BW)))</f>
        <v>2333</v>
      </c>
      <c r="V4" s="33">
        <f t="array" ref="V4">MEDIAN(IF('[1]Données brutes'!$L:$L="bambari",IF('[1]Données brutes'!$BY:$BY&gt;0,'[1]Données brutes'!$BY:$BY)))</f>
        <v>100</v>
      </c>
      <c r="W4" s="33">
        <f t="array" ref="W4">MEDIAN(IF('[1]Données brutes'!$L:$L="bambari",IF('[1]Données brutes'!$CA:$CA&gt;0,'[1]Données brutes'!$CA:$CA)))</f>
        <v>1000</v>
      </c>
    </row>
    <row r="5" spans="1:24" x14ac:dyDescent="0.35">
      <c r="A5" s="23" t="s">
        <v>0</v>
      </c>
      <c r="B5" s="50">
        <f>B13</f>
        <v>1000</v>
      </c>
      <c r="C5" s="33">
        <f t="array" ref="C5">MEDIAN(IF('[1]Données brutes'!$L:$L="bangassou",IF('[1]Données brutes'!$AM:$AM&gt;0,'[1]Données brutes'!$AM:$AM)))</f>
        <v>2400</v>
      </c>
      <c r="D5" s="33">
        <f t="array" ref="D5">MEDIAN(IF('[1]Données brutes'!$L:$L="bangassou",IF('[1]Données brutes'!$AO:$AO&gt;0,'[1]Données brutes'!$AO:$AO)))</f>
        <v>3250</v>
      </c>
      <c r="E5" s="33">
        <f t="array" ref="E5">MEDIAN(IF('[1]Données brutes'!$L:$L="bangassou",IF('[1]Données brutes'!$AQ:$AQ&gt;0,'[1]Données brutes'!$AQ:$AQ)))</f>
        <v>8000</v>
      </c>
      <c r="F5" s="33">
        <f t="array" ref="F5">MEDIAN(IF('[1]Données brutes'!$L:$L="bangassou",IF('[1]Données brutes'!$AS:$AS&gt;0,'[1]Données brutes'!$AS:$AS)))</f>
        <v>4000</v>
      </c>
      <c r="G5" s="33">
        <f t="array" ref="G5">MEDIAN(IF('[1]Données brutes'!$L:$L="bangassou",IF('[1]Données brutes'!$AU:$AU&gt;0,'[1]Données brutes'!$AU:$AU)))</f>
        <v>12500</v>
      </c>
      <c r="H5" s="33">
        <f t="array" ref="H5">MEDIAN(IF('[1]Données brutes'!$L:$L="bangassou",IF('[1]Données brutes'!$AW:$AW&gt;0,'[1]Données brutes'!$AW:$AW)))</f>
        <v>5250</v>
      </c>
      <c r="I5" s="33">
        <f t="array" ref="I5">MEDIAN(IF('[1]Données brutes'!$L:$L="bangassou",IF('[1]Données brutes'!$AY:$AY&gt;0,'[1]Données brutes'!$AY:$AY)))</f>
        <v>6000</v>
      </c>
      <c r="J5" s="33">
        <f t="array" ref="J5">MEDIAN(IF('[1]Données brutes'!$L:$L="bangassou",IF('[1]Données brutes'!$BA:$BA&gt;0,'[1]Données brutes'!$BA:$BA)))</f>
        <v>100</v>
      </c>
      <c r="K5" s="33">
        <f t="array" ref="K5">MEDIAN(IF('[1]Données brutes'!$L:$L="bangassou",IF('[1]Données brutes'!$BC:$BC&gt;0,'[1]Données brutes'!$BC:$BC)))</f>
        <v>150</v>
      </c>
      <c r="L5" s="33">
        <f t="array" ref="L5">MEDIAN(IF('[1]Données brutes'!$L:$L="bangassou",IF('[1]Données brutes'!$BE:$BE&gt;0,'[1]Données brutes'!$BE:$BE)))</f>
        <v>225</v>
      </c>
      <c r="M5" s="33">
        <f t="array" ref="M5">MEDIAN(IF('[1]Données brutes'!$L:$L="bangassou",IF('[1]Données brutes'!$BG:$BG&gt;0,'[1]Données brutes'!$BG:$BG)))</f>
        <v>2000</v>
      </c>
      <c r="N5" s="50">
        <f>N13</f>
        <v>250</v>
      </c>
      <c r="O5" s="33">
        <f t="array" ref="O5">MEDIAN(IF('[1]Données brutes'!$L:$L="bangassou",IF('[1]Données brutes'!$BK:$BK&gt;0,'[1]Données brutes'!$BK:$BK)))</f>
        <v>150</v>
      </c>
      <c r="P5" s="33">
        <f t="array" ref="P5">MEDIAN(IF('[1]Données brutes'!$L:$L="bangassou",IF('[1]Données brutes'!$BM:$BM&gt;0,'[1]Données brutes'!$BM:$BM)))</f>
        <v>2000</v>
      </c>
      <c r="Q5" s="33">
        <f t="array" ref="Q5">MEDIAN(IF('[1]Données brutes'!$L:$L="bangassou",IF('[1]Données brutes'!$BO:$BO&gt;0,'[1]Données brutes'!$BO:$BO)))</f>
        <v>125</v>
      </c>
      <c r="R5" s="33">
        <f t="array" ref="R5">MEDIAN(IF('[1]Données brutes'!$L:$L="bangassou",IF('[1]Données brutes'!$BQ:$BQ&gt;0,'[1]Données brutes'!$BQ:$BQ)))</f>
        <v>125</v>
      </c>
      <c r="S5" s="33">
        <f t="array" ref="S5">MEDIAN(IF('[1]Données brutes'!$L:$L="bangassou",IF('[1]Données brutes'!$BS:$BS&gt;0,'[1]Données brutes'!$BS:$BS)))</f>
        <v>200</v>
      </c>
      <c r="T5" s="33">
        <f t="array" ref="T5">MEDIAN(IF('[1]Données brutes'!$L:$L="bangassou",IF('[1]Données brutes'!$BU:$BU&gt;0,'[1]Données brutes'!$BU:$BU)))</f>
        <v>2000</v>
      </c>
      <c r="U5" s="33">
        <f t="array" ref="U5">MEDIAN(IF('[1]Données brutes'!$L:$L="bangassou",IF('[1]Données brutes'!$BW:$BW&gt;0,'[1]Données brutes'!$BW:$BW)))</f>
        <v>3250</v>
      </c>
      <c r="V5" s="51">
        <f>V13</f>
        <v>100</v>
      </c>
      <c r="W5" s="33">
        <f t="array" ref="W5">MEDIAN(IF('[1]Données brutes'!$L:$L="bangassou",IF('[1]Données brutes'!$CA:$CA&gt;0,'[1]Données brutes'!$CA:$CA)))</f>
        <v>1300</v>
      </c>
      <c r="X5" s="1"/>
    </row>
    <row r="6" spans="1:24" x14ac:dyDescent="0.35">
      <c r="A6" s="23" t="s">
        <v>1864</v>
      </c>
      <c r="B6" s="32">
        <f t="array" ref="B6">MEDIAN(IF('[1]Données brutes'!$K:$K="bangui_8",IF('[1]Données brutes'!AK:AK&gt;0,'[1]Données brutes'!AK:AK)))</f>
        <v>1250</v>
      </c>
      <c r="C6" s="33">
        <f t="array" ref="C6">MEDIAN(IF('[1]Données brutes'!$K:$K="bangui_8",IF('[1]Données brutes'!$AM:$AM&gt;0,'[1]Données brutes'!$AM:$AM)))</f>
        <v>1000</v>
      </c>
      <c r="D6" s="33">
        <f t="array" ref="D6">MEDIAN(IF('[1]Données brutes'!$K:$K="bangui_8",IF('[1]Données brutes'!$AO:$AO&gt;0,'[1]Données brutes'!$AO:$AO)))</f>
        <v>5000</v>
      </c>
      <c r="E6" s="33">
        <f t="array" ref="E6">MEDIAN(IF('[1]Données brutes'!$K:$K="bangui_8",IF('[1]Données brutes'!$AQ:$AQ&gt;0,'[1]Données brutes'!$AQ:$AQ)))</f>
        <v>3500</v>
      </c>
      <c r="F6" s="33">
        <f t="array" ref="F6">MEDIAN(IF('[1]Données brutes'!$K:$K="bangui_8",IF('[1]Données brutes'!$AS:$AS&gt;0,'[1]Données brutes'!$AS:$AS)))</f>
        <v>2500</v>
      </c>
      <c r="G6" s="33">
        <f t="array" ref="G6">MEDIAN(IF('[1]Données brutes'!$K:$K="bangui_8",IF('[1]Données brutes'!$AU:$AU&gt;0,'[1]Données brutes'!$AU:$AU)))</f>
        <v>15000</v>
      </c>
      <c r="H6" s="33">
        <f t="array" ref="H6">MEDIAN(IF('[1]Données brutes'!$K:$K="bangui_8",IF('[1]Données brutes'!$AW:$AW&gt;0,'[1]Données brutes'!$AW:$AW)))</f>
        <v>3750</v>
      </c>
      <c r="I6" s="33">
        <f t="array" ref="I6">MEDIAN(IF('[1]Données brutes'!$K:$K="bangui_8",IF('[1]Données brutes'!$AY:$AY&gt;0,'[1]Données brutes'!$AY:$AY)))</f>
        <v>4500</v>
      </c>
      <c r="J6" s="33">
        <f t="array" ref="J6">MEDIAN(IF('[1]Données brutes'!$K:$K="bangui_8",IF('[1]Données brutes'!$BA:$BA&gt;0,'[1]Données brutes'!$BA:$BA)))</f>
        <v>225</v>
      </c>
      <c r="K6" s="33">
        <f t="array" ref="K6">MEDIAN(IF('[1]Données brutes'!$K:$K="bangui_8",IF('[1]Données brutes'!$BC:$BC&gt;0,'[1]Données brutes'!$BC:$BC)))</f>
        <v>300</v>
      </c>
      <c r="L6" s="33">
        <f t="array" ref="L6">MEDIAN(IF('[1]Données brutes'!$K:$K="bangui_8",IF('[1]Données brutes'!$BE:$BE&gt;0,'[1]Données brutes'!$BE:$BE)))</f>
        <v>300</v>
      </c>
      <c r="M6" s="50">
        <f>M13</f>
        <v>2000</v>
      </c>
      <c r="N6" s="33">
        <f t="array" ref="N6">MEDIAN(IF('[1]Données brutes'!$K:$K="bangui_8",IF('[1]Données brutes'!$BI:$BI&gt;0,'[1]Données brutes'!$BI:$BI)))</f>
        <v>250</v>
      </c>
      <c r="O6" s="33">
        <f t="array" ref="O6">MEDIAN(IF('[1]Données brutes'!$K:$K="bangui_8",IF('[1]Données brutes'!$BK:$BK&gt;0,'[1]Données brutes'!$BK:$BK)))</f>
        <v>350</v>
      </c>
      <c r="P6" s="33">
        <f t="array" ref="P6">MEDIAN(IF('[1]Données brutes'!$K:$K="bangui_8",IF('[1]Données brutes'!$BM:$BM&gt;0,'[1]Données brutes'!$BM:$BM)))</f>
        <v>1000</v>
      </c>
      <c r="Q6" s="33">
        <f t="array" ref="Q6">MEDIAN(IF('[1]Données brutes'!$K:$K="bangui_8",IF('[1]Données brutes'!$BO:$BO&gt;0,'[1]Données brutes'!$BO:$BO)))</f>
        <v>200</v>
      </c>
      <c r="R6" s="33">
        <f t="array" ref="R6">MEDIAN(IF('[1]Données brutes'!$K:$K="bangui_8",IF('[1]Données brutes'!$BQ:$BQ&gt;0,'[1]Données brutes'!$BQ:$BQ)))</f>
        <v>38</v>
      </c>
      <c r="S6" s="33">
        <f t="array" ref="S6">MEDIAN(IF('[1]Données brutes'!$K:$K="bangui_8",IF('[1]Données brutes'!$BS:$BS&gt;0,'[1]Données brutes'!$BS:$BS)))</f>
        <v>125</v>
      </c>
      <c r="T6" s="33">
        <f t="array" ref="T6">MEDIAN(IF('[1]Données brutes'!$K:$K="bangui_8",IF('[1]Données brutes'!$BU:$BU&gt;0,'[1]Données brutes'!$BU:$BU)))</f>
        <v>1000</v>
      </c>
      <c r="U6" s="33">
        <f t="array" ref="U6">MEDIAN(IF('[1]Données brutes'!$K:$K="bangui_8",IF('[1]Données brutes'!$BW:$BW&gt;0,'[1]Données brutes'!$BW:$BW)))</f>
        <v>1500</v>
      </c>
      <c r="V6" s="51">
        <f>V13</f>
        <v>100</v>
      </c>
      <c r="W6" s="33">
        <f t="array" ref="W6">MEDIAN(IF('[1]Données brutes'!$K:$K="bangui_8",IF('[1]Données brutes'!$CA:$CA&gt;0,'[1]Données brutes'!$CA:$CA)))</f>
        <v>1000</v>
      </c>
      <c r="X6" s="1"/>
    </row>
    <row r="7" spans="1:24" s="11" customFormat="1" x14ac:dyDescent="0.35">
      <c r="A7" s="23" t="s">
        <v>1866</v>
      </c>
      <c r="B7" s="32">
        <f t="array" ref="B7">MEDIAN(IF('[1]Données brutes'!$L:$L="bossangoa",IF('[1]Données brutes'!AK:AK&gt;0,'[1]Données brutes'!AK:AK)))</f>
        <v>750</v>
      </c>
      <c r="C7" s="33">
        <f t="array" ref="C7">MEDIAN(IF('[1]Données brutes'!$L:$L="bossangoa",IF('[1]Données brutes'!$AM:$AM&gt;0,'[1]Données brutes'!$AM:$AM)))</f>
        <v>1250</v>
      </c>
      <c r="D7" s="33">
        <f t="array" ref="D7">MEDIAN(IF('[1]Données brutes'!$L:$L="bossangoa",IF('[1]Données brutes'!$AO:$AO&gt;0,'[1]Données brutes'!$AO:$AO)))</f>
        <v>2500</v>
      </c>
      <c r="E7" s="33">
        <f t="array" ref="E7">MEDIAN(IF('[1]Données brutes'!$L:$L="bossangoa",IF('[1]Données brutes'!$AQ:$AQ&gt;0,'[1]Données brutes'!$AQ:$AQ)))</f>
        <v>4000</v>
      </c>
      <c r="F7" s="33">
        <f t="array" ref="F7">MEDIAN(IF('[1]Données brutes'!$L:$L="bossangoa",IF('[1]Données brutes'!$AS:$AS&gt;0,'[1]Données brutes'!$AS:$AS)))</f>
        <v>2000</v>
      </c>
      <c r="G7" s="33">
        <f t="array" ref="G7">MEDIAN(IF('[1]Données brutes'!$L:$L="bossangoa",IF('[1]Données brutes'!$AU:$AU&gt;0,'[1]Données brutes'!$AU:$AU)))</f>
        <v>14000</v>
      </c>
      <c r="H7" s="33">
        <f t="array" ref="H7">MEDIAN(IF('[1]Données brutes'!$L:$L="bossangoa",IF('[1]Données brutes'!$AW:$AW&gt;0,'[1]Données brutes'!$AW:$AW)))</f>
        <v>3000</v>
      </c>
      <c r="I7" s="33">
        <f t="array" ref="I7">MEDIAN(IF('[1]Données brutes'!$L:$L="bossangoa",IF('[1]Données brutes'!$AY:$AY&gt;0,'[1]Données brutes'!$AY:$AY)))</f>
        <v>10000</v>
      </c>
      <c r="J7" s="33">
        <f t="array" ref="J7">MEDIAN(IF('[1]Données brutes'!$L:$L="bossangoa",IF('[1]Données brutes'!$BA:$BA&gt;0,'[1]Données brutes'!$BA:$BA)))</f>
        <v>75</v>
      </c>
      <c r="K7" s="33">
        <f t="array" ref="K7">MEDIAN(IF('[1]Données brutes'!$L:$L="bossangoa",IF('[1]Données brutes'!$BC:$BC&gt;0,'[1]Données brutes'!$BC:$BC)))</f>
        <v>125</v>
      </c>
      <c r="L7" s="33">
        <f t="array" ref="L7">MEDIAN(IF('[1]Données brutes'!$L:$L="bossangoa",IF('[1]Données brutes'!$BE:$BE&gt;0,'[1]Données brutes'!$BE:$BE)))</f>
        <v>600</v>
      </c>
      <c r="M7" s="33">
        <f t="array" ref="M7">MEDIAN(IF('[1]Données brutes'!$L:$L="bossangoa",IF('[1]Données brutes'!$BG:$BG&gt;0,'[1]Données brutes'!$BG:$BG)))</f>
        <v>2000</v>
      </c>
      <c r="N7" s="33">
        <f t="array" ref="N7">MEDIAN(IF('[1]Données brutes'!$L:$L="bossangoa",IF('[1]Données brutes'!$BI:$BI&gt;0,'[1]Données brutes'!$BI:$BI)))</f>
        <v>250</v>
      </c>
      <c r="O7" s="33">
        <f t="array" ref="O7">MEDIAN(IF('[1]Données brutes'!$L:$L="bossangoa",IF('[1]Données brutes'!$BK:$BK&gt;0,'[1]Données brutes'!$BK:$BK)))</f>
        <v>100</v>
      </c>
      <c r="P7" s="33">
        <f t="array" ref="P7">MEDIAN(IF('[1]Données brutes'!$L:$L="bossangoa",IF('[1]Données brutes'!$BM:$BM&gt;0,'[1]Données brutes'!$BM:$BM)))</f>
        <v>1500</v>
      </c>
      <c r="Q7" s="33">
        <f t="array" ref="Q7">MEDIAN(IF('[1]Données brutes'!$L:$L="bossangoa",IF('[1]Données brutes'!$BO:$BO&gt;0,'[1]Données brutes'!$BO:$BO)))</f>
        <v>200</v>
      </c>
      <c r="R7" s="33">
        <f t="array" ref="R7">MEDIAN(IF('[1]Données brutes'!$L:$L="bossangoa",IF('[1]Données brutes'!$BQ:$BQ&gt;0,'[1]Données brutes'!$BQ:$BQ)))</f>
        <v>50</v>
      </c>
      <c r="S7" s="33">
        <f t="array" ref="S7">MEDIAN(IF('[1]Données brutes'!$L:$L="bossangoa",IF('[1]Données brutes'!$BS:$BS&gt;0,'[1]Données brutes'!$BS:$BS)))</f>
        <v>150</v>
      </c>
      <c r="T7" s="33">
        <f t="array" ref="T7">MEDIAN(IF('[1]Données brutes'!$L:$L="bossangoa",IF('[1]Données brutes'!$BU:$BU&gt;0,'[1]Données brutes'!$BU:$BU)))</f>
        <v>1000</v>
      </c>
      <c r="U7" s="33">
        <f t="array" ref="U7">MEDIAN(IF('[1]Données brutes'!$L:$L="bossangoa",IF('[1]Données brutes'!$BW:$BW&gt;0,'[1]Données brutes'!$BW:$BW)))</f>
        <v>3000</v>
      </c>
      <c r="V7" s="32">
        <f t="array" ref="V7">MEDIAN(IF('[1]Données brutes'!$L:$L="bossangoa",IF('[1]Données brutes'!$BY:$BY&gt;0,'[1]Données brutes'!$BY:$BY)))</f>
        <v>100</v>
      </c>
      <c r="W7" s="33">
        <f t="array" ref="W7">MEDIAN(IF('[1]Données brutes'!$L:$L="bossangoa",IF('[1]Données brutes'!$CA:$CA&gt;0,'[1]Données brutes'!$CA:$CA)))</f>
        <v>800</v>
      </c>
      <c r="X7" s="1"/>
    </row>
    <row r="8" spans="1:24" s="11" customFormat="1" x14ac:dyDescent="0.35">
      <c r="A8" s="23" t="s">
        <v>1868</v>
      </c>
      <c r="B8" s="32">
        <f t="array" ref="B8">MEDIAN(IF('[1]Données brutes'!$L:$L="bouar",IF('[1]Données brutes'!AK:AK&gt;0,'[1]Données brutes'!AK:AK)))</f>
        <v>2000</v>
      </c>
      <c r="C8" s="33">
        <f t="array" ref="C8">MEDIAN(IF('[1]Données brutes'!$L:$L="bouar",IF('[1]Données brutes'!$AM:$AM&gt;0,'[1]Données brutes'!$AM:$AM)))</f>
        <v>1500</v>
      </c>
      <c r="D8" s="33">
        <f t="array" ref="D8">MEDIAN(IF('[1]Données brutes'!$L:$L="bouar",IF('[1]Données brutes'!$AO:$AO&gt;0,'[1]Données brutes'!$AO:$AO)))</f>
        <v>5000</v>
      </c>
      <c r="E8" s="33">
        <f t="array" ref="E8">MEDIAN(IF('[1]Données brutes'!$L:$L="bouar",IF('[1]Données brutes'!$AQ:$AQ&gt;0,'[1]Données brutes'!$AQ:$AQ)))</f>
        <v>4000</v>
      </c>
      <c r="F8" s="33">
        <f t="array" ref="F8">MEDIAN(IF('[1]Données brutes'!$L:$L="bouar",IF('[1]Données brutes'!$AS:$AS&gt;0,'[1]Données brutes'!$AS:$AS)))</f>
        <v>3000</v>
      </c>
      <c r="G8" s="33">
        <f t="array" ref="G8">MEDIAN(IF('[1]Données brutes'!$L:$L="bouar",IF('[1]Données brutes'!$AU:$AU&gt;0,'[1]Données brutes'!$AU:$AU)))</f>
        <v>16500</v>
      </c>
      <c r="H8" s="33">
        <f t="array" ref="H8">MEDIAN(IF('[1]Données brutes'!$L:$L="bouar",IF('[1]Données brutes'!$AW:$AW&gt;0,'[1]Données brutes'!$AW:$AW)))</f>
        <v>5500</v>
      </c>
      <c r="I8" s="50">
        <f>I13</f>
        <v>6500</v>
      </c>
      <c r="J8" s="33">
        <f t="array" ref="J8">MEDIAN(IF('[1]Données brutes'!$L:$L="bouar",IF('[1]Données brutes'!$BA:$BA&gt;0,'[1]Données brutes'!$BA:$BA)))</f>
        <v>200</v>
      </c>
      <c r="K8" s="33">
        <f t="array" ref="K8">MEDIAN(IF('[1]Données brutes'!$L:$L="bouar",IF('[1]Données brutes'!$BC:$BC&gt;0,'[1]Données brutes'!$BC:$BC)))</f>
        <v>150</v>
      </c>
      <c r="L8" s="33">
        <f t="array" ref="L8">MEDIAN(IF('[1]Données brutes'!$L:$L="bouar",IF('[1]Données brutes'!$BE:$BE&gt;0,'[1]Données brutes'!$BE:$BE)))</f>
        <v>250</v>
      </c>
      <c r="M8" s="50">
        <f>M13</f>
        <v>2000</v>
      </c>
      <c r="N8" s="33">
        <f t="array" ref="N8">MEDIAN(IF('[1]Données brutes'!$L:$L="bouar",IF('[1]Données brutes'!$BI:$BI&gt;0,'[1]Données brutes'!$BI:$BI)))</f>
        <v>200</v>
      </c>
      <c r="O8" s="33">
        <f t="array" ref="O8">MEDIAN(IF('[1]Données brutes'!$L:$L="bouar",IF('[1]Données brutes'!$BK:$BK&gt;0,'[1]Données brutes'!$BK:$BK)))</f>
        <v>100</v>
      </c>
      <c r="P8" s="33">
        <f t="array" ref="P8">MEDIAN(IF('[1]Données brutes'!$L:$L="bouar",IF('[1]Données brutes'!$BM:$BM&gt;0,'[1]Données brutes'!$BM:$BM)))</f>
        <v>1300</v>
      </c>
      <c r="Q8" s="33">
        <f t="array" ref="Q8">MEDIAN(IF('[1]Données brutes'!$L:$L="bouar",IF('[1]Données brutes'!$BO:$BO&gt;0,'[1]Données brutes'!$BO:$BO)))</f>
        <v>200</v>
      </c>
      <c r="R8" s="33">
        <f t="array" ref="R8">MEDIAN(IF('[1]Données brutes'!$L:$L="bouar",IF('[1]Données brutes'!$BQ:$BQ&gt;0,'[1]Données brutes'!$BQ:$BQ)))</f>
        <v>50</v>
      </c>
      <c r="S8" s="33">
        <f t="array" ref="S8">MEDIAN(IF('[1]Données brutes'!$L:$L="bouar",IF('[1]Données brutes'!$BS:$BS&gt;0,'[1]Données brutes'!$BS:$BS)))</f>
        <v>200</v>
      </c>
      <c r="T8" s="51">
        <f>T13</f>
        <v>1875</v>
      </c>
      <c r="U8" s="51">
        <f>U13</f>
        <v>3000</v>
      </c>
      <c r="V8" s="51">
        <f>V13</f>
        <v>100</v>
      </c>
      <c r="W8" s="33">
        <f t="array" ref="W8">MEDIAN(IF('[1]Données brutes'!$L:$L="bouar",IF('[1]Données brutes'!$CA:$CA&gt;0,'[1]Données brutes'!$CA:$CA)))</f>
        <v>750</v>
      </c>
      <c r="X8" s="1"/>
    </row>
    <row r="9" spans="1:24" ht="13.5" customHeight="1" x14ac:dyDescent="0.35">
      <c r="A9" s="23" t="s">
        <v>100</v>
      </c>
      <c r="B9" s="32">
        <f t="array" ref="B9">MEDIAN(IF('[1]Données brutes'!$L:$L="bria",IF('[1]Données brutes'!AK:AK&gt;0,'[1]Données brutes'!AK:AK)))</f>
        <v>1500</v>
      </c>
      <c r="C9" s="33">
        <f t="array" ref="C9">MEDIAN(IF('[1]Données brutes'!$L:$L="bria",IF('[1]Données brutes'!$AM:$AM&gt;0,'[1]Données brutes'!$AM:$AM)))</f>
        <v>1500</v>
      </c>
      <c r="D9" s="33">
        <f t="array" ref="D9">MEDIAN(IF('[1]Données brutes'!$L:$L="bria",IF('[1]Données brutes'!$AO:$AO&gt;0,'[1]Données brutes'!$AO:$AO)))</f>
        <v>3000</v>
      </c>
      <c r="E9" s="33">
        <f t="array" ref="E9">MEDIAN(IF('[1]Données brutes'!$L:$L="bria",IF('[1]Données brutes'!$AQ:$AQ&gt;0,'[1]Données brutes'!$AQ:$AQ)))</f>
        <v>5000</v>
      </c>
      <c r="F9" s="33">
        <f t="array" ref="F9">MEDIAN(IF('[1]Données brutes'!$L:$L="bria",IF('[1]Données brutes'!$AS:$AS&gt;0,'[1]Données brutes'!$AS:$AS)))</f>
        <v>3250</v>
      </c>
      <c r="G9" s="33">
        <f t="array" ref="G9">MEDIAN(IF('[1]Données brutes'!$L:$L="bria",IF('[1]Données brutes'!$AU:$AU&gt;0,'[1]Données brutes'!$AU:$AU)))</f>
        <v>7500</v>
      </c>
      <c r="H9" s="33">
        <f t="array" ref="H9">MEDIAN(IF('[1]Données brutes'!$L:$L="bria",IF('[1]Données brutes'!$AW:$AW&gt;0,'[1]Données brutes'!$AW:$AW)))</f>
        <v>5000</v>
      </c>
      <c r="I9" s="33">
        <f t="array" ref="I9">MEDIAN(IF('[1]Données brutes'!$L:$L="bria",IF('[1]Données brutes'!$AY:$AY&gt;0,'[1]Données brutes'!$AY:$AY)))</f>
        <v>6500</v>
      </c>
      <c r="J9" s="33">
        <f t="array" ref="J9">MEDIAN(IF('[1]Données brutes'!$L:$L="bria",IF('[1]Données brutes'!$BA:$BA&gt;0,'[1]Données brutes'!$BA:$BA)))</f>
        <v>200</v>
      </c>
      <c r="K9" s="33">
        <f t="array" ref="K9">MEDIAN(IF('[1]Données brutes'!$L:$L="bria",IF('[1]Données brutes'!$BC:$BC&gt;0,'[1]Données brutes'!$BC:$BC)))</f>
        <v>300</v>
      </c>
      <c r="L9" s="33">
        <f t="array" ref="L9">MEDIAN(IF('[1]Données brutes'!$L:$L="bria",IF('[1]Données brutes'!$BE:$BE&gt;0,'[1]Données brutes'!$BE:$BE)))</f>
        <v>250</v>
      </c>
      <c r="M9" s="33">
        <f t="array" ref="M9">MEDIAN(IF('[1]Données brutes'!$L:$L="bria",IF('[1]Données brutes'!$BG:$BG&gt;0,'[1]Données brutes'!$BG:$BG)))</f>
        <v>2000</v>
      </c>
      <c r="N9" s="33">
        <f t="array" ref="N9">MEDIAN(IF('[1]Données brutes'!$L:$L="bria",IF('[1]Données brutes'!$BI:$BI&gt;0,'[1]Données brutes'!$BI:$BI)))</f>
        <v>200</v>
      </c>
      <c r="O9" s="33">
        <f t="array" ref="O9">MEDIAN(IF('[1]Données brutes'!$L:$L="bria",IF('[1]Données brutes'!$BK:$BK&gt;0,'[1]Données brutes'!$BK:$BK)))</f>
        <v>300</v>
      </c>
      <c r="P9" s="33">
        <f t="array" ref="P9">MEDIAN(IF('[1]Données brutes'!$L:$L="bria",IF('[1]Données brutes'!$BM:$BM&gt;0,'[1]Données brutes'!$BM:$BM)))</f>
        <v>2000</v>
      </c>
      <c r="Q9" s="33">
        <f t="array" ref="Q9">MEDIAN(IF('[1]Données brutes'!$L:$L="bria",IF('[1]Données brutes'!$BO:$BO&gt;0,'[1]Données brutes'!$BO:$BO)))</f>
        <v>200</v>
      </c>
      <c r="R9" s="33">
        <f t="array" ref="R9">MEDIAN(IF('[1]Données brutes'!$L:$L="bria",IF('[1]Données brutes'!$BQ:$BQ&gt;0,'[1]Données brutes'!$BQ:$BQ)))</f>
        <v>150</v>
      </c>
      <c r="S9" s="33">
        <f t="array" ref="S9">MEDIAN(IF('[1]Données brutes'!$L:$L="bria",IF('[1]Données brutes'!$BS:$BS&gt;0,'[1]Données brutes'!$BS:$BS)))</f>
        <v>250</v>
      </c>
      <c r="T9" s="33">
        <f t="array" ref="T9">MEDIAN(IF('[1]Données brutes'!$L:$L="bria",IF('[1]Données brutes'!$BU:$BU&gt;0,'[1]Données brutes'!$BU:$BU)))</f>
        <v>2000</v>
      </c>
      <c r="U9" s="33">
        <f t="array" ref="U9">MEDIAN(IF('[1]Données brutes'!$L:$L="bria",IF('[1]Données brutes'!$BW:$BW&gt;0,'[1]Données brutes'!$BW:$BW)))</f>
        <v>3000</v>
      </c>
      <c r="V9" s="32">
        <f t="array" ref="V9">MEDIAN(IF('[1]Données brutes'!$L:$L="bria",IF('[1]Données brutes'!$BY:$BY&gt;0,'[1]Données brutes'!$BY:$BY)))</f>
        <v>100</v>
      </c>
      <c r="W9" s="33">
        <f t="array" ref="W9">MEDIAN(IF('[1]Données brutes'!$L:$L="bria",IF('[1]Données brutes'!$CA:$CA&gt;0,'[1]Données brutes'!$CA:$CA)))</f>
        <v>1250</v>
      </c>
      <c r="X9" s="1"/>
    </row>
    <row r="10" spans="1:24" s="11" customFormat="1" ht="13.5" customHeight="1" x14ac:dyDescent="0.35">
      <c r="A10" s="23" t="s">
        <v>1865</v>
      </c>
      <c r="B10" s="32">
        <f t="array" ref="B10">MEDIAN(IF('[1]Données brutes'!$L:$L="obo",IF('[1]Données brutes'!AK:AK&gt;0,'[1]Données brutes'!AK:AK)))</f>
        <v>500</v>
      </c>
      <c r="C10" s="33">
        <f t="array" ref="C10">MEDIAN(IF('[1]Données brutes'!$L:$L="obo",IF('[1]Données brutes'!$AM:$AM&gt;0,'[1]Données brutes'!$AM:$AM)))</f>
        <v>3000</v>
      </c>
      <c r="D10" s="33">
        <f t="array" ref="D10">MEDIAN(IF('[1]Données brutes'!$L:$L="obo",IF('[1]Données brutes'!$AO:$AO&gt;0,'[1]Données brutes'!$AO:$AO)))</f>
        <v>3500</v>
      </c>
      <c r="E10" s="33">
        <f t="array" ref="E10">MEDIAN(IF('[1]Données brutes'!$L:$L="obo",IF('[1]Données brutes'!$AQ:$AQ&gt;0,'[1]Données brutes'!$AQ:$AQ)))</f>
        <v>11000</v>
      </c>
      <c r="F10" s="33">
        <f t="array" ref="F10">MEDIAN(IF('[1]Données brutes'!$L:$L="obo",IF('[1]Données brutes'!$AS:$AS&gt;0,'[1]Données brutes'!$AS:$AS)))</f>
        <v>4500</v>
      </c>
      <c r="G10" s="33">
        <f t="array" ref="G10">MEDIAN(IF('[1]Données brutes'!$L:$L="obo",IF('[1]Données brutes'!$AU:$AU&gt;0,'[1]Données brutes'!$AU:$AU)))</f>
        <v>11500</v>
      </c>
      <c r="H10" s="33">
        <f t="array" ref="H10">MEDIAN(IF('[1]Données brutes'!$L:$L="obo",IF('[1]Données brutes'!$AW:$AW&gt;0,'[1]Données brutes'!$AW:$AW)))</f>
        <v>7500</v>
      </c>
      <c r="I10" s="50">
        <f>I13</f>
        <v>6500</v>
      </c>
      <c r="J10" s="33">
        <f t="array" ref="J10">MEDIAN(IF('[1]Données brutes'!$L:$L="obo",IF('[1]Données brutes'!$BA:$BA&gt;0,'[1]Données brutes'!$BA:$BA)))</f>
        <v>67</v>
      </c>
      <c r="K10" s="33">
        <f t="array" ref="K10">MEDIAN(IF('[1]Données brutes'!$L:$L="obo",IF('[1]Données brutes'!$BC:$BC&gt;0,'[1]Données brutes'!$BC:$BC)))</f>
        <v>150</v>
      </c>
      <c r="L10" s="33">
        <f t="array" ref="L10">MEDIAN(IF('[1]Données brutes'!$L:$L="obo",IF('[1]Données brutes'!$BE:$BE&gt;0,'[1]Données brutes'!$BE:$BE)))</f>
        <v>400</v>
      </c>
      <c r="M10" s="33">
        <f t="array" ref="M10">MEDIAN(IF('[1]Données brutes'!$L:$L="obo",IF('[1]Données brutes'!$BG:$BG&gt;0,'[1]Données brutes'!$BG:$BG)))</f>
        <v>1500</v>
      </c>
      <c r="N10" s="33">
        <f t="array" ref="N10">MEDIAN(IF('[1]Données brutes'!$L:$L="obo",IF('[1]Données brutes'!$BI:$BI&gt;0,'[1]Données brutes'!$BI:$BI)))</f>
        <v>1000</v>
      </c>
      <c r="O10" s="33">
        <f t="array" ref="O10">MEDIAN(IF('[1]Données brutes'!$L:$L="obo",IF('[1]Données brutes'!$BK:$BK&gt;0,'[1]Données brutes'!$BK:$BK)))</f>
        <v>500</v>
      </c>
      <c r="P10" s="33">
        <f t="array" ref="P10">MEDIAN(IF('[1]Données brutes'!$L:$L="obo",IF('[1]Données brutes'!$BM:$BM&gt;0,'[1]Données brutes'!$BM:$BM)))</f>
        <v>2000</v>
      </c>
      <c r="Q10" s="33">
        <f t="array" ref="Q10">MEDIAN(IF('[1]Données brutes'!$L:$L="obo",IF('[1]Données brutes'!$BO:$BO&gt;0,'[1]Données brutes'!$BO:$BO)))</f>
        <v>200</v>
      </c>
      <c r="R10" s="33">
        <f t="array" ref="R10">MEDIAN(IF('[1]Données brutes'!$L:$L="obo",IF('[1]Données brutes'!$BQ:$BQ&gt;0,'[1]Données brutes'!$BQ:$BQ)))</f>
        <v>150</v>
      </c>
      <c r="S10" s="33">
        <f t="array" ref="S10">MEDIAN(IF('[1]Données brutes'!$L:$L="obo",IF('[1]Données brutes'!$BS:$BS&gt;0,'[1]Données brutes'!$BS:$BS)))</f>
        <v>500</v>
      </c>
      <c r="T10" s="33">
        <f t="array" ref="T10">MEDIAN(IF('[1]Données brutes'!$L:$L="obo",IF('[1]Données brutes'!$BU:$BU&gt;0,'[1]Données brutes'!$BU:$BU)))</f>
        <v>3000</v>
      </c>
      <c r="U10" s="33">
        <f t="array" ref="U10">MEDIAN(IF('[1]Données brutes'!$L:$L="obo",IF('[1]Données brutes'!$BW:$BW&gt;0,'[1]Données brutes'!$BW:$BW)))</f>
        <v>5000</v>
      </c>
      <c r="V10" s="51">
        <f>V13</f>
        <v>100</v>
      </c>
      <c r="W10" s="33">
        <f t="array" ref="W10">MEDIAN(IF('[1]Données brutes'!$L:$L="obo",IF('[1]Données brutes'!$CA:$CA&gt;0,'[1]Données brutes'!$CA:$CA)))</f>
        <v>2500</v>
      </c>
      <c r="X10" s="1"/>
    </row>
    <row r="11" spans="1:24" s="11" customFormat="1" x14ac:dyDescent="0.35">
      <c r="A11" s="23" t="s">
        <v>66</v>
      </c>
      <c r="B11" s="32">
        <f t="array" ref="B11">MEDIAN(IF('[1]Données brutes'!$L:$L="sibut",IF('[1]Données brutes'!AK:AK&gt;0,'[1]Données brutes'!AK:AK)))</f>
        <v>1000</v>
      </c>
      <c r="C11" s="33">
        <f t="array" ref="C11">MEDIAN(IF('[1]Données brutes'!$L:$L="sibut",IF('[1]Données brutes'!$AM:$AM&gt;0,'[1]Données brutes'!$AM:$AM)))</f>
        <v>1000</v>
      </c>
      <c r="D11" s="33">
        <f t="array" ref="D11">MEDIAN(IF('[1]Données brutes'!$L:$L="sibut",IF('[1]Données brutes'!$AO:$AO&gt;0,'[1]Données brutes'!$AO:$AO)))</f>
        <v>2500</v>
      </c>
      <c r="E11" s="33">
        <f t="array" ref="E11">MEDIAN(IF('[1]Données brutes'!$L:$L="sibut",IF('[1]Données brutes'!$AQ:$AQ&gt;0,'[1]Données brutes'!$AQ:$AQ)))</f>
        <v>6000</v>
      </c>
      <c r="F11" s="33">
        <f t="array" ref="F11">MEDIAN(IF('[1]Données brutes'!$L:$L="sibut",IF('[1]Données brutes'!$AS:$AS&gt;0,'[1]Données brutes'!$AS:$AS)))</f>
        <v>2500</v>
      </c>
      <c r="G11" s="33">
        <f t="array" ref="G11">MEDIAN(IF('[1]Données brutes'!$L:$L="sibut",IF('[1]Données brutes'!$AU:$AU&gt;0,'[1]Données brutes'!$AU:$AU)))</f>
        <v>15000</v>
      </c>
      <c r="H11" s="33">
        <f t="array" ref="H11">MEDIAN(IF('[1]Données brutes'!$L:$L="sibut",IF('[1]Données brutes'!$AW:$AW&gt;0,'[1]Données brutes'!$AW:$AW)))</f>
        <v>3000</v>
      </c>
      <c r="I11" s="33">
        <f t="array" ref="I11">MEDIAN(IF('[1]Données brutes'!$L:$L="sibut",IF('[1]Données brutes'!$AY:$AY&gt;0,'[1]Données brutes'!$AY:$AY)))</f>
        <v>5000</v>
      </c>
      <c r="J11" s="33">
        <f t="array" ref="J11">MEDIAN(IF('[1]Données brutes'!$L:$L="sibut",IF('[1]Données brutes'!$BA:$BA&gt;0,'[1]Données brutes'!$BA:$BA)))</f>
        <v>100</v>
      </c>
      <c r="K11" s="33">
        <f t="array" ref="K11">MEDIAN(IF('[1]Données brutes'!$L:$L="sibut",IF('[1]Données brutes'!$BC:$BC&gt;0,'[1]Données brutes'!$BC:$BC)))</f>
        <v>100</v>
      </c>
      <c r="L11" s="33">
        <f t="array" ref="L11">MEDIAN(IF('[1]Données brutes'!$L:$L="sibut",IF('[1]Données brutes'!$BE:$BE&gt;0,'[1]Données brutes'!$BE:$BE)))</f>
        <v>250</v>
      </c>
      <c r="M11" s="33">
        <f t="array" ref="M11">MEDIAN(IF('[1]Données brutes'!$L:$L="sibut",IF('[1]Données brutes'!$BG:$BG&gt;0,'[1]Données brutes'!$BG:$BG)))</f>
        <v>2000</v>
      </c>
      <c r="N11" s="33">
        <f t="array" ref="N11">MEDIAN(IF('[1]Données brutes'!$L:$L="sibut",IF('[1]Données brutes'!$BI:$BI&gt;0,'[1]Données brutes'!$BI:$BI)))</f>
        <v>250</v>
      </c>
      <c r="O11" s="33">
        <f t="array" ref="O11">MEDIAN(IF('[1]Données brutes'!$L:$L="sibut",IF('[1]Données brutes'!$BK:$BK&gt;0,'[1]Données brutes'!$BK:$BK)))</f>
        <v>200</v>
      </c>
      <c r="P11" s="33">
        <f t="array" ref="P11">MEDIAN(IF('[1]Données brutes'!$L:$L="sibut",IF('[1]Données brutes'!$BM:$BM&gt;0,'[1]Données brutes'!$BM:$BM)))</f>
        <v>1000</v>
      </c>
      <c r="Q11" s="33">
        <f t="array" ref="Q11">MEDIAN(IF('[1]Données brutes'!$L:$L="sibut",IF('[1]Données brutes'!$BO:$BO&gt;0,'[1]Données brutes'!$BO:$BO)))</f>
        <v>250</v>
      </c>
      <c r="R11" s="33">
        <f t="array" ref="R11">MEDIAN(IF('[1]Données brutes'!$L:$L="sibut",IF('[1]Données brutes'!$BQ:$BQ&gt;0,'[1]Données brutes'!$BQ:$BQ)))</f>
        <v>100</v>
      </c>
      <c r="S11" s="33">
        <f t="array" ref="S11">MEDIAN(IF('[1]Données brutes'!$L:$L="sibut",IF('[1]Données brutes'!$BS:$BS&gt;0,'[1]Données brutes'!$BS:$BS)))</f>
        <v>200</v>
      </c>
      <c r="T11" s="33">
        <f t="array" ref="T11">MEDIAN(IF('[1]Données brutes'!$L:$L="sibut",IF('[1]Données brutes'!$BU:$BU&gt;0,'[1]Données brutes'!$BU:$BU)))</f>
        <v>1500</v>
      </c>
      <c r="U11" s="33">
        <f t="array" ref="U11">MEDIAN(IF('[1]Données brutes'!$L:$L="sibut",IF('[1]Données brutes'!$BW:$BW&gt;0,'[1]Données brutes'!$BW:$BW)))</f>
        <v>2000</v>
      </c>
      <c r="V11" s="51">
        <f>V13</f>
        <v>100</v>
      </c>
      <c r="W11" s="33">
        <f t="array" ref="W11">MEDIAN(IF('[1]Données brutes'!$L:$L="sibut",IF('[1]Données brutes'!$CA:$CA&gt;0,'[1]Données brutes'!$CA:$CA)))</f>
        <v>1000</v>
      </c>
      <c r="X11" s="1"/>
    </row>
    <row r="12" spans="1:24" s="11" customFormat="1" x14ac:dyDescent="0.35">
      <c r="A12" s="120" t="s">
        <v>124</v>
      </c>
      <c r="B12" s="32">
        <f t="array" ref="B12">MEDIAN(IF('[1]Données brutes'!$L:$L="zemio",IF('[1]Données brutes'!AK:AK&gt;0,'[1]Données brutes'!AK:AK)))</f>
        <v>1000</v>
      </c>
      <c r="C12" s="33">
        <f t="array" ref="C12">MEDIAN(IF('[1]Données brutes'!$L:$L="zemio",IF('[1]Données brutes'!$AM:$AM&gt;0,'[1]Données brutes'!$AM:$AM)))</f>
        <v>2500</v>
      </c>
      <c r="D12" s="33">
        <f t="array" ref="D12">MEDIAN(IF('[1]Données brutes'!$L:$L="zemio",IF('[1]Données brutes'!$AO:$AO&gt;0,'[1]Données brutes'!$AO:$AO)))</f>
        <v>5000</v>
      </c>
      <c r="E12" s="33">
        <f t="array" ref="E12">MEDIAN(IF('[1]Données brutes'!$L:$L="zemio",IF('[1]Données brutes'!$AQ:$AQ&gt;0,'[1]Données brutes'!$AQ:$AQ)))</f>
        <v>8000</v>
      </c>
      <c r="F12" s="32">
        <f t="array" ref="F12">MEDIAN(IF('[1]Données brutes'!$L:$L="zemio",IF('[1]Données brutes'!$AS:$AS&gt;0,'[1]Données brutes'!$AS:$AS)))</f>
        <v>5000</v>
      </c>
      <c r="G12" s="33">
        <f t="array" ref="G12">MEDIAN(IF('[1]Données brutes'!$L:$L="zemio",IF('[1]Données brutes'!$AU:$AU&gt;0,'[1]Données brutes'!$AU:$AU)))</f>
        <v>10000</v>
      </c>
      <c r="H12" s="33">
        <f t="array" ref="H12">MEDIAN(IF('[1]Données brutes'!$L:$L="zemio",IF('[1]Données brutes'!$AW:$AW&gt;0,'[1]Données brutes'!$AW:$AW)))</f>
        <v>4500</v>
      </c>
      <c r="I12" s="33">
        <f t="array" ref="I12">MEDIAN(IF('[1]Données brutes'!$L:$L="zemio",IF('[1]Données brutes'!$AY:$AY&gt;0,'[1]Données brutes'!$AY:$AY)))</f>
        <v>8000</v>
      </c>
      <c r="J12" s="33">
        <f t="array" ref="J12">MEDIAN(IF('[1]Données brutes'!$L:$L="zemio",IF('[1]Données brutes'!$BA:$BA&gt;0,'[1]Données brutes'!$BA:$BA)))</f>
        <v>35</v>
      </c>
      <c r="K12" s="33">
        <f t="array" ref="K12">MEDIAN(IF('[1]Données brutes'!$L:$L="zemio",IF('[1]Données brutes'!$BC:$BC&gt;0,'[1]Données brutes'!$BC:$BC)))</f>
        <v>139</v>
      </c>
      <c r="L12" s="33">
        <f t="array" ref="L12">MEDIAN(IF('[1]Données brutes'!$L:$L="zemio",IF('[1]Données brutes'!$BE:$BE&gt;0,'[1]Données brutes'!$BE:$BE)))</f>
        <v>544</v>
      </c>
      <c r="M12" s="33">
        <f t="array" ref="M12">MEDIAN(IF('[1]Données brutes'!$L:$L="zemio",IF('[1]Données brutes'!$BG:$BG&gt;0,'[1]Données brutes'!$BG:$BG)))</f>
        <v>1500</v>
      </c>
      <c r="N12" s="50">
        <f>N13</f>
        <v>250</v>
      </c>
      <c r="O12" s="33">
        <f t="array" ref="O12">MEDIAN(IF('[1]Données brutes'!$L:$L="zemio",IF('[1]Données brutes'!$BK:$BK&gt;0,'[1]Données brutes'!$BK:$BK)))</f>
        <v>219</v>
      </c>
      <c r="P12" s="33">
        <f t="array" ref="P12">MEDIAN(IF('[1]Données brutes'!$L:$L="zemio",IF('[1]Données brutes'!$BM:$BM&gt;0,'[1]Données brutes'!$BM:$BM)))</f>
        <v>2000</v>
      </c>
      <c r="Q12" s="33">
        <f t="array" ref="Q12">MEDIAN(IF('[1]Données brutes'!$L:$L="zemio",IF('[1]Données brutes'!$BO:$BO&gt;0,'[1]Données brutes'!$BO:$BO)))</f>
        <v>300</v>
      </c>
      <c r="R12" s="33">
        <f t="array" ref="R12">MEDIAN(IF('[1]Données brutes'!$L:$L="zemio",IF('[1]Données brutes'!$BQ:$BQ&gt;0,'[1]Données brutes'!$BQ:$BQ)))</f>
        <v>210</v>
      </c>
      <c r="S12" s="33">
        <f t="array" ref="S12">MEDIAN(IF('[1]Données brutes'!$L:$L="zemio",IF('[1]Données brutes'!$BS:$BS&gt;0,'[1]Données brutes'!$BS:$BS)))</f>
        <v>300</v>
      </c>
      <c r="T12" s="33">
        <f t="array" ref="T12">MEDIAN(IF('[1]Données brutes'!$L:$L="zemio",IF('[1]Données brutes'!$BU:$BU&gt;0,'[1]Données brutes'!$BU:$BU)))</f>
        <v>2500</v>
      </c>
      <c r="U12" s="33">
        <f t="array" ref="U12">MEDIAN(IF('[1]Données brutes'!$L:$L="zemio",IF('[1]Données brutes'!$BW:$BW&gt;0,'[1]Données brutes'!$BW:$BW)))</f>
        <v>4000</v>
      </c>
      <c r="V12" s="33">
        <f t="array" ref="V12">MEDIAN(IF('[1]Données brutes'!$L:$L="zemio",IF('[1]Données brutes'!$BY:$BY&gt;0,'[1]Données brutes'!$BY:$BY)))</f>
        <v>500</v>
      </c>
      <c r="W12" s="33">
        <f t="array" ref="W12">MEDIAN(IF('[1]Données brutes'!$L:$L="zemio",IF('[1]Données brutes'!$CA:$CA&gt;0,'[1]Données brutes'!$CA:$CA)))</f>
        <v>2500</v>
      </c>
      <c r="X12" s="1"/>
    </row>
    <row r="13" spans="1:24" ht="26.5" x14ac:dyDescent="0.35">
      <c r="A13" s="55" t="s">
        <v>1873</v>
      </c>
      <c r="B13" s="34">
        <f>MEDIAN(B4,B6:B12)</f>
        <v>1000</v>
      </c>
      <c r="C13" s="34">
        <f t="shared" ref="C13:H13" si="0">MEDIAN(C4:C12)</f>
        <v>1500</v>
      </c>
      <c r="D13" s="34">
        <f t="shared" si="0"/>
        <v>3500</v>
      </c>
      <c r="E13" s="34">
        <f t="shared" si="0"/>
        <v>5750</v>
      </c>
      <c r="F13" s="34">
        <f t="shared" si="0"/>
        <v>3000</v>
      </c>
      <c r="G13" s="34">
        <f t="shared" si="0"/>
        <v>12500</v>
      </c>
      <c r="H13" s="34">
        <f t="shared" si="0"/>
        <v>5000</v>
      </c>
      <c r="I13" s="34">
        <f>MEDIAN(I4,I5,I6,I7,I9,I11,I12)</f>
        <v>6500</v>
      </c>
      <c r="J13" s="34">
        <f>MEDIAN(J4:J12)</f>
        <v>100</v>
      </c>
      <c r="K13" s="34">
        <f>MEDIAN(K4:K12)</f>
        <v>150</v>
      </c>
      <c r="L13" s="34">
        <f>MEDIAN(L4:L12)</f>
        <v>250</v>
      </c>
      <c r="M13" s="34">
        <f>MEDIAN(M4,M5,M7,M9,M10,M11,M12)</f>
        <v>2000</v>
      </c>
      <c r="N13" s="34">
        <f>MEDIAN(N4,N6,N7,N8,N9,N10,N11)</f>
        <v>250</v>
      </c>
      <c r="O13" s="34">
        <f>MEDIAN(O4:O12)</f>
        <v>200</v>
      </c>
      <c r="P13" s="34">
        <f>MEDIAN(P4:P12)</f>
        <v>1500</v>
      </c>
      <c r="Q13" s="34">
        <f>MEDIAN(Q4:Q12)</f>
        <v>200</v>
      </c>
      <c r="R13" s="34">
        <f>MEDIAN(R4:R12)</f>
        <v>100</v>
      </c>
      <c r="S13" s="34">
        <f>MEDIAN(S4:S12)</f>
        <v>200</v>
      </c>
      <c r="T13" s="34">
        <f>MEDIAN(T4,T5,T6,T7,T9,T10,T11,T12)</f>
        <v>1875</v>
      </c>
      <c r="U13" s="34">
        <f>MEDIAN(U4,U5,U6,U7,U9,U10,U11,U12)</f>
        <v>3000</v>
      </c>
      <c r="V13" s="34">
        <f>MEDIAN(V4,V7,V9,V12)</f>
        <v>100</v>
      </c>
      <c r="W13" s="34">
        <f>MEDIAN(W4:W12)</f>
        <v>1000</v>
      </c>
      <c r="X13" s="6"/>
    </row>
    <row r="14" spans="1:24" x14ac:dyDescent="0.35">
      <c r="E14" s="66"/>
      <c r="J14" s="38"/>
      <c r="K14" s="38"/>
      <c r="L14" s="38"/>
    </row>
    <row r="15" spans="1:24" ht="34.5" x14ac:dyDescent="0.35">
      <c r="A15" s="3" t="s">
        <v>45</v>
      </c>
      <c r="B15" s="52" t="s">
        <v>70</v>
      </c>
      <c r="C15" s="52" t="s">
        <v>63</v>
      </c>
      <c r="D15" s="52" t="s">
        <v>64</v>
      </c>
      <c r="E15" s="14" t="s">
        <v>60</v>
      </c>
      <c r="X15" s="1"/>
    </row>
    <row r="16" spans="1:24" s="11" customFormat="1" x14ac:dyDescent="0.35">
      <c r="A16" s="23" t="s">
        <v>1867</v>
      </c>
      <c r="B16" s="53">
        <f>SUM(J4,K4,L4,M4,N4,O4,P4,Q4,R4)</f>
        <v>3364</v>
      </c>
      <c r="C16" s="54">
        <f>SUM(B4,C4,D4,F4,G4,H4)</f>
        <v>23500</v>
      </c>
      <c r="D16" s="54">
        <f>SUM(R4,U4)</f>
        <v>2408</v>
      </c>
      <c r="E16" s="54">
        <f>SUM(E4,I4,T4,W4,V4)</f>
        <v>15580</v>
      </c>
      <c r="H16" s="58"/>
      <c r="X16" s="1"/>
    </row>
    <row r="17" spans="1:24" x14ac:dyDescent="0.35">
      <c r="A17" s="23" t="s">
        <v>0</v>
      </c>
      <c r="B17" s="53">
        <f t="shared" ref="B17:B24" si="1">SUM(J5,K5,L5,M5,N5,O5,P5,Q5,R5)</f>
        <v>5125</v>
      </c>
      <c r="C17" s="54">
        <f t="shared" ref="C17:C24" si="2">SUM(B5,C5,D5,F5,G5,H5)</f>
        <v>28400</v>
      </c>
      <c r="D17" s="54">
        <f t="shared" ref="D17:D24" si="3">SUM(R5,U5)</f>
        <v>3375</v>
      </c>
      <c r="E17" s="54">
        <f t="shared" ref="E17:E24" si="4">SUM(E5,I5,T5,W5,V5)</f>
        <v>17400</v>
      </c>
      <c r="H17" s="59"/>
      <c r="I17" s="60"/>
      <c r="X17" s="1"/>
    </row>
    <row r="18" spans="1:24" x14ac:dyDescent="0.35">
      <c r="A18" s="23" t="s">
        <v>1864</v>
      </c>
      <c r="B18" s="53">
        <f t="shared" si="1"/>
        <v>4663</v>
      </c>
      <c r="C18" s="54">
        <f t="shared" si="2"/>
        <v>28500</v>
      </c>
      <c r="D18" s="54">
        <f t="shared" si="3"/>
        <v>1538</v>
      </c>
      <c r="E18" s="54">
        <f t="shared" si="4"/>
        <v>10100</v>
      </c>
      <c r="F18" s="11"/>
      <c r="G18" s="11"/>
      <c r="H18" s="11"/>
      <c r="I18" s="11"/>
      <c r="J18" s="11"/>
      <c r="K18" s="11"/>
      <c r="L18" s="11"/>
      <c r="M18" s="11"/>
      <c r="N18" s="11"/>
      <c r="O18" s="11"/>
      <c r="P18" s="11"/>
      <c r="Q18" s="11"/>
      <c r="R18" s="17"/>
      <c r="S18" s="17"/>
      <c r="T18" s="17"/>
      <c r="U18" s="17"/>
      <c r="V18" s="17"/>
      <c r="W18" s="17"/>
      <c r="X18" s="1"/>
    </row>
    <row r="19" spans="1:24" x14ac:dyDescent="0.35">
      <c r="A19" s="23" t="s">
        <v>1866</v>
      </c>
      <c r="B19" s="53">
        <f t="shared" si="1"/>
        <v>4900</v>
      </c>
      <c r="C19" s="54">
        <f t="shared" si="2"/>
        <v>23500</v>
      </c>
      <c r="D19" s="54">
        <f t="shared" si="3"/>
        <v>3050</v>
      </c>
      <c r="E19" s="54">
        <f t="shared" si="4"/>
        <v>15900</v>
      </c>
      <c r="H19" s="38"/>
      <c r="X19" s="1"/>
    </row>
    <row r="20" spans="1:24" x14ac:dyDescent="0.35">
      <c r="A20" s="23" t="s">
        <v>1868</v>
      </c>
      <c r="B20" s="53">
        <f t="shared" si="1"/>
        <v>4450</v>
      </c>
      <c r="C20" s="54">
        <f t="shared" si="2"/>
        <v>33500</v>
      </c>
      <c r="D20" s="54">
        <f t="shared" si="3"/>
        <v>3050</v>
      </c>
      <c r="E20" s="54">
        <f t="shared" si="4"/>
        <v>13225</v>
      </c>
      <c r="F20" s="11"/>
      <c r="G20" s="11"/>
      <c r="H20" s="11"/>
      <c r="I20" s="11"/>
      <c r="J20" s="11"/>
      <c r="K20" s="11"/>
      <c r="L20" s="11"/>
      <c r="M20" s="11"/>
      <c r="N20" s="11"/>
      <c r="O20" s="11"/>
      <c r="P20" s="11"/>
      <c r="Q20" s="11"/>
      <c r="R20" s="19"/>
      <c r="S20" s="19"/>
      <c r="T20" s="19"/>
      <c r="U20" s="19"/>
      <c r="V20" s="19"/>
      <c r="W20" s="19"/>
      <c r="X20" s="1"/>
    </row>
    <row r="21" spans="1:24" x14ac:dyDescent="0.35">
      <c r="A21" s="23" t="s">
        <v>100</v>
      </c>
      <c r="B21" s="53">
        <f t="shared" si="1"/>
        <v>5600</v>
      </c>
      <c r="C21" s="54">
        <f t="shared" si="2"/>
        <v>21750</v>
      </c>
      <c r="D21" s="54">
        <f t="shared" si="3"/>
        <v>3150</v>
      </c>
      <c r="E21" s="54">
        <f t="shared" si="4"/>
        <v>14850</v>
      </c>
      <c r="X21" s="1"/>
    </row>
    <row r="22" spans="1:24" x14ac:dyDescent="0.35">
      <c r="A22" s="23" t="s">
        <v>1865</v>
      </c>
      <c r="B22" s="53">
        <f t="shared" si="1"/>
        <v>5967</v>
      </c>
      <c r="C22" s="54">
        <f t="shared" si="2"/>
        <v>30500</v>
      </c>
      <c r="D22" s="54">
        <f t="shared" si="3"/>
        <v>5150</v>
      </c>
      <c r="E22" s="54">
        <f t="shared" si="4"/>
        <v>23100</v>
      </c>
    </row>
    <row r="23" spans="1:24" x14ac:dyDescent="0.35">
      <c r="A23" s="30" t="s">
        <v>66</v>
      </c>
      <c r="B23" s="53">
        <f t="shared" si="1"/>
        <v>4250</v>
      </c>
      <c r="C23" s="54">
        <f t="shared" si="2"/>
        <v>25000</v>
      </c>
      <c r="D23" s="54">
        <f t="shared" si="3"/>
        <v>2100</v>
      </c>
      <c r="E23" s="54">
        <f t="shared" si="4"/>
        <v>13600</v>
      </c>
    </row>
    <row r="24" spans="1:24" x14ac:dyDescent="0.35">
      <c r="A24" s="31" t="s">
        <v>124</v>
      </c>
      <c r="B24" s="53">
        <f t="shared" si="1"/>
        <v>5197</v>
      </c>
      <c r="C24" s="54">
        <f t="shared" si="2"/>
        <v>28000</v>
      </c>
      <c r="D24" s="54">
        <f t="shared" si="3"/>
        <v>4210</v>
      </c>
      <c r="E24" s="54">
        <f t="shared" si="4"/>
        <v>21500</v>
      </c>
    </row>
    <row r="25" spans="1:24" ht="26.5" x14ac:dyDescent="0.35">
      <c r="A25" s="55" t="s">
        <v>1873</v>
      </c>
      <c r="B25" s="56">
        <f>SUM(J13,K13,L13,M13,N13,O13,R13,Q13,P13)</f>
        <v>4750</v>
      </c>
      <c r="C25" s="57">
        <f>SUM(B13,C13,D13,F13,G13,H13)</f>
        <v>26500</v>
      </c>
      <c r="D25" s="57">
        <f>SUM(R13,U13)</f>
        <v>3100</v>
      </c>
      <c r="E25" s="57">
        <f>SUM(E13,I13,T13,V13,W13)</f>
        <v>15225</v>
      </c>
    </row>
  </sheetData>
  <conditionalFormatting sqref="F12">
    <cfRule type="colorScale" priority="23">
      <colorScale>
        <cfvo type="min"/>
        <cfvo type="percentile" val="50"/>
        <cfvo type="max"/>
        <color rgb="FF63BE7B"/>
        <color rgb="FFFFEB84"/>
        <color rgb="FFF8696B"/>
      </colorScale>
    </cfRule>
  </conditionalFormatting>
  <conditionalFormatting sqref="B6:B12 B4">
    <cfRule type="colorScale" priority="22">
      <colorScale>
        <cfvo type="min"/>
        <cfvo type="percentile" val="50"/>
        <cfvo type="max"/>
        <color rgb="FF63BE7B"/>
        <color rgb="FFFFEB84"/>
        <color rgb="FFF8696B"/>
      </colorScale>
    </cfRule>
  </conditionalFormatting>
  <conditionalFormatting sqref="C4:C12">
    <cfRule type="colorScale" priority="21">
      <colorScale>
        <cfvo type="min"/>
        <cfvo type="percentile" val="50"/>
        <cfvo type="max"/>
        <color rgb="FF63BE7B"/>
        <color rgb="FFFFEB84"/>
        <color rgb="FFF8696B"/>
      </colorScale>
    </cfRule>
  </conditionalFormatting>
  <conditionalFormatting sqref="D4:D12">
    <cfRule type="colorScale" priority="20">
      <colorScale>
        <cfvo type="min"/>
        <cfvo type="percentile" val="50"/>
        <cfvo type="max"/>
        <color rgb="FF63BE7B"/>
        <color rgb="FFFFEB84"/>
        <color rgb="FFF8696B"/>
      </colorScale>
    </cfRule>
  </conditionalFormatting>
  <conditionalFormatting sqref="F4:F11">
    <cfRule type="colorScale" priority="19">
      <colorScale>
        <cfvo type="min"/>
        <cfvo type="percentile" val="50"/>
        <cfvo type="max"/>
        <color rgb="FF63BE7B"/>
        <color rgb="FFFFEB84"/>
        <color rgb="FFF8696B"/>
      </colorScale>
    </cfRule>
  </conditionalFormatting>
  <conditionalFormatting sqref="E4:E12">
    <cfRule type="colorScale" priority="18">
      <colorScale>
        <cfvo type="min"/>
        <cfvo type="percentile" val="50"/>
        <cfvo type="max"/>
        <color rgb="FF63BE7B"/>
        <color rgb="FFFFEB84"/>
        <color rgb="FFF8696B"/>
      </colorScale>
    </cfRule>
  </conditionalFormatting>
  <conditionalFormatting sqref="G4:G12">
    <cfRule type="colorScale" priority="17">
      <colorScale>
        <cfvo type="min"/>
        <cfvo type="percentile" val="50"/>
        <cfvo type="max"/>
        <color rgb="FF63BE7B"/>
        <color rgb="FFFFEB84"/>
        <color rgb="FFF8696B"/>
      </colorScale>
    </cfRule>
  </conditionalFormatting>
  <conditionalFormatting sqref="H4:H12">
    <cfRule type="colorScale" priority="16">
      <colorScale>
        <cfvo type="min"/>
        <cfvo type="percentile" val="50"/>
        <cfvo type="max"/>
        <color rgb="FF63BE7B"/>
        <color rgb="FFFFEB84"/>
        <color rgb="FFF8696B"/>
      </colorScale>
    </cfRule>
  </conditionalFormatting>
  <conditionalFormatting sqref="I4:I7 I9 I11:I12">
    <cfRule type="colorScale" priority="15">
      <colorScale>
        <cfvo type="min"/>
        <cfvo type="percentile" val="50"/>
        <cfvo type="max"/>
        <color rgb="FF63BE7B"/>
        <color rgb="FFFFEB84"/>
        <color rgb="FFF8696B"/>
      </colorScale>
    </cfRule>
  </conditionalFormatting>
  <conditionalFormatting sqref="J4:J12">
    <cfRule type="colorScale" priority="14">
      <colorScale>
        <cfvo type="min"/>
        <cfvo type="percentile" val="50"/>
        <cfvo type="max"/>
        <color rgb="FF63BE7B"/>
        <color rgb="FFFFEB84"/>
        <color rgb="FFF8696B"/>
      </colorScale>
    </cfRule>
  </conditionalFormatting>
  <conditionalFormatting sqref="K4:K12">
    <cfRule type="colorScale" priority="13">
      <colorScale>
        <cfvo type="min"/>
        <cfvo type="percentile" val="50"/>
        <cfvo type="max"/>
        <color rgb="FF63BE7B"/>
        <color rgb="FFFFEB84"/>
        <color rgb="FFF8696B"/>
      </colorScale>
    </cfRule>
  </conditionalFormatting>
  <conditionalFormatting sqref="L4:L12">
    <cfRule type="colorScale" priority="12">
      <colorScale>
        <cfvo type="min"/>
        <cfvo type="percentile" val="50"/>
        <cfvo type="max"/>
        <color rgb="FF63BE7B"/>
        <color rgb="FFFFEB84"/>
        <color rgb="FFF8696B"/>
      </colorScale>
    </cfRule>
  </conditionalFormatting>
  <conditionalFormatting sqref="M4:M5 M7 M9:M12">
    <cfRule type="colorScale" priority="11">
      <colorScale>
        <cfvo type="min"/>
        <cfvo type="percentile" val="50"/>
        <cfvo type="max"/>
        <color rgb="FF63BE7B"/>
        <color rgb="FFFFEB84"/>
        <color rgb="FFF8696B"/>
      </colorScale>
    </cfRule>
  </conditionalFormatting>
  <conditionalFormatting sqref="N6:N11 N4">
    <cfRule type="colorScale" priority="10">
      <colorScale>
        <cfvo type="min"/>
        <cfvo type="percentile" val="50"/>
        <cfvo type="max"/>
        <color rgb="FF63BE7B"/>
        <color rgb="FFFFEB84"/>
        <color rgb="FFF8696B"/>
      </colorScale>
    </cfRule>
  </conditionalFormatting>
  <conditionalFormatting sqref="O4:O12">
    <cfRule type="colorScale" priority="9">
      <colorScale>
        <cfvo type="min"/>
        <cfvo type="percentile" val="50"/>
        <cfvo type="max"/>
        <color rgb="FF63BE7B"/>
        <color rgb="FFFFEB84"/>
        <color rgb="FFF8696B"/>
      </colorScale>
    </cfRule>
  </conditionalFormatting>
  <conditionalFormatting sqref="P4:P12">
    <cfRule type="colorScale" priority="8">
      <colorScale>
        <cfvo type="min"/>
        <cfvo type="percentile" val="50"/>
        <cfvo type="max"/>
        <color rgb="FF63BE7B"/>
        <color rgb="FFFFEB84"/>
        <color rgb="FFF8696B"/>
      </colorScale>
    </cfRule>
  </conditionalFormatting>
  <conditionalFormatting sqref="Q4:Q12">
    <cfRule type="colorScale" priority="7">
      <colorScale>
        <cfvo type="min"/>
        <cfvo type="percentile" val="50"/>
        <cfvo type="max"/>
        <color rgb="FF63BE7B"/>
        <color rgb="FFFFEB84"/>
        <color rgb="FFF8696B"/>
      </colorScale>
    </cfRule>
  </conditionalFormatting>
  <conditionalFormatting sqref="R4:R12">
    <cfRule type="colorScale" priority="6">
      <colorScale>
        <cfvo type="min"/>
        <cfvo type="percentile" val="50"/>
        <cfvo type="max"/>
        <color rgb="FF63BE7B"/>
        <color rgb="FFFFEB84"/>
        <color rgb="FFF8696B"/>
      </colorScale>
    </cfRule>
  </conditionalFormatting>
  <conditionalFormatting sqref="S4:S12">
    <cfRule type="colorScale" priority="5">
      <colorScale>
        <cfvo type="min"/>
        <cfvo type="percentile" val="50"/>
        <cfvo type="max"/>
        <color rgb="FF63BE7B"/>
        <color rgb="FFFFEB84"/>
        <color rgb="FFF8696B"/>
      </colorScale>
    </cfRule>
  </conditionalFormatting>
  <conditionalFormatting sqref="T4:T7 T9:T12">
    <cfRule type="colorScale" priority="4">
      <colorScale>
        <cfvo type="min"/>
        <cfvo type="percentile" val="50"/>
        <cfvo type="max"/>
        <color rgb="FF63BE7B"/>
        <color rgb="FFFFEB84"/>
        <color rgb="FFF8696B"/>
      </colorScale>
    </cfRule>
  </conditionalFormatting>
  <conditionalFormatting sqref="U4:U7 U9:U12">
    <cfRule type="colorScale" priority="3">
      <colorScale>
        <cfvo type="min"/>
        <cfvo type="percentile" val="50"/>
        <cfvo type="max"/>
        <color rgb="FF63BE7B"/>
        <color rgb="FFFFEB84"/>
        <color rgb="FFF8696B"/>
      </colorScale>
    </cfRule>
  </conditionalFormatting>
  <conditionalFormatting sqref="V12 V4 V9 V7">
    <cfRule type="colorScale" priority="2">
      <colorScale>
        <cfvo type="min"/>
        <cfvo type="percentile" val="50"/>
        <cfvo type="max"/>
        <color rgb="FF63BE7B"/>
        <color rgb="FFFFEB84"/>
        <color rgb="FFF8696B"/>
      </colorScale>
    </cfRule>
  </conditionalFormatting>
  <conditionalFormatting sqref="W4:W12">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horizontalDpi="300" verticalDpi="300" r:id="rId1"/>
  <ignoredErrors>
    <ignoredError sqref="V13 I1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topLeftCell="E1" workbookViewId="0">
      <selection sqref="A1:XFD1048576"/>
    </sheetView>
  </sheetViews>
  <sheetFormatPr defaultColWidth="8.81640625" defaultRowHeight="14.5" x14ac:dyDescent="0.35"/>
  <cols>
    <col min="1" max="1" width="11.453125" style="11" customWidth="1"/>
    <col min="2" max="2" width="16.1796875" style="11" bestFit="1" customWidth="1"/>
    <col min="3" max="3" width="4.1796875" style="11" bestFit="1" customWidth="1"/>
    <col min="4" max="4" width="12.81640625" style="11" bestFit="1" customWidth="1"/>
    <col min="5" max="6" width="8.81640625" style="11"/>
    <col min="7" max="7" width="11.54296875" style="11" customWidth="1"/>
    <col min="8" max="8" width="16.08984375" style="11" customWidth="1"/>
    <col min="9" max="9" width="8.81640625" style="11"/>
    <col min="10" max="10" width="12.81640625" style="11" customWidth="1"/>
    <col min="11" max="16384" width="8.81640625" style="11"/>
  </cols>
  <sheetData>
    <row r="1" spans="1:11" x14ac:dyDescent="0.35">
      <c r="A1" s="162" t="s">
        <v>2094</v>
      </c>
      <c r="B1" s="163"/>
      <c r="C1" s="163"/>
      <c r="D1" s="164"/>
      <c r="G1" s="165" t="s">
        <v>2094</v>
      </c>
      <c r="H1" s="166"/>
      <c r="I1" s="166"/>
      <c r="J1" s="166"/>
      <c r="K1" s="166"/>
    </row>
    <row r="2" spans="1:11" ht="14.5" customHeight="1" x14ac:dyDescent="0.35">
      <c r="A2" s="167" t="s">
        <v>2095</v>
      </c>
      <c r="B2" s="168"/>
      <c r="C2" s="168"/>
      <c r="D2" s="169"/>
      <c r="G2" s="170" t="s">
        <v>2096</v>
      </c>
      <c r="H2" s="171"/>
      <c r="I2" s="171"/>
      <c r="J2" s="171"/>
      <c r="K2" s="171"/>
    </row>
    <row r="3" spans="1:11" ht="14.5" customHeight="1" x14ac:dyDescent="0.35">
      <c r="A3" s="160" t="s">
        <v>2097</v>
      </c>
      <c r="B3" s="121" t="s">
        <v>50</v>
      </c>
      <c r="C3" s="121">
        <v>1</v>
      </c>
      <c r="D3" s="122" t="s">
        <v>2098</v>
      </c>
      <c r="G3" s="160" t="s">
        <v>2097</v>
      </c>
      <c r="H3" s="121" t="s">
        <v>50</v>
      </c>
      <c r="I3" s="121">
        <v>2</v>
      </c>
      <c r="J3" s="123" t="s">
        <v>2098</v>
      </c>
      <c r="K3" s="123" t="s">
        <v>2099</v>
      </c>
    </row>
    <row r="4" spans="1:11" x14ac:dyDescent="0.35">
      <c r="A4" s="160"/>
      <c r="B4" s="121" t="s">
        <v>53</v>
      </c>
      <c r="C4" s="121">
        <v>1</v>
      </c>
      <c r="D4" s="122" t="s">
        <v>2100</v>
      </c>
      <c r="G4" s="160"/>
      <c r="H4" s="121" t="s">
        <v>53</v>
      </c>
      <c r="I4" s="121">
        <v>2</v>
      </c>
      <c r="J4" s="123" t="s">
        <v>2100</v>
      </c>
      <c r="K4" s="123" t="s">
        <v>2099</v>
      </c>
    </row>
    <row r="5" spans="1:11" x14ac:dyDescent="0.35">
      <c r="A5" s="160"/>
      <c r="B5" s="121" t="s">
        <v>54</v>
      </c>
      <c r="C5" s="121">
        <v>1</v>
      </c>
      <c r="D5" s="122" t="s">
        <v>2101</v>
      </c>
      <c r="G5" s="160"/>
      <c r="H5" s="121" t="s">
        <v>54</v>
      </c>
      <c r="I5" s="121">
        <v>2</v>
      </c>
      <c r="J5" s="123" t="s">
        <v>2101</v>
      </c>
      <c r="K5" s="123" t="s">
        <v>2099</v>
      </c>
    </row>
    <row r="6" spans="1:11" x14ac:dyDescent="0.35">
      <c r="A6" s="160"/>
      <c r="B6" s="121" t="s">
        <v>55</v>
      </c>
      <c r="C6" s="121">
        <v>1</v>
      </c>
      <c r="D6" s="122" t="s">
        <v>2102</v>
      </c>
      <c r="G6" s="160"/>
      <c r="H6" s="121" t="s">
        <v>55</v>
      </c>
      <c r="I6" s="121">
        <v>2</v>
      </c>
      <c r="J6" s="123" t="s">
        <v>2102</v>
      </c>
      <c r="K6" s="123" t="s">
        <v>2099</v>
      </c>
    </row>
    <row r="7" spans="1:11" x14ac:dyDescent="0.35">
      <c r="A7" s="160"/>
      <c r="B7" s="121" t="s">
        <v>28</v>
      </c>
      <c r="C7" s="121">
        <v>1</v>
      </c>
      <c r="D7" s="122" t="s">
        <v>2103</v>
      </c>
      <c r="G7" s="160"/>
      <c r="H7" s="121" t="s">
        <v>28</v>
      </c>
      <c r="I7" s="121">
        <v>1</v>
      </c>
      <c r="J7" s="123" t="s">
        <v>2103</v>
      </c>
      <c r="K7" s="123" t="s">
        <v>2099</v>
      </c>
    </row>
    <row r="8" spans="1:11" x14ac:dyDescent="0.35">
      <c r="A8" s="160"/>
      <c r="B8" s="121" t="s">
        <v>56</v>
      </c>
      <c r="C8" s="121">
        <v>1</v>
      </c>
      <c r="D8" s="122" t="s">
        <v>2104</v>
      </c>
      <c r="G8" s="160"/>
      <c r="H8" s="121" t="s">
        <v>56</v>
      </c>
      <c r="I8" s="121">
        <v>2</v>
      </c>
      <c r="J8" s="123" t="s">
        <v>2104</v>
      </c>
      <c r="K8" s="123" t="s">
        <v>2099</v>
      </c>
    </row>
    <row r="9" spans="1:11" ht="14.5" customHeight="1" x14ac:dyDescent="0.35">
      <c r="A9" s="160" t="s">
        <v>2105</v>
      </c>
      <c r="B9" s="121" t="s">
        <v>65</v>
      </c>
      <c r="C9" s="121">
        <v>350</v>
      </c>
      <c r="D9" s="122" t="s">
        <v>2106</v>
      </c>
      <c r="G9" s="160" t="s">
        <v>2105</v>
      </c>
      <c r="H9" s="121" t="s">
        <v>65</v>
      </c>
      <c r="I9" s="121">
        <v>38</v>
      </c>
      <c r="J9" s="123" t="s">
        <v>2107</v>
      </c>
      <c r="K9" s="123" t="s">
        <v>2108</v>
      </c>
    </row>
    <row r="10" spans="1:11" x14ac:dyDescent="0.35">
      <c r="A10" s="160"/>
      <c r="B10" s="121" t="s">
        <v>67</v>
      </c>
      <c r="C10" s="121">
        <v>500</v>
      </c>
      <c r="D10" s="122" t="s">
        <v>2106</v>
      </c>
      <c r="G10" s="160"/>
      <c r="H10" s="121" t="s">
        <v>67</v>
      </c>
      <c r="I10" s="121">
        <v>30</v>
      </c>
      <c r="J10" s="123" t="s">
        <v>2106</v>
      </c>
      <c r="K10" s="123" t="s">
        <v>2108</v>
      </c>
    </row>
    <row r="11" spans="1:11" x14ac:dyDescent="0.35">
      <c r="A11" s="160"/>
      <c r="B11" s="121" t="s">
        <v>2109</v>
      </c>
      <c r="C11" s="121">
        <v>500</v>
      </c>
      <c r="D11" s="122" t="s">
        <v>2106</v>
      </c>
      <c r="G11" s="160"/>
      <c r="H11" s="121" t="s">
        <v>2109</v>
      </c>
      <c r="I11" s="121">
        <v>13</v>
      </c>
      <c r="J11" s="123" t="s">
        <v>2106</v>
      </c>
      <c r="K11" s="123" t="s">
        <v>2108</v>
      </c>
    </row>
    <row r="12" spans="1:11" x14ac:dyDescent="0.35">
      <c r="A12" s="160"/>
      <c r="B12" s="121" t="s">
        <v>3</v>
      </c>
      <c r="C12" s="121">
        <v>500</v>
      </c>
      <c r="D12" s="122" t="s">
        <v>2106</v>
      </c>
      <c r="G12" s="160"/>
      <c r="H12" s="121" t="s">
        <v>3</v>
      </c>
      <c r="I12" s="121">
        <v>8</v>
      </c>
      <c r="J12" s="123" t="s">
        <v>2106</v>
      </c>
      <c r="K12" s="123" t="s">
        <v>2108</v>
      </c>
    </row>
    <row r="13" spans="1:11" x14ac:dyDescent="0.35">
      <c r="A13" s="160"/>
      <c r="B13" s="121" t="s">
        <v>2110</v>
      </c>
      <c r="C13" s="121">
        <v>150</v>
      </c>
      <c r="D13" s="122" t="s">
        <v>2106</v>
      </c>
      <c r="G13" s="160"/>
      <c r="H13" s="121" t="s">
        <v>2110</v>
      </c>
      <c r="I13" s="121">
        <v>6</v>
      </c>
      <c r="J13" s="123" t="s">
        <v>2106</v>
      </c>
      <c r="K13" s="123" t="s">
        <v>2108</v>
      </c>
    </row>
    <row r="14" spans="1:11" x14ac:dyDescent="0.35">
      <c r="A14" s="124"/>
      <c r="B14" s="121" t="s">
        <v>29</v>
      </c>
      <c r="C14" s="121">
        <v>200</v>
      </c>
      <c r="D14" s="122" t="s">
        <v>2106</v>
      </c>
      <c r="G14" s="124"/>
      <c r="H14" s="121" t="s">
        <v>29</v>
      </c>
      <c r="I14" s="121">
        <v>5</v>
      </c>
      <c r="J14" s="123" t="s">
        <v>2106</v>
      </c>
      <c r="K14" s="123" t="s">
        <v>2108</v>
      </c>
    </row>
    <row r="15" spans="1:11" x14ac:dyDescent="0.35">
      <c r="A15" s="124"/>
      <c r="B15" s="121" t="s">
        <v>4</v>
      </c>
      <c r="C15" s="121">
        <v>150</v>
      </c>
      <c r="D15" s="122" t="s">
        <v>2106</v>
      </c>
      <c r="G15" s="124"/>
      <c r="H15" s="121" t="s">
        <v>4</v>
      </c>
      <c r="I15" s="121">
        <v>1</v>
      </c>
      <c r="J15" s="123" t="s">
        <v>2106</v>
      </c>
      <c r="K15" s="123" t="s">
        <v>2108</v>
      </c>
    </row>
    <row r="16" spans="1:11" x14ac:dyDescent="0.35">
      <c r="A16" s="124"/>
      <c r="B16" s="121" t="s">
        <v>5</v>
      </c>
      <c r="C16" s="121">
        <v>1</v>
      </c>
      <c r="D16" s="122" t="s">
        <v>2107</v>
      </c>
      <c r="G16" s="124"/>
      <c r="H16" s="121" t="s">
        <v>5</v>
      </c>
      <c r="I16" s="121">
        <v>2</v>
      </c>
      <c r="J16" s="123" t="s">
        <v>2107</v>
      </c>
      <c r="K16" s="123" t="s">
        <v>2108</v>
      </c>
    </row>
    <row r="17" spans="1:11" x14ac:dyDescent="0.35">
      <c r="A17" s="124"/>
      <c r="B17" s="121" t="s">
        <v>2111</v>
      </c>
      <c r="C17" s="121">
        <v>1</v>
      </c>
      <c r="D17" s="122" t="s">
        <v>2112</v>
      </c>
      <c r="G17" s="124"/>
      <c r="H17" s="121" t="s">
        <v>2111</v>
      </c>
      <c r="I17" s="121">
        <v>5</v>
      </c>
      <c r="J17" s="123" t="s">
        <v>2112</v>
      </c>
      <c r="K17" s="123" t="s">
        <v>2108</v>
      </c>
    </row>
    <row r="18" spans="1:11" x14ac:dyDescent="0.35">
      <c r="A18" s="161" t="s">
        <v>2113</v>
      </c>
      <c r="B18" s="121" t="s">
        <v>6</v>
      </c>
      <c r="C18" s="121">
        <v>1</v>
      </c>
      <c r="D18" s="122" t="s">
        <v>2114</v>
      </c>
      <c r="G18" s="161" t="s">
        <v>2113</v>
      </c>
      <c r="H18" s="121" t="s">
        <v>6</v>
      </c>
      <c r="I18" s="121">
        <v>5</v>
      </c>
      <c r="J18" s="123" t="s">
        <v>2114</v>
      </c>
      <c r="K18" s="123" t="s">
        <v>2108</v>
      </c>
    </row>
    <row r="19" spans="1:11" x14ac:dyDescent="0.35">
      <c r="A19" s="161"/>
      <c r="B19" s="121" t="s">
        <v>2115</v>
      </c>
      <c r="C19" s="121">
        <v>1</v>
      </c>
      <c r="D19" s="122" t="s">
        <v>2100</v>
      </c>
      <c r="G19" s="161"/>
      <c r="H19" s="121" t="s">
        <v>2115</v>
      </c>
      <c r="I19" s="121">
        <v>2</v>
      </c>
      <c r="J19" s="123" t="s">
        <v>2100</v>
      </c>
      <c r="K19" s="123" t="s">
        <v>2099</v>
      </c>
    </row>
  </sheetData>
  <mergeCells count="10">
    <mergeCell ref="A9:A13"/>
    <mergeCell ref="G9:G13"/>
    <mergeCell ref="A18:A19"/>
    <mergeCell ref="G18:G19"/>
    <mergeCell ref="A1:D1"/>
    <mergeCell ref="G1:K1"/>
    <mergeCell ref="A2:D2"/>
    <mergeCell ref="G2:K2"/>
    <mergeCell ref="A3:A8"/>
    <mergeCell ref="G3:G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0"/>
  <sheetViews>
    <sheetView topLeftCell="A7" workbookViewId="0">
      <pane xSplit="1" topLeftCell="B1" activePane="topRight" state="frozen"/>
      <selection pane="topRight" activeCell="A10" sqref="A10"/>
    </sheetView>
  </sheetViews>
  <sheetFormatPr defaultRowHeight="14.5" x14ac:dyDescent="0.35"/>
  <cols>
    <col min="1" max="1" width="22.1796875" customWidth="1"/>
    <col min="2" max="2" width="12" customWidth="1"/>
    <col min="3" max="3" width="12.26953125" customWidth="1"/>
  </cols>
  <sheetData>
    <row r="1" spans="1:26" x14ac:dyDescent="0.35">
      <c r="A1" s="9" t="s">
        <v>43</v>
      </c>
    </row>
    <row r="2" spans="1:26" x14ac:dyDescent="0.35">
      <c r="A2" s="1" t="s">
        <v>44</v>
      </c>
    </row>
    <row r="5" spans="1:26" ht="20" x14ac:dyDescent="0.4">
      <c r="A5" s="8" t="s">
        <v>62</v>
      </c>
    </row>
    <row r="7" spans="1:26" ht="70" x14ac:dyDescent="0.35">
      <c r="A7" s="35" t="s">
        <v>45</v>
      </c>
      <c r="B7" s="2" t="s">
        <v>33</v>
      </c>
      <c r="C7" s="2" t="s">
        <v>74</v>
      </c>
      <c r="D7" s="2" t="s">
        <v>1876</v>
      </c>
      <c r="E7" s="2" t="s">
        <v>1875</v>
      </c>
      <c r="F7" s="2" t="s">
        <v>42</v>
      </c>
      <c r="G7" s="2" t="s">
        <v>1877</v>
      </c>
      <c r="H7" s="2" t="s">
        <v>71</v>
      </c>
      <c r="I7" s="2" t="s">
        <v>72</v>
      </c>
      <c r="J7" s="2" t="s">
        <v>34</v>
      </c>
      <c r="K7" s="2" t="s">
        <v>35</v>
      </c>
      <c r="L7" s="2" t="s">
        <v>36</v>
      </c>
      <c r="M7" s="2" t="s">
        <v>37</v>
      </c>
      <c r="N7" s="2" t="s">
        <v>38</v>
      </c>
      <c r="O7" s="2" t="s">
        <v>39</v>
      </c>
      <c r="P7" s="2" t="s">
        <v>40</v>
      </c>
      <c r="Q7" s="2" t="s">
        <v>41</v>
      </c>
      <c r="R7" s="2" t="s">
        <v>75</v>
      </c>
      <c r="T7" s="10" t="s">
        <v>73</v>
      </c>
      <c r="U7" s="15" t="s">
        <v>99</v>
      </c>
      <c r="V7" s="15" t="s">
        <v>48</v>
      </c>
      <c r="W7" s="15" t="s">
        <v>49</v>
      </c>
    </row>
    <row r="8" spans="1:26" x14ac:dyDescent="0.35">
      <c r="A8" s="36" t="s">
        <v>1867</v>
      </c>
      <c r="B8" s="61">
        <f t="array" ref="B8">IFERROR(('[1]Prix médians - janv 2020'!B4/6),"")</f>
        <v>166.66666666666666</v>
      </c>
      <c r="C8" s="4">
        <f t="array" ref="C8">IFERROR(('[1]Prix médians - janv 2020'!C4/6),"")</f>
        <v>250</v>
      </c>
      <c r="D8" s="61">
        <f t="array" ref="D8">IFERROR(('[1]Prix médians - janv 2020'!D4/6),"")</f>
        <v>833.33333333333337</v>
      </c>
      <c r="E8" s="61">
        <f t="array" ref="E8">IFERROR(('[1]Prix médians - janv 2020'!F4/6),"")</f>
        <v>500</v>
      </c>
      <c r="F8" s="61">
        <f t="array" ref="F8">IFERROR('[1]Prix médians - janv 2020'!G4/12,"")</f>
        <v>666.66666666666663</v>
      </c>
      <c r="G8" s="61">
        <f t="array" ref="G8">IFERROR(('[1]Prix médians - janv 2020'!H4/6),"")</f>
        <v>833.33333333333337</v>
      </c>
      <c r="H8" s="61">
        <f t="array" ref="H8">IFERROR(((38000*'[1]Prix médians - janv 2020'!J4)/350),"")</f>
        <v>19000</v>
      </c>
      <c r="I8" s="4">
        <f t="array" ref="I8">IFERROR(((30000*'[1]Prix médians - janv 2020'!K4)/500),"")</f>
        <v>9000</v>
      </c>
      <c r="J8" s="4">
        <f t="array" ref="J8">IFERROR(((13000*'[1]Prix médians - janv 2020'!L4)/500),"")</f>
        <v>4641</v>
      </c>
      <c r="K8" s="4">
        <f t="array" ref="K8">IFERROR(((8000*'[1]Prix médians - janv 2020'!N4)/500),"")</f>
        <v>2504</v>
      </c>
      <c r="L8" s="4">
        <f t="array" ref="L8">IFERROR(((6000*'[1]Prix médians - janv 2020'!O4)/150),"")</f>
        <v>3160</v>
      </c>
      <c r="M8" s="4">
        <f t="array" ref="M8">IFERROR(((5000*'[1]Prix médians - janv 2020'!Q4)/200),"")</f>
        <v>3750</v>
      </c>
      <c r="N8" s="4">
        <f t="array" ref="N8">IFERROR(((1000*'[1]Prix médians - janv 2020'!R4)/150),"")</f>
        <v>500</v>
      </c>
      <c r="O8" s="61">
        <f t="array" ref="O8">IFERROR((2*'[1]Prix médians - janv 2020'!M4),"")</f>
        <v>2000</v>
      </c>
      <c r="P8" s="4">
        <f t="array" ref="P8">IFERROR((5*'[1]Prix médians - janv 2020'!P4),"")</f>
        <v>7000</v>
      </c>
      <c r="Q8" s="4">
        <f t="array" ref="Q8">IFERROR((5*'[1]Prix médians - janv 2020'!S4),"")</f>
        <v>750</v>
      </c>
      <c r="R8" s="61">
        <f t="array" ref="R8">IFERROR((('[1]Prix médians - janv 2020'!U4)/6),"")</f>
        <v>388.83333333333331</v>
      </c>
      <c r="T8" s="4">
        <f t="shared" ref="T8:T17" si="0">SUM(B8:R8)</f>
        <v>55943.833333333336</v>
      </c>
      <c r="U8" s="13">
        <f t="shared" ref="U8:U17" si="1">SUM(H8:P8)</f>
        <v>51555</v>
      </c>
      <c r="V8" s="13">
        <f t="shared" ref="V8:V17" si="2">SUM(B8:G8)</f>
        <v>3250</v>
      </c>
      <c r="W8" s="13">
        <f t="shared" ref="W8:W17" si="3">SUM(Q8:R8)</f>
        <v>1138.8333333333333</v>
      </c>
      <c r="X8" s="38"/>
      <c r="Z8" s="38"/>
    </row>
    <row r="9" spans="1:26" x14ac:dyDescent="0.35">
      <c r="A9" s="36" t="s">
        <v>0</v>
      </c>
      <c r="B9" s="61">
        <f t="array" ref="B9">IFERROR(('[1]Prix médians - janv 2020'!B5/6),"")</f>
        <v>166.66666666666666</v>
      </c>
      <c r="C9" s="4">
        <f t="array" ref="C9">IFERROR(('[1]Prix médians - janv 2020'!C5/6),"")</f>
        <v>400</v>
      </c>
      <c r="D9" s="61">
        <f t="array" ref="D9">IFERROR(('[1]Prix médians - janv 2020'!D5/6),"")</f>
        <v>541.66666666666663</v>
      </c>
      <c r="E9" s="61">
        <f t="array" ref="E9">IFERROR(('[1]Prix médians - janv 2020'!F5/6),"")</f>
        <v>666.66666666666663</v>
      </c>
      <c r="F9" s="61">
        <f t="array" ref="F9">IFERROR('[1]Prix médians - janv 2020'!G5/12,"")</f>
        <v>1041.6666666666667</v>
      </c>
      <c r="G9" s="61">
        <f t="array" ref="G9">IFERROR(('[1]Prix médians - janv 2020'!H5/6),"")</f>
        <v>875</v>
      </c>
      <c r="H9" s="61">
        <f t="array" ref="H9">IFERROR(((38000*'[1]Prix médians - janv 2020'!J5)/350),"")</f>
        <v>10857.142857142857</v>
      </c>
      <c r="I9" s="4">
        <f t="array" ref="I9">IFERROR(((30000*'[1]Prix médians - janv 2020'!K5)/500),"")</f>
        <v>9000</v>
      </c>
      <c r="J9" s="4">
        <f t="array" ref="J9">IFERROR(((13000*'[1]Prix médians - janv 2020'!L5)/500),"")</f>
        <v>5850</v>
      </c>
      <c r="K9" s="4">
        <f t="array" ref="K9">IFERROR(((8000*'[1]Prix médians - janv 2020'!N5)/500),"")</f>
        <v>4000</v>
      </c>
      <c r="L9" s="4">
        <f t="array" ref="L9">IFERROR(((6000*'[1]Prix médians - janv 2020'!O5)/150),"")</f>
        <v>6000</v>
      </c>
      <c r="M9" s="4">
        <f t="array" ref="M9">IFERROR(((5000*'[1]Prix médians - janv 2020'!Q5)/200),"")</f>
        <v>3125</v>
      </c>
      <c r="N9" s="4">
        <f t="array" ref="N9">IFERROR(((1000*'[1]Prix médians - janv 2020'!R5)/150),"")</f>
        <v>833.33333333333337</v>
      </c>
      <c r="O9" s="61">
        <f t="array" ref="O9">IFERROR((2*'[1]Prix médians - janv 2020'!M5),"")</f>
        <v>4000</v>
      </c>
      <c r="P9" s="4">
        <f t="array" ref="P9">IFERROR((5*'[1]Prix médians - janv 2020'!P5),"")</f>
        <v>10000</v>
      </c>
      <c r="Q9" s="4">
        <f t="array" ref="Q9">IFERROR((5*'[1]Prix médians - janv 2020'!S5),"")</f>
        <v>1000</v>
      </c>
      <c r="R9" s="61">
        <f t="array" ref="R9">IFERROR((('[1]Prix médians - janv 2020'!U5)/6),"")</f>
        <v>541.66666666666663</v>
      </c>
      <c r="S9" s="11"/>
      <c r="T9" s="4">
        <f t="shared" si="0"/>
        <v>58898.809523809527</v>
      </c>
      <c r="U9" s="13">
        <f t="shared" si="1"/>
        <v>53665.476190476191</v>
      </c>
      <c r="V9" s="13">
        <f t="shared" si="2"/>
        <v>3691.666666666667</v>
      </c>
      <c r="W9" s="13">
        <f t="shared" si="3"/>
        <v>1541.6666666666665</v>
      </c>
      <c r="X9" s="38"/>
      <c r="Y9" s="38"/>
    </row>
    <row r="10" spans="1:26" x14ac:dyDescent="0.35">
      <c r="A10" s="36" t="s">
        <v>1879</v>
      </c>
      <c r="B10" s="61">
        <f t="array" ref="B10">IFERROR(('[1]Prix médians - janv 2020'!B6/6),"")</f>
        <v>208.33333333333334</v>
      </c>
      <c r="C10" s="4">
        <f t="array" ref="C10">IFERROR(('[1]Prix médians - janv 2020'!C6/6),"")</f>
        <v>166.66666666666666</v>
      </c>
      <c r="D10" s="61">
        <f t="array" ref="D10">IFERROR(('[1]Prix médians - janv 2020'!D6/6),"")</f>
        <v>833.33333333333337</v>
      </c>
      <c r="E10" s="61">
        <f t="array" ref="E10">IFERROR(('[1]Prix médians - janv 2020'!F6/6),"")</f>
        <v>416.66666666666669</v>
      </c>
      <c r="F10" s="61">
        <f t="array" ref="F10">IFERROR('[1]Prix médians - janv 2020'!G6/12,"")</f>
        <v>1250</v>
      </c>
      <c r="G10" s="61">
        <f t="array" ref="G10">IFERROR(('[1]Prix médians - janv 2020'!H6/6),"")</f>
        <v>625</v>
      </c>
      <c r="H10" s="61">
        <f t="array" ref="H10">IFERROR(((38000*'[1]Prix médians - janv 2020'!J6)/350),"")</f>
        <v>24428.571428571428</v>
      </c>
      <c r="I10" s="4">
        <f t="array" ref="I10">IFERROR(((30000*'[1]Prix médians - janv 2020'!K6)/500),"")</f>
        <v>18000</v>
      </c>
      <c r="J10" s="4">
        <f t="array" ref="J10">IFERROR(((13000*'[1]Prix médians - janv 2020'!L6)/500),"")</f>
        <v>7800</v>
      </c>
      <c r="K10" s="4">
        <f t="array" ref="K10">IFERROR(((8000*'[1]Prix médians - janv 2020'!N6)/500),"")</f>
        <v>4000</v>
      </c>
      <c r="L10" s="4">
        <f t="array" ref="L10">IFERROR(((6000*'[1]Prix médians - janv 2020'!O6)/150),"")</f>
        <v>14000</v>
      </c>
      <c r="M10" s="4">
        <f t="array" ref="M10">IFERROR(((5000*'[1]Prix médians - janv 2020'!Q6)/200),"")</f>
        <v>5000</v>
      </c>
      <c r="N10" s="4">
        <f t="array" ref="N10">IFERROR(((1000*'[1]Prix médians - janv 2020'!R6)/150),"")</f>
        <v>253.33333333333334</v>
      </c>
      <c r="O10" s="61">
        <f t="array" ref="O10">IFERROR((2*'[1]Prix médians - janv 2020'!M6),"")</f>
        <v>4000</v>
      </c>
      <c r="P10" s="4">
        <f t="array" ref="P10">IFERROR((5*'[1]Prix médians - janv 2020'!P6),"")</f>
        <v>5000</v>
      </c>
      <c r="Q10" s="4">
        <f t="array" ref="Q10">IFERROR((5*'[1]Prix médians - janv 2020'!S6),"")</f>
        <v>625</v>
      </c>
      <c r="R10" s="61">
        <f t="array" ref="R10">IFERROR((('[1]Prix médians - janv 2020'!U6)/6),"")</f>
        <v>250</v>
      </c>
      <c r="T10" s="4">
        <f t="shared" si="0"/>
        <v>86856.904761904749</v>
      </c>
      <c r="U10" s="13">
        <f t="shared" si="1"/>
        <v>82481.904761904749</v>
      </c>
      <c r="V10" s="13">
        <f t="shared" si="2"/>
        <v>3500</v>
      </c>
      <c r="W10" s="13">
        <f t="shared" si="3"/>
        <v>875</v>
      </c>
      <c r="Y10" s="38"/>
    </row>
    <row r="11" spans="1:26" x14ac:dyDescent="0.35">
      <c r="A11" s="36" t="s">
        <v>1866</v>
      </c>
      <c r="B11" s="61">
        <f t="array" ref="B11">IFERROR(('[1]Prix médians - janv 2020'!B7/6),"")</f>
        <v>125</v>
      </c>
      <c r="C11" s="4">
        <f t="array" ref="C11">IFERROR(('[1]Prix médians - janv 2020'!C7/6),"")</f>
        <v>208.33333333333334</v>
      </c>
      <c r="D11" s="61">
        <f t="array" ref="D11">IFERROR(('[1]Prix médians - janv 2020'!D7/6),"")</f>
        <v>416.66666666666669</v>
      </c>
      <c r="E11" s="61">
        <f t="array" ref="E11">IFERROR(('[1]Prix médians - janv 2020'!F7/6),"")</f>
        <v>333.33333333333331</v>
      </c>
      <c r="F11" s="61">
        <f t="array" ref="F11">IFERROR('[1]Prix médians - janv 2020'!G7/12,"")</f>
        <v>1166.6666666666667</v>
      </c>
      <c r="G11" s="61">
        <f t="array" ref="G11">IFERROR(('[1]Prix médians - janv 2020'!H7/6),"")</f>
        <v>500</v>
      </c>
      <c r="H11" s="61">
        <f t="array" ref="H11">IFERROR(((38000*'[1]Prix médians - janv 2020'!J7)/350),"")</f>
        <v>8142.8571428571431</v>
      </c>
      <c r="I11" s="4">
        <f t="array" ref="I11">IFERROR(((30000*'[1]Prix médians - janv 2020'!K7)/500),"")</f>
        <v>7500</v>
      </c>
      <c r="J11" s="4">
        <f t="array" ref="J11">IFERROR(((13000*'[1]Prix médians - janv 2020'!L7)/500),"")</f>
        <v>15600</v>
      </c>
      <c r="K11" s="4">
        <f t="array" ref="K11">IFERROR(((8000*'[1]Prix médians - janv 2020'!N7)/500),"")</f>
        <v>4000</v>
      </c>
      <c r="L11" s="4">
        <f t="array" ref="L11">IFERROR(((6000*'[1]Prix médians - janv 2020'!O7)/150),"")</f>
        <v>4000</v>
      </c>
      <c r="M11" s="4">
        <f t="array" ref="M11">IFERROR(((5000*'[1]Prix médians - janv 2020'!Q7)/200),"")</f>
        <v>5000</v>
      </c>
      <c r="N11" s="4">
        <f t="array" ref="N11">IFERROR(((1000*'[1]Prix médians - janv 2020'!R7)/150),"")</f>
        <v>333.33333333333331</v>
      </c>
      <c r="O11" s="61">
        <f t="array" ref="O11">IFERROR((2*'[1]Prix médians - janv 2020'!M7),"")</f>
        <v>4000</v>
      </c>
      <c r="P11" s="4">
        <f t="array" ref="P11">IFERROR((5*'[1]Prix médians - janv 2020'!P7),"")</f>
        <v>7500</v>
      </c>
      <c r="Q11" s="4">
        <f t="array" ref="Q11">IFERROR((5*'[1]Prix médians - janv 2020'!S7),"")</f>
        <v>750</v>
      </c>
      <c r="R11" s="61">
        <f t="array" ref="R11">IFERROR((('[1]Prix médians - janv 2020'!U7)/6),"")</f>
        <v>500</v>
      </c>
      <c r="S11" s="11"/>
      <c r="T11" s="4">
        <f t="shared" si="0"/>
        <v>60076.190476190481</v>
      </c>
      <c r="U11" s="13">
        <f t="shared" si="1"/>
        <v>56076.190476190481</v>
      </c>
      <c r="V11" s="13">
        <f t="shared" si="2"/>
        <v>2750</v>
      </c>
      <c r="W11" s="13">
        <f t="shared" si="3"/>
        <v>1250</v>
      </c>
      <c r="X11" s="11"/>
      <c r="Y11" s="11"/>
      <c r="Z11" s="11"/>
    </row>
    <row r="12" spans="1:26" x14ac:dyDescent="0.35">
      <c r="A12" s="36" t="s">
        <v>1868</v>
      </c>
      <c r="B12" s="61">
        <f t="array" ref="B12">IFERROR(('[1]Prix médians - janv 2020'!B8/6),"")</f>
        <v>333.33333333333331</v>
      </c>
      <c r="C12" s="4">
        <f t="array" ref="C12">IFERROR(('[1]Prix médians - janv 2020'!C8/6),"")</f>
        <v>250</v>
      </c>
      <c r="D12" s="61">
        <f t="array" ref="D12">IFERROR(('[1]Prix médians - janv 2020'!D8/6),"")</f>
        <v>833.33333333333337</v>
      </c>
      <c r="E12" s="61">
        <f t="array" ref="E12">IFERROR(('[1]Prix médians - janv 2020'!F8/6),"")</f>
        <v>500</v>
      </c>
      <c r="F12" s="61">
        <f t="array" ref="F12">IFERROR('[1]Prix médians - janv 2020'!G8/12,"")</f>
        <v>1375</v>
      </c>
      <c r="G12" s="61">
        <f t="array" ref="G12">IFERROR(('[1]Prix médians - janv 2020'!H8/6),"")</f>
        <v>916.66666666666663</v>
      </c>
      <c r="H12" s="61">
        <f t="array" ref="H12">IFERROR(((38000*'[1]Prix médians - janv 2020'!J8)/350),"")</f>
        <v>21714.285714285714</v>
      </c>
      <c r="I12" s="4">
        <f t="array" ref="I12">IFERROR(((30000*'[1]Prix médians - janv 2020'!K8)/500),"")</f>
        <v>9000</v>
      </c>
      <c r="J12" s="4">
        <f t="array" ref="J12">IFERROR(((13000*'[1]Prix médians - janv 2020'!L8)/500),"")</f>
        <v>6500</v>
      </c>
      <c r="K12" s="4">
        <f t="array" ref="K12">IFERROR(((8000*'[1]Prix médians - janv 2020'!N8)/500),"")</f>
        <v>3200</v>
      </c>
      <c r="L12" s="4">
        <f t="array" ref="L12">IFERROR(((6000*'[1]Prix médians - janv 2020'!O8)/150),"")</f>
        <v>4000</v>
      </c>
      <c r="M12" s="4">
        <f t="array" ref="M12">IFERROR(((5000*'[1]Prix médians - janv 2020'!Q8)/200),"")</f>
        <v>5000</v>
      </c>
      <c r="N12" s="4">
        <f t="array" ref="N12">IFERROR(((1000*'[1]Prix médians - janv 2020'!R8)/150),"")</f>
        <v>333.33333333333331</v>
      </c>
      <c r="O12" s="61">
        <f t="array" ref="O12">IFERROR((2*'[1]Prix médians - janv 2020'!M8),"")</f>
        <v>4000</v>
      </c>
      <c r="P12" s="4">
        <f t="array" ref="P12">IFERROR((5*'[1]Prix médians - janv 2020'!P8),"")</f>
        <v>6500</v>
      </c>
      <c r="Q12" s="4">
        <f t="array" ref="Q12">IFERROR((5*'[1]Prix médians - janv 2020'!S8),"")</f>
        <v>1000</v>
      </c>
      <c r="R12" s="61">
        <f t="array" ref="R12">IFERROR((('[1]Prix médians - janv 2020'!U8)/6),"")</f>
        <v>500</v>
      </c>
      <c r="T12" s="4">
        <f t="shared" si="0"/>
        <v>65955.952380952382</v>
      </c>
      <c r="U12" s="13">
        <f t="shared" si="1"/>
        <v>60247.619047619046</v>
      </c>
      <c r="V12" s="13">
        <f t="shared" si="2"/>
        <v>4208.333333333333</v>
      </c>
      <c r="W12" s="13">
        <f t="shared" si="3"/>
        <v>1500</v>
      </c>
    </row>
    <row r="13" spans="1:26" s="11" customFormat="1" x14ac:dyDescent="0.35">
      <c r="A13" s="36" t="s">
        <v>100</v>
      </c>
      <c r="B13" s="61">
        <f t="array" ref="B13">IFERROR(('[1]Prix médians - janv 2020'!B9/6),"")</f>
        <v>250</v>
      </c>
      <c r="C13" s="4">
        <f t="array" ref="C13">IFERROR(('[1]Prix médians - janv 2020'!C9/6),"")</f>
        <v>250</v>
      </c>
      <c r="D13" s="61">
        <f t="array" ref="D13">IFERROR(('[1]Prix médians - janv 2020'!D9/6),"")</f>
        <v>500</v>
      </c>
      <c r="E13" s="61">
        <f t="array" ref="E13">IFERROR(('[1]Prix médians - janv 2020'!F9/6),"")</f>
        <v>541.66666666666663</v>
      </c>
      <c r="F13" s="61">
        <f t="array" ref="F13">IFERROR('[1]Prix médians - janv 2020'!G9/12,"")</f>
        <v>625</v>
      </c>
      <c r="G13" s="61">
        <f t="array" ref="G13">IFERROR(('[1]Prix médians - janv 2020'!H9/6),"")</f>
        <v>833.33333333333337</v>
      </c>
      <c r="H13" s="61">
        <f t="array" ref="H13">IFERROR(((38000*'[1]Prix médians - janv 2020'!J9)/350),"")</f>
        <v>21714.285714285714</v>
      </c>
      <c r="I13" s="4">
        <f t="array" ref="I13">IFERROR(((30000*'[1]Prix médians - janv 2020'!K9)/500),"")</f>
        <v>18000</v>
      </c>
      <c r="J13" s="4">
        <f t="array" ref="J13">IFERROR(((13000*'[1]Prix médians - janv 2020'!L9)/500),"")</f>
        <v>6500</v>
      </c>
      <c r="K13" s="4">
        <f t="array" ref="K13">IFERROR(((8000*'[1]Prix médians - janv 2020'!N9)/500),"")</f>
        <v>3200</v>
      </c>
      <c r="L13" s="4">
        <f t="array" ref="L13">IFERROR(((6000*'[1]Prix médians - janv 2020'!O9)/150),"")</f>
        <v>12000</v>
      </c>
      <c r="M13" s="4">
        <f t="array" ref="M13">IFERROR(((5000*'[1]Prix médians - janv 2020'!Q9)/200),"")</f>
        <v>5000</v>
      </c>
      <c r="N13" s="4">
        <f t="array" ref="N13">IFERROR(((1000*'[1]Prix médians - janv 2020'!R9)/150),"")</f>
        <v>1000</v>
      </c>
      <c r="O13" s="61">
        <f t="array" ref="O13">IFERROR((2*'[1]Prix médians - janv 2020'!M9),"")</f>
        <v>4000</v>
      </c>
      <c r="P13" s="4">
        <f t="array" ref="P13">IFERROR((5*'[1]Prix médians - janv 2020'!P9),"")</f>
        <v>10000</v>
      </c>
      <c r="Q13" s="4">
        <f t="array" ref="Q13">IFERROR((5*'[1]Prix médians - janv 2020'!S9),"")</f>
        <v>1250</v>
      </c>
      <c r="R13" s="61">
        <f t="array" ref="R13">IFERROR((('[1]Prix médians - janv 2020'!U9)/6),"")</f>
        <v>500</v>
      </c>
      <c r="T13" s="4">
        <f t="shared" si="0"/>
        <v>86164.28571428571</v>
      </c>
      <c r="U13" s="13">
        <f t="shared" si="1"/>
        <v>81414.28571428571</v>
      </c>
      <c r="V13" s="13">
        <f t="shared" si="2"/>
        <v>3000</v>
      </c>
      <c r="W13" s="13">
        <f t="shared" si="3"/>
        <v>1750</v>
      </c>
    </row>
    <row r="14" spans="1:26" s="11" customFormat="1" x14ac:dyDescent="0.35">
      <c r="A14" s="36" t="s">
        <v>1865</v>
      </c>
      <c r="B14" s="61">
        <f t="array" ref="B14">IFERROR(('[1]Prix médians - janv 2020'!B10/6),"")</f>
        <v>83.333333333333329</v>
      </c>
      <c r="C14" s="4">
        <f t="array" ref="C14">IFERROR(('[1]Prix médians - janv 2020'!C10/6),"")</f>
        <v>500</v>
      </c>
      <c r="D14" s="61">
        <f t="array" ref="D14">IFERROR(('[1]Prix médians - janv 2020'!D10/6),"")</f>
        <v>583.33333333333337</v>
      </c>
      <c r="E14" s="61">
        <f t="array" ref="E14">IFERROR(('[1]Prix médians - janv 2020'!F10/6),"")</f>
        <v>750</v>
      </c>
      <c r="F14" s="61">
        <f t="array" ref="F14">IFERROR('[1]Prix médians - janv 2020'!G10/12,"")</f>
        <v>958.33333333333337</v>
      </c>
      <c r="G14" s="61">
        <f t="array" ref="G14">IFERROR(('[1]Prix médians - janv 2020'!H10/6),"")</f>
        <v>1250</v>
      </c>
      <c r="H14" s="61">
        <f t="array" ref="H14">IFERROR(((38000*'[1]Prix médians - janv 2020'!J10)/350),"")</f>
        <v>7274.2857142857147</v>
      </c>
      <c r="I14" s="4">
        <f t="array" ref="I14">IFERROR(((30000*'[1]Prix médians - janv 2020'!K10)/500),"")</f>
        <v>9000</v>
      </c>
      <c r="J14" s="4">
        <f t="array" ref="J14">IFERROR(((13000*'[1]Prix médians - janv 2020'!L10)/500),"")</f>
        <v>10400</v>
      </c>
      <c r="K14" s="4">
        <f t="array" ref="K14">IFERROR(((8000*'[1]Prix médians - janv 2020'!N10)/500),"")</f>
        <v>16000</v>
      </c>
      <c r="L14" s="4">
        <f t="array" ref="L14">IFERROR(((6000*'[1]Prix médians - janv 2020'!O10)/150),"")</f>
        <v>20000</v>
      </c>
      <c r="M14" s="4">
        <f t="array" ref="M14">IFERROR(((5000*'[1]Prix médians - janv 2020'!Q10)/200),"")</f>
        <v>5000</v>
      </c>
      <c r="N14" s="4">
        <f t="array" ref="N14">IFERROR(((1000*'[1]Prix médians - janv 2020'!R10)/150),"")</f>
        <v>1000</v>
      </c>
      <c r="O14" s="61">
        <f t="array" ref="O14">IFERROR((2*'[1]Prix médians - janv 2020'!M10),"")</f>
        <v>3000</v>
      </c>
      <c r="P14" s="4">
        <f t="array" ref="P14">IFERROR((5*'[1]Prix médians - janv 2020'!P10),"")</f>
        <v>10000</v>
      </c>
      <c r="Q14" s="4">
        <f t="array" ref="Q14">IFERROR((5*'[1]Prix médians - janv 2020'!S10),"")</f>
        <v>2500</v>
      </c>
      <c r="R14" s="61">
        <f t="array" ref="R14">IFERROR((('[1]Prix médians - janv 2020'!U10)/6),"")</f>
        <v>833.33333333333337</v>
      </c>
      <c r="T14" s="4">
        <f t="shared" si="0"/>
        <v>89132.619047619039</v>
      </c>
      <c r="U14" s="13">
        <f t="shared" si="1"/>
        <v>81674.28571428571</v>
      </c>
      <c r="V14" s="13">
        <f t="shared" si="2"/>
        <v>4125</v>
      </c>
      <c r="W14" s="13">
        <f t="shared" si="3"/>
        <v>3333.3333333333335</v>
      </c>
    </row>
    <row r="15" spans="1:26" s="11" customFormat="1" x14ac:dyDescent="0.35">
      <c r="A15" s="36" t="s">
        <v>1874</v>
      </c>
      <c r="B15" s="61">
        <f t="array" ref="B15">IFERROR(('[1]Prix médians - janv 2020'!B11/6),"")</f>
        <v>166.66666666666666</v>
      </c>
      <c r="C15" s="4">
        <f t="array" ref="C15">IFERROR(('[1]Prix médians - janv 2020'!C11/6),"")</f>
        <v>166.66666666666666</v>
      </c>
      <c r="D15" s="61">
        <f t="array" ref="D15">IFERROR(('[1]Prix médians - janv 2020'!D11/6),"")</f>
        <v>416.66666666666669</v>
      </c>
      <c r="E15" s="61">
        <f t="array" ref="E15">IFERROR(('[1]Prix médians - janv 2020'!F11/6),"")</f>
        <v>416.66666666666669</v>
      </c>
      <c r="F15" s="61">
        <f t="array" ref="F15">IFERROR('[1]Prix médians - janv 2020'!G11/12,"")</f>
        <v>1250</v>
      </c>
      <c r="G15" s="61">
        <f t="array" ref="G15">IFERROR(('[1]Prix médians - janv 2020'!H11/6),"")</f>
        <v>500</v>
      </c>
      <c r="H15" s="61">
        <f t="array" ref="H15">IFERROR(((38000*'[1]Prix médians - janv 2020'!J11)/350),"")</f>
        <v>10857.142857142857</v>
      </c>
      <c r="I15" s="4">
        <f t="array" ref="I15">IFERROR(((30000*'[1]Prix médians - janv 2020'!K11)/500),"")</f>
        <v>6000</v>
      </c>
      <c r="J15" s="4">
        <f t="array" ref="J15">IFERROR(((13000*'[1]Prix médians - janv 2020'!L11)/500),"")</f>
        <v>6500</v>
      </c>
      <c r="K15" s="4">
        <f t="array" ref="K15">IFERROR(((8000*'[1]Prix médians - janv 2020'!N11)/500),"")</f>
        <v>4000</v>
      </c>
      <c r="L15" s="4">
        <f t="array" ref="L15">IFERROR(((6000*'[1]Prix médians - janv 2020'!O11)/150),"")</f>
        <v>8000</v>
      </c>
      <c r="M15" s="4">
        <f t="array" ref="M15">IFERROR(((5000*'[1]Prix médians - janv 2020'!Q11)/200),"")</f>
        <v>6250</v>
      </c>
      <c r="N15" s="4">
        <f t="array" ref="N15">IFERROR(((1000*'[1]Prix médians - janv 2020'!R11)/150),"")</f>
        <v>666.66666666666663</v>
      </c>
      <c r="O15" s="61">
        <f t="array" ref="O15">IFERROR((2*'[1]Prix médians - janv 2020'!M11),"")</f>
        <v>4000</v>
      </c>
      <c r="P15" s="4">
        <f t="array" ref="P15">IFERROR((5*'[1]Prix médians - janv 2020'!P11),"")</f>
        <v>5000</v>
      </c>
      <c r="Q15" s="4">
        <f t="array" ref="Q15">IFERROR((5*'[1]Prix médians - janv 2020'!S11),"")</f>
        <v>1000</v>
      </c>
      <c r="R15" s="61">
        <f t="array" ref="R15">IFERROR((('[1]Prix médians - janv 2020'!U11)/6),"")</f>
        <v>333.33333333333331</v>
      </c>
      <c r="T15" s="4">
        <f t="shared" si="0"/>
        <v>55523.809523809527</v>
      </c>
      <c r="U15" s="13">
        <f t="shared" si="1"/>
        <v>51273.809523809519</v>
      </c>
      <c r="V15" s="13">
        <f t="shared" si="2"/>
        <v>2916.666666666667</v>
      </c>
      <c r="W15" s="13">
        <f t="shared" si="3"/>
        <v>1333.3333333333333</v>
      </c>
    </row>
    <row r="16" spans="1:26" s="11" customFormat="1" x14ac:dyDescent="0.35">
      <c r="A16" s="36" t="s">
        <v>124</v>
      </c>
      <c r="B16" s="61">
        <f t="array" ref="B16">IFERROR(('[1]Prix médians - janv 2020'!B12/6),"")</f>
        <v>166.66666666666666</v>
      </c>
      <c r="C16" s="4">
        <f t="array" ref="C16">IFERROR(('[1]Prix médians - janv 2020'!C12/6),"")</f>
        <v>416.66666666666669</v>
      </c>
      <c r="D16" s="61">
        <f t="array" ref="D16">IFERROR(('[1]Prix médians - janv 2020'!D12/6),"")</f>
        <v>833.33333333333337</v>
      </c>
      <c r="E16" s="61">
        <f t="array" ref="E16">IFERROR(('[1]Prix médians - janv 2020'!F12/6),"")</f>
        <v>833.33333333333337</v>
      </c>
      <c r="F16" s="61">
        <f t="array" ref="F16">IFERROR('[1]Prix médians - janv 2020'!G12/12,"")</f>
        <v>833.33333333333337</v>
      </c>
      <c r="G16" s="61">
        <f t="array" ref="G16">IFERROR(('[1]Prix médians - janv 2020'!H12/6),"")</f>
        <v>750</v>
      </c>
      <c r="H16" s="61">
        <f t="array" ref="H16">IFERROR(((38000*'[1]Prix médians - janv 2020'!J12)/350),"")</f>
        <v>3800</v>
      </c>
      <c r="I16" s="4">
        <f t="array" ref="I16">IFERROR(((30000*'[1]Prix médians - janv 2020'!K12)/500),"")</f>
        <v>8340</v>
      </c>
      <c r="J16" s="4">
        <f t="array" ref="J16">IFERROR(((13000*'[1]Prix médians - janv 2020'!L12)/500),"")</f>
        <v>14144</v>
      </c>
      <c r="K16" s="4">
        <f t="array" ref="K16">IFERROR(((8000*'[1]Prix médians - janv 2020'!N12)/500),"")</f>
        <v>4000</v>
      </c>
      <c r="L16" s="4">
        <f t="array" ref="L16">IFERROR(((6000*'[1]Prix médians - janv 2020'!O12)/150),"")</f>
        <v>8760</v>
      </c>
      <c r="M16" s="4">
        <f t="array" ref="M16">IFERROR(((5000*'[1]Prix médians - janv 2020'!Q12)/200),"")</f>
        <v>7500</v>
      </c>
      <c r="N16" s="4">
        <f t="array" ref="N16">IFERROR(((1000*'[1]Prix médians - janv 2020'!R12)/150),"")</f>
        <v>1400</v>
      </c>
      <c r="O16" s="61">
        <f t="array" ref="O16">IFERROR((2*'[1]Prix médians - janv 2020'!M12),"")</f>
        <v>3000</v>
      </c>
      <c r="P16" s="4">
        <f t="array" ref="P16">IFERROR((5*'[1]Prix médians - janv 2020'!P12),"")</f>
        <v>10000</v>
      </c>
      <c r="Q16" s="4">
        <f t="array" ref="Q16">IFERROR((5*'[1]Prix médians - janv 2020'!S12),"")</f>
        <v>1500</v>
      </c>
      <c r="R16" s="61">
        <f t="array" ref="R16">IFERROR((('[1]Prix médians - janv 2020'!U12)/6),"")</f>
        <v>666.66666666666663</v>
      </c>
      <c r="T16" s="4">
        <f t="shared" si="0"/>
        <v>66944.000000000015</v>
      </c>
      <c r="U16" s="13">
        <f t="shared" si="1"/>
        <v>60944</v>
      </c>
      <c r="V16" s="13">
        <f t="shared" si="2"/>
        <v>3833.3333333333335</v>
      </c>
      <c r="W16" s="13">
        <f t="shared" si="3"/>
        <v>2166.6666666666665</v>
      </c>
    </row>
    <row r="17" spans="1:23" x14ac:dyDescent="0.35">
      <c r="A17" s="18" t="s">
        <v>46</v>
      </c>
      <c r="B17" s="37">
        <f>IFERROR(('Prix médians'!B13/6),"")</f>
        <v>166.66666666666666</v>
      </c>
      <c r="C17" s="37">
        <f>IFERROR((('Prix médians'!C13)/6),"")</f>
        <v>250</v>
      </c>
      <c r="D17" s="37">
        <f>IFERROR(('Prix médians'!D13/6),"")</f>
        <v>583.33333333333337</v>
      </c>
      <c r="E17" s="37">
        <f>IFERROR(('Prix médians'!F13/6),"")</f>
        <v>500</v>
      </c>
      <c r="F17" s="37">
        <f>IFERROR(('Prix médians'!G13)/12,"")</f>
        <v>1041.6666666666667</v>
      </c>
      <c r="G17" s="37">
        <f>IFERROR(('Prix médians'!H13/6),"")</f>
        <v>833.33333333333337</v>
      </c>
      <c r="H17" s="37">
        <f>IFERROR(((38000*'Prix médians'!J13)/350),"")</f>
        <v>10857.142857142857</v>
      </c>
      <c r="I17" s="37">
        <f>IFERROR(((30000*'Prix médians'!K13)/500),"")</f>
        <v>9000</v>
      </c>
      <c r="J17" s="37">
        <f>IFERROR(((13000*'Prix médians'!L13)/500),"")</f>
        <v>6500</v>
      </c>
      <c r="K17" s="37">
        <f>IFERROR(((8000*'Prix médians'!N13)/500),"")</f>
        <v>4000</v>
      </c>
      <c r="L17" s="37">
        <f>IFERROR(((6000*'Prix médians'!O13)/150),"")</f>
        <v>8000</v>
      </c>
      <c r="M17" s="37">
        <f>IFERROR(((5000*'Prix médians'!Q13)/200),"")</f>
        <v>5000</v>
      </c>
      <c r="N17" s="37">
        <f>IFERROR(((1000*'Prix médians'!R13)/150),"")</f>
        <v>666.66666666666663</v>
      </c>
      <c r="O17" s="37">
        <f>IFERROR((2*'Prix médians'!M13),"")</f>
        <v>4000</v>
      </c>
      <c r="P17" s="37">
        <f>IFERROR((5*'Prix médians'!P13),"")</f>
        <v>7500</v>
      </c>
      <c r="Q17" s="37">
        <f>IFERROR((5*'Prix médians'!S13),"")</f>
        <v>1000</v>
      </c>
      <c r="R17" s="37">
        <f>IFERROR((('Prix médians'!U13)/6),"")</f>
        <v>500</v>
      </c>
      <c r="T17" s="20">
        <f t="shared" si="0"/>
        <v>60398.809523809519</v>
      </c>
      <c r="U17" s="20">
        <f t="shared" si="1"/>
        <v>55523.809523809519</v>
      </c>
      <c r="V17" s="20">
        <f t="shared" si="2"/>
        <v>3375.0000000000005</v>
      </c>
      <c r="W17" s="20">
        <f t="shared" si="3"/>
        <v>1500</v>
      </c>
    </row>
    <row r="18" spans="1:23" ht="20" x14ac:dyDescent="0.4">
      <c r="A18" s="8"/>
      <c r="B18" s="38"/>
      <c r="C18" s="38"/>
      <c r="D18" s="38"/>
      <c r="E18" s="38"/>
      <c r="F18" s="38"/>
      <c r="G18" s="38"/>
      <c r="H18" s="38"/>
      <c r="I18" s="38"/>
      <c r="J18" s="38"/>
      <c r="K18" s="38"/>
      <c r="L18" s="38"/>
      <c r="M18" s="38"/>
      <c r="N18" s="38"/>
      <c r="O18" s="38"/>
      <c r="P18" s="38"/>
      <c r="Q18" s="38"/>
      <c r="R18" s="38"/>
    </row>
    <row r="20" spans="1:23" ht="28" x14ac:dyDescent="0.35">
      <c r="A20" s="35" t="s">
        <v>45</v>
      </c>
      <c r="B20" s="5" t="s">
        <v>47</v>
      </c>
      <c r="C20" s="5" t="s">
        <v>48</v>
      </c>
      <c r="D20" s="5" t="s">
        <v>49</v>
      </c>
    </row>
    <row r="21" spans="1:23" x14ac:dyDescent="0.35">
      <c r="A21" s="62" t="s">
        <v>1867</v>
      </c>
      <c r="B21" s="63">
        <f>MEDIAN(H8,I8,J8,K8,L8,M8,N8,O8,P8)</f>
        <v>3750</v>
      </c>
      <c r="C21" s="63">
        <f>MEDIAN(B8,C8,D8,E8,F8,G8)</f>
        <v>583.33333333333326</v>
      </c>
      <c r="D21" s="63">
        <f>MEDIAN(Q8,R8)</f>
        <v>569.41666666666663</v>
      </c>
    </row>
    <row r="22" spans="1:23" x14ac:dyDescent="0.35">
      <c r="A22" s="62" t="s">
        <v>0</v>
      </c>
      <c r="B22" s="63">
        <f t="shared" ref="B22:B30" si="4">MEDIAN(H9,I9,J9,K9,L9,M9,N9,O9,P9)</f>
        <v>5850</v>
      </c>
      <c r="C22" s="63">
        <f t="shared" ref="C22:C30" si="5">MEDIAN(B9,C9,D9,E9,F9,G9)</f>
        <v>604.16666666666663</v>
      </c>
      <c r="D22" s="63">
        <f t="shared" ref="D22:D30" si="6">MEDIAN(Q9,R9)</f>
        <v>770.83333333333326</v>
      </c>
    </row>
    <row r="23" spans="1:23" x14ac:dyDescent="0.35">
      <c r="A23" s="62" t="s">
        <v>1864</v>
      </c>
      <c r="B23" s="63">
        <f t="shared" si="4"/>
        <v>5000</v>
      </c>
      <c r="C23" s="63">
        <f t="shared" si="5"/>
        <v>520.83333333333337</v>
      </c>
      <c r="D23" s="63">
        <f t="shared" si="6"/>
        <v>437.5</v>
      </c>
    </row>
    <row r="24" spans="1:23" x14ac:dyDescent="0.35">
      <c r="A24" s="62" t="s">
        <v>1866</v>
      </c>
      <c r="B24" s="63">
        <f t="shared" si="4"/>
        <v>5000</v>
      </c>
      <c r="C24" s="63">
        <f t="shared" si="5"/>
        <v>375</v>
      </c>
      <c r="D24" s="63">
        <f t="shared" si="6"/>
        <v>625</v>
      </c>
    </row>
    <row r="25" spans="1:23" x14ac:dyDescent="0.35">
      <c r="A25" s="62" t="s">
        <v>1868</v>
      </c>
      <c r="B25" s="63">
        <f t="shared" si="4"/>
        <v>5000</v>
      </c>
      <c r="C25" s="63">
        <f t="shared" si="5"/>
        <v>666.66666666666674</v>
      </c>
      <c r="D25" s="63">
        <f t="shared" si="6"/>
        <v>750</v>
      </c>
    </row>
    <row r="26" spans="1:23" x14ac:dyDescent="0.35">
      <c r="A26" s="62" t="s">
        <v>100</v>
      </c>
      <c r="B26" s="63">
        <f t="shared" si="4"/>
        <v>6500</v>
      </c>
      <c r="C26" s="63">
        <f t="shared" si="5"/>
        <v>520.83333333333326</v>
      </c>
      <c r="D26" s="63">
        <f t="shared" si="6"/>
        <v>875</v>
      </c>
    </row>
    <row r="27" spans="1:23" x14ac:dyDescent="0.35">
      <c r="A27" s="62" t="s">
        <v>1865</v>
      </c>
      <c r="B27" s="63">
        <f t="shared" si="4"/>
        <v>9000</v>
      </c>
      <c r="C27" s="63">
        <f t="shared" si="5"/>
        <v>666.66666666666674</v>
      </c>
      <c r="D27" s="63">
        <f t="shared" si="6"/>
        <v>1666.6666666666665</v>
      </c>
    </row>
    <row r="28" spans="1:23" s="11" customFormat="1" x14ac:dyDescent="0.35">
      <c r="A28" s="62" t="s">
        <v>1874</v>
      </c>
      <c r="B28" s="63">
        <f t="shared" si="4"/>
        <v>6000</v>
      </c>
      <c r="C28" s="63">
        <f t="shared" si="5"/>
        <v>416.66666666666669</v>
      </c>
      <c r="D28" s="63">
        <f t="shared" si="6"/>
        <v>666.66666666666674</v>
      </c>
    </row>
    <row r="29" spans="1:23" x14ac:dyDescent="0.35">
      <c r="A29" s="62" t="s">
        <v>124</v>
      </c>
      <c r="B29" s="63">
        <f t="shared" si="4"/>
        <v>7500</v>
      </c>
      <c r="C29" s="63">
        <f t="shared" si="5"/>
        <v>791.66666666666674</v>
      </c>
      <c r="D29" s="63">
        <f t="shared" si="6"/>
        <v>1083.3333333333333</v>
      </c>
    </row>
    <row r="30" spans="1:23" x14ac:dyDescent="0.35">
      <c r="A30" s="64" t="s">
        <v>46</v>
      </c>
      <c r="B30" s="65">
        <f t="shared" si="4"/>
        <v>6500</v>
      </c>
      <c r="C30" s="65">
        <f t="shared" si="5"/>
        <v>541.66666666666674</v>
      </c>
      <c r="D30" s="65">
        <f t="shared" si="6"/>
        <v>750</v>
      </c>
    </row>
  </sheetData>
  <conditionalFormatting sqref="B8:B16">
    <cfRule type="colorScale" priority="1194">
      <colorScale>
        <cfvo type="min"/>
        <cfvo type="percentile" val="50"/>
        <cfvo type="max"/>
        <color rgb="FFF8696B"/>
        <color rgb="FFFFEB84"/>
        <color rgb="FF63BE7B"/>
      </colorScale>
    </cfRule>
  </conditionalFormatting>
  <conditionalFormatting sqref="W8:W16">
    <cfRule type="colorScale" priority="29">
      <colorScale>
        <cfvo type="min"/>
        <cfvo type="percentile" val="50"/>
        <cfvo type="max"/>
        <color rgb="FF63BE7B"/>
        <color rgb="FFFFEB84"/>
        <color rgb="FFF8696B"/>
      </colorScale>
    </cfRule>
  </conditionalFormatting>
  <conditionalFormatting sqref="V8:V16">
    <cfRule type="colorScale" priority="2567">
      <colorScale>
        <cfvo type="min"/>
        <cfvo type="percentile" val="50"/>
        <cfvo type="max"/>
        <color rgb="FF63BE7B"/>
        <color rgb="FFFFEB84"/>
        <color rgb="FFF8696B"/>
      </colorScale>
    </cfRule>
  </conditionalFormatting>
  <conditionalFormatting sqref="U8:U16">
    <cfRule type="colorScale" priority="2568">
      <colorScale>
        <cfvo type="min"/>
        <cfvo type="percentile" val="50"/>
        <cfvo type="max"/>
        <color rgb="FF63BE7B"/>
        <color rgb="FFFFEB84"/>
        <color rgb="FFF8696B"/>
      </colorScale>
    </cfRule>
  </conditionalFormatting>
  <conditionalFormatting sqref="T8:T16">
    <cfRule type="colorScale" priority="2569">
      <colorScale>
        <cfvo type="min"/>
        <cfvo type="percentile" val="50"/>
        <cfvo type="max"/>
        <color rgb="FF63BE7B"/>
        <color rgb="FFFFEB84"/>
        <color rgb="FFF8696B"/>
      </colorScale>
    </cfRule>
  </conditionalFormatting>
  <conditionalFormatting sqref="C8:C16">
    <cfRule type="colorScale" priority="16">
      <colorScale>
        <cfvo type="min"/>
        <cfvo type="percentile" val="50"/>
        <cfvo type="max"/>
        <color rgb="FF63BE7B"/>
        <color rgb="FFFFEB84"/>
        <color rgb="FFF8696B"/>
      </colorScale>
    </cfRule>
  </conditionalFormatting>
  <conditionalFormatting sqref="D8:D16">
    <cfRule type="colorScale" priority="15">
      <colorScale>
        <cfvo type="min"/>
        <cfvo type="percentile" val="50"/>
        <cfvo type="max"/>
        <color rgb="FF63BE7B"/>
        <color rgb="FFFFEB84"/>
        <color rgb="FFF8696B"/>
      </colorScale>
    </cfRule>
  </conditionalFormatting>
  <conditionalFormatting sqref="E8:E16">
    <cfRule type="colorScale" priority="14">
      <colorScale>
        <cfvo type="min"/>
        <cfvo type="percentile" val="50"/>
        <cfvo type="max"/>
        <color rgb="FF63BE7B"/>
        <color rgb="FFFFEB84"/>
        <color rgb="FFF8696B"/>
      </colorScale>
    </cfRule>
  </conditionalFormatting>
  <conditionalFormatting sqref="F8:F16">
    <cfRule type="colorScale" priority="1">
      <colorScale>
        <cfvo type="min"/>
        <cfvo type="percentile" val="50"/>
        <cfvo type="max"/>
        <color rgb="FF63BE7B"/>
        <color rgb="FFFFEB84"/>
        <color rgb="FFF8696B"/>
      </colorScale>
    </cfRule>
  </conditionalFormatting>
  <conditionalFormatting sqref="G8:G16">
    <cfRule type="colorScale" priority="2">
      <colorScale>
        <cfvo type="min"/>
        <cfvo type="percentile" val="50"/>
        <cfvo type="max"/>
        <color rgb="FF63BE7B"/>
        <color rgb="FFFFEB84"/>
        <color rgb="FFF8696B"/>
      </colorScale>
    </cfRule>
  </conditionalFormatting>
  <conditionalFormatting sqref="H8:H16">
    <cfRule type="colorScale" priority="3">
      <colorScale>
        <cfvo type="min"/>
        <cfvo type="percentile" val="50"/>
        <cfvo type="max"/>
        <color rgb="FF63BE7B"/>
        <color rgb="FFFFEB84"/>
        <color rgb="FFF8696B"/>
      </colorScale>
    </cfRule>
  </conditionalFormatting>
  <conditionalFormatting sqref="I8:I16">
    <cfRule type="colorScale" priority="4">
      <colorScale>
        <cfvo type="min"/>
        <cfvo type="percentile" val="50"/>
        <cfvo type="max"/>
        <color rgb="FF63BE7B"/>
        <color rgb="FFFFEB84"/>
        <color rgb="FFF8696B"/>
      </colorScale>
    </cfRule>
  </conditionalFormatting>
  <conditionalFormatting sqref="J8:J16">
    <cfRule type="colorScale" priority="5">
      <colorScale>
        <cfvo type="min"/>
        <cfvo type="percentile" val="50"/>
        <cfvo type="max"/>
        <color rgb="FF63BE7B"/>
        <color rgb="FFFFEB84"/>
        <color rgb="FFF8696B"/>
      </colorScale>
    </cfRule>
  </conditionalFormatting>
  <conditionalFormatting sqref="K8:K16">
    <cfRule type="colorScale" priority="6">
      <colorScale>
        <cfvo type="min"/>
        <cfvo type="percentile" val="50"/>
        <cfvo type="max"/>
        <color rgb="FF63BE7B"/>
        <color rgb="FFFFEB84"/>
        <color rgb="FFF8696B"/>
      </colorScale>
    </cfRule>
  </conditionalFormatting>
  <conditionalFormatting sqref="L8:L16">
    <cfRule type="colorScale" priority="7">
      <colorScale>
        <cfvo type="min"/>
        <cfvo type="percentile" val="50"/>
        <cfvo type="max"/>
        <color rgb="FF63BE7B"/>
        <color rgb="FFFFEB84"/>
        <color rgb="FFF8696B"/>
      </colorScale>
    </cfRule>
  </conditionalFormatting>
  <conditionalFormatting sqref="M8:M16">
    <cfRule type="colorScale" priority="8">
      <colorScale>
        <cfvo type="min"/>
        <cfvo type="percentile" val="50"/>
        <cfvo type="max"/>
        <color rgb="FF63BE7B"/>
        <color rgb="FFFFEB84"/>
        <color rgb="FFF8696B"/>
      </colorScale>
    </cfRule>
  </conditionalFormatting>
  <conditionalFormatting sqref="N8:N16">
    <cfRule type="colorScale" priority="9">
      <colorScale>
        <cfvo type="min"/>
        <cfvo type="percentile" val="50"/>
        <cfvo type="max"/>
        <color rgb="FF63BE7B"/>
        <color rgb="FFFFEB84"/>
        <color rgb="FFF8696B"/>
      </colorScale>
    </cfRule>
  </conditionalFormatting>
  <conditionalFormatting sqref="O8:O16">
    <cfRule type="colorScale" priority="10">
      <colorScale>
        <cfvo type="min"/>
        <cfvo type="percentile" val="50"/>
        <cfvo type="max"/>
        <color rgb="FF63BE7B"/>
        <color rgb="FFFFEB84"/>
        <color rgb="FFF8696B"/>
      </colorScale>
    </cfRule>
  </conditionalFormatting>
  <conditionalFormatting sqref="P8:P16">
    <cfRule type="colorScale" priority="11">
      <colorScale>
        <cfvo type="min"/>
        <cfvo type="percentile" val="50"/>
        <cfvo type="max"/>
        <color rgb="FF63BE7B"/>
        <color rgb="FFFFEB84"/>
        <color rgb="FFF8696B"/>
      </colorScale>
    </cfRule>
  </conditionalFormatting>
  <conditionalFormatting sqref="Q8:Q16">
    <cfRule type="colorScale" priority="12">
      <colorScale>
        <cfvo type="min"/>
        <cfvo type="percentile" val="50"/>
        <cfvo type="max"/>
        <color rgb="FF63BE7B"/>
        <color rgb="FFFFEB84"/>
        <color rgb="FFF8696B"/>
      </colorScale>
    </cfRule>
  </conditionalFormatting>
  <conditionalFormatting sqref="R8:R16">
    <cfRule type="colorScale" priority="13">
      <colorScale>
        <cfvo type="min"/>
        <cfvo type="percentile" val="50"/>
        <cfvo type="max"/>
        <color rgb="FF63BE7B"/>
        <color rgb="FFFFEB84"/>
        <color rgb="FFF8696B"/>
      </colorScale>
    </cfRule>
  </conditionalFormatting>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topLeftCell="A10" workbookViewId="0">
      <selection activeCell="F22" sqref="F22"/>
    </sheetView>
  </sheetViews>
  <sheetFormatPr defaultColWidth="8.81640625" defaultRowHeight="14.5" x14ac:dyDescent="0.35"/>
  <cols>
    <col min="1" max="1" width="22.90625" style="11" customWidth="1"/>
    <col min="2" max="2" width="16.1796875" style="11" bestFit="1" customWidth="1"/>
    <col min="3" max="3" width="14.36328125" style="11" customWidth="1"/>
    <col min="4" max="4" width="13.81640625" style="11" customWidth="1"/>
    <col min="5" max="5" width="8.81640625" style="11"/>
    <col min="6" max="6" width="9.453125" style="11" customWidth="1"/>
    <col min="7" max="7" width="11.54296875" style="11" customWidth="1"/>
    <col min="8" max="8" width="16.08984375" style="11" customWidth="1"/>
    <col min="9" max="9" width="8.81640625" style="11"/>
    <col min="10" max="10" width="12.81640625" style="11" customWidth="1"/>
    <col min="11" max="16384" width="8.81640625" style="11"/>
  </cols>
  <sheetData>
    <row r="1" spans="1:13" ht="20" x14ac:dyDescent="0.35">
      <c r="A1" s="172" t="s">
        <v>2944</v>
      </c>
      <c r="B1" s="172"/>
      <c r="C1" s="172"/>
      <c r="D1" s="172"/>
    </row>
    <row r="2" spans="1:13" x14ac:dyDescent="0.35">
      <c r="A2" s="167" t="s">
        <v>2095</v>
      </c>
      <c r="B2" s="168"/>
      <c r="C2" s="168"/>
      <c r="D2" s="169"/>
    </row>
    <row r="3" spans="1:13" x14ac:dyDescent="0.35">
      <c r="A3" s="160" t="s">
        <v>2945</v>
      </c>
      <c r="B3" s="121" t="s">
        <v>26</v>
      </c>
      <c r="C3" s="121">
        <v>6</v>
      </c>
      <c r="D3" s="123" t="s">
        <v>2946</v>
      </c>
    </row>
    <row r="4" spans="1:13" x14ac:dyDescent="0.35">
      <c r="A4" s="160"/>
      <c r="B4" s="121" t="s">
        <v>1889</v>
      </c>
      <c r="C4" s="121">
        <v>1</v>
      </c>
      <c r="D4" s="123" t="s">
        <v>2947</v>
      </c>
    </row>
    <row r="5" spans="1:13" x14ac:dyDescent="0.35">
      <c r="A5" s="160"/>
      <c r="B5" s="121" t="s">
        <v>1872</v>
      </c>
      <c r="C5" s="121">
        <v>1</v>
      </c>
      <c r="D5" s="123" t="s">
        <v>2098</v>
      </c>
    </row>
    <row r="6" spans="1:13" x14ac:dyDescent="0.35">
      <c r="A6" s="160"/>
      <c r="B6" s="121" t="s">
        <v>61</v>
      </c>
      <c r="C6" s="121">
        <v>1</v>
      </c>
      <c r="D6" s="123" t="s">
        <v>1878</v>
      </c>
    </row>
    <row r="7" spans="1:13" x14ac:dyDescent="0.35">
      <c r="A7" s="160"/>
      <c r="B7" s="121" t="s">
        <v>2948</v>
      </c>
      <c r="C7" s="121">
        <v>1</v>
      </c>
      <c r="D7" s="123" t="s">
        <v>2112</v>
      </c>
    </row>
    <row r="8" spans="1:13" x14ac:dyDescent="0.35">
      <c r="A8" s="140"/>
      <c r="B8" s="121"/>
      <c r="C8" s="121"/>
      <c r="D8" s="123"/>
    </row>
    <row r="10" spans="1:13" ht="20" x14ac:dyDescent="0.35">
      <c r="A10" s="172" t="s">
        <v>2949</v>
      </c>
      <c r="B10" s="172"/>
      <c r="C10" s="172"/>
      <c r="D10" s="172"/>
      <c r="E10" s="172"/>
      <c r="F10" s="172"/>
    </row>
    <row r="11" spans="1:13" ht="14.5" customHeight="1" x14ac:dyDescent="0.35"/>
    <row r="12" spans="1:13" ht="28" x14ac:dyDescent="0.35">
      <c r="A12" s="3" t="s">
        <v>45</v>
      </c>
      <c r="B12" s="2" t="s">
        <v>1</v>
      </c>
      <c r="C12" s="2" t="s">
        <v>2950</v>
      </c>
      <c r="D12" s="2" t="s">
        <v>7</v>
      </c>
      <c r="E12" s="2" t="s">
        <v>9</v>
      </c>
      <c r="F12" s="2" t="s">
        <v>10</v>
      </c>
      <c r="H12" s="173" t="s">
        <v>1883</v>
      </c>
      <c r="I12" s="173"/>
      <c r="J12" s="173"/>
      <c r="K12" s="173"/>
      <c r="L12" s="173"/>
      <c r="M12" s="173"/>
    </row>
    <row r="13" spans="1:13" ht="17.5" customHeight="1" x14ac:dyDescent="0.35">
      <c r="A13" s="36" t="s">
        <v>1867</v>
      </c>
      <c r="B13" s="33">
        <v>5750</v>
      </c>
      <c r="C13" s="32">
        <v>6980</v>
      </c>
      <c r="D13" s="32">
        <v>1750</v>
      </c>
      <c r="E13" s="33">
        <v>100</v>
      </c>
      <c r="F13" s="32">
        <v>1000</v>
      </c>
      <c r="H13" s="173"/>
      <c r="I13" s="173"/>
      <c r="J13" s="173"/>
      <c r="K13" s="173"/>
      <c r="L13" s="173"/>
      <c r="M13" s="173"/>
    </row>
    <row r="14" spans="1:13" x14ac:dyDescent="0.35">
      <c r="A14" s="36" t="s">
        <v>0</v>
      </c>
      <c r="B14" s="32">
        <v>8000</v>
      </c>
      <c r="C14" s="32">
        <v>6000</v>
      </c>
      <c r="D14" s="32">
        <v>2000</v>
      </c>
      <c r="E14" s="145">
        <v>100</v>
      </c>
      <c r="F14" s="32">
        <v>1300</v>
      </c>
      <c r="H14" s="173"/>
      <c r="I14" s="173"/>
      <c r="J14" s="173"/>
      <c r="K14" s="173"/>
      <c r="L14" s="173"/>
      <c r="M14" s="173"/>
    </row>
    <row r="15" spans="1:13" x14ac:dyDescent="0.35">
      <c r="A15" s="36" t="s">
        <v>1879</v>
      </c>
      <c r="B15" s="32">
        <v>3500</v>
      </c>
      <c r="C15" s="32">
        <v>4500</v>
      </c>
      <c r="D15" s="32">
        <v>1000</v>
      </c>
      <c r="E15" s="145">
        <v>100</v>
      </c>
      <c r="F15" s="32">
        <v>1000</v>
      </c>
      <c r="H15" s="173"/>
      <c r="I15" s="173"/>
      <c r="J15" s="173"/>
      <c r="K15" s="173"/>
      <c r="L15" s="173"/>
      <c r="M15" s="173"/>
    </row>
    <row r="16" spans="1:13" x14ac:dyDescent="0.35">
      <c r="A16" s="36" t="s">
        <v>1866</v>
      </c>
      <c r="B16" s="32">
        <v>4000</v>
      </c>
      <c r="C16" s="32">
        <v>10000</v>
      </c>
      <c r="D16" s="32">
        <v>1000</v>
      </c>
      <c r="E16" s="33">
        <v>100</v>
      </c>
      <c r="F16" s="32">
        <v>800</v>
      </c>
      <c r="H16" s="67"/>
      <c r="I16" s="67"/>
      <c r="J16" s="67"/>
      <c r="K16" s="67"/>
      <c r="L16" s="67"/>
      <c r="M16" s="67"/>
    </row>
    <row r="17" spans="1:6" x14ac:dyDescent="0.35">
      <c r="A17" s="36" t="s">
        <v>1868</v>
      </c>
      <c r="B17" s="32">
        <v>4000</v>
      </c>
      <c r="C17" s="142">
        <v>6500</v>
      </c>
      <c r="D17" s="142">
        <v>1875</v>
      </c>
      <c r="E17" s="142">
        <v>100</v>
      </c>
      <c r="F17" s="32">
        <v>750</v>
      </c>
    </row>
    <row r="18" spans="1:6" x14ac:dyDescent="0.35">
      <c r="A18" s="36" t="s">
        <v>100</v>
      </c>
      <c r="B18" s="32">
        <v>5000</v>
      </c>
      <c r="C18" s="32">
        <v>6500</v>
      </c>
      <c r="D18" s="32">
        <v>2000</v>
      </c>
      <c r="E18" s="33">
        <v>100</v>
      </c>
      <c r="F18" s="32">
        <v>1250</v>
      </c>
    </row>
    <row r="19" spans="1:6" x14ac:dyDescent="0.35">
      <c r="A19" s="36" t="s">
        <v>1865</v>
      </c>
      <c r="B19" s="32">
        <v>11000</v>
      </c>
      <c r="C19" s="142">
        <v>6500</v>
      </c>
      <c r="D19" s="32">
        <v>3000</v>
      </c>
      <c r="E19" s="142">
        <v>100</v>
      </c>
      <c r="F19" s="32">
        <v>2500</v>
      </c>
    </row>
    <row r="20" spans="1:6" x14ac:dyDescent="0.35">
      <c r="A20" s="36" t="s">
        <v>1874</v>
      </c>
      <c r="B20" s="32">
        <v>6000</v>
      </c>
      <c r="C20" s="32">
        <v>5000</v>
      </c>
      <c r="D20" s="32">
        <v>1500</v>
      </c>
      <c r="E20" s="142">
        <v>100</v>
      </c>
      <c r="F20" s="32">
        <v>1000</v>
      </c>
    </row>
    <row r="21" spans="1:6" x14ac:dyDescent="0.35">
      <c r="A21" s="36" t="s">
        <v>124</v>
      </c>
      <c r="B21" s="32">
        <v>8000</v>
      </c>
      <c r="C21" s="32">
        <v>8000</v>
      </c>
      <c r="D21" s="32">
        <v>2500</v>
      </c>
      <c r="E21" s="33">
        <v>100</v>
      </c>
      <c r="F21" s="32">
        <v>2500</v>
      </c>
    </row>
    <row r="22" spans="1:6" x14ac:dyDescent="0.35">
      <c r="A22" s="141" t="s">
        <v>1882</v>
      </c>
      <c r="B22" s="34">
        <v>5750</v>
      </c>
      <c r="C22" s="34">
        <v>6500</v>
      </c>
      <c r="D22" s="34">
        <v>1875</v>
      </c>
      <c r="E22" s="34">
        <v>100</v>
      </c>
      <c r="F22" s="34">
        <v>1000</v>
      </c>
    </row>
    <row r="24" spans="1:6" x14ac:dyDescent="0.35">
      <c r="A24" s="143" t="s">
        <v>2951</v>
      </c>
    </row>
    <row r="25" spans="1:6" x14ac:dyDescent="0.35">
      <c r="A25" s="144">
        <v>6500</v>
      </c>
      <c r="B25" s="174" t="s">
        <v>2952</v>
      </c>
      <c r="C25" s="174"/>
      <c r="D25" s="174"/>
    </row>
  </sheetData>
  <mergeCells count="6">
    <mergeCell ref="B25:D25"/>
    <mergeCell ref="A1:D1"/>
    <mergeCell ref="A2:D2"/>
    <mergeCell ref="A3:A7"/>
    <mergeCell ref="A10:F10"/>
    <mergeCell ref="H12:M15"/>
  </mergeCells>
  <conditionalFormatting sqref="B13:B21">
    <cfRule type="colorScale" priority="5">
      <colorScale>
        <cfvo type="min"/>
        <cfvo type="percentile" val="50"/>
        <cfvo type="max"/>
        <color rgb="FF63BE7B"/>
        <color rgb="FFFFEB84"/>
        <color rgb="FFF8696B"/>
      </colorScale>
    </cfRule>
  </conditionalFormatting>
  <conditionalFormatting sqref="C13:C16 C18 C20:C21">
    <cfRule type="colorScale" priority="4">
      <colorScale>
        <cfvo type="min"/>
        <cfvo type="percentile" val="50"/>
        <cfvo type="max"/>
        <color rgb="FF63BE7B"/>
        <color rgb="FFFFEB84"/>
        <color rgb="FFF8696B"/>
      </colorScale>
    </cfRule>
  </conditionalFormatting>
  <conditionalFormatting sqref="D13:D16 D18:D21">
    <cfRule type="colorScale" priority="3">
      <colorScale>
        <cfvo type="min"/>
        <cfvo type="percentile" val="50"/>
        <cfvo type="max"/>
        <color rgb="FF63BE7B"/>
        <color rgb="FFFFEB84"/>
        <color rgb="FFF8696B"/>
      </colorScale>
    </cfRule>
  </conditionalFormatting>
  <conditionalFormatting sqref="E13 E16 E18 E21">
    <cfRule type="colorScale" priority="1">
      <colorScale>
        <cfvo type="min"/>
        <cfvo type="percentile" val="50"/>
        <cfvo type="max"/>
        <color rgb="FF63BE7B"/>
        <color rgb="FFFFEB84"/>
        <color rgb="FFF8696B"/>
      </colorScale>
    </cfRule>
  </conditionalFormatting>
  <conditionalFormatting sqref="F13:F21">
    <cfRule type="colorScale" priority="2">
      <colorScale>
        <cfvo type="min"/>
        <cfvo type="percentile" val="50"/>
        <cfvo type="max"/>
        <color rgb="FF63BE7B"/>
        <color rgb="FFFFEB84"/>
        <color rgb="FFF8696B"/>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7"/>
  <sheetViews>
    <sheetView topLeftCell="A43" workbookViewId="0">
      <selection activeCell="C65" sqref="C65"/>
    </sheetView>
  </sheetViews>
  <sheetFormatPr defaultColWidth="10.90625" defaultRowHeight="14.5" x14ac:dyDescent="0.35"/>
  <cols>
    <col min="1" max="1" width="20.08984375" style="11" customWidth="1"/>
    <col min="2" max="2" width="40.36328125" style="11" customWidth="1"/>
    <col min="3" max="3" width="75.1796875" style="11" customWidth="1"/>
    <col min="4" max="5" width="10.90625" style="11" customWidth="1"/>
    <col min="6" max="6" width="52.6328125" style="11" customWidth="1"/>
    <col min="7" max="256" width="10.90625" style="11"/>
    <col min="257" max="257" width="20.08984375" style="11" customWidth="1"/>
    <col min="258" max="258" width="40.36328125" style="11" customWidth="1"/>
    <col min="259" max="259" width="75.1796875" style="11" customWidth="1"/>
    <col min="260" max="261" width="10.90625" style="11" customWidth="1"/>
    <col min="262" max="262" width="52.6328125" style="11" customWidth="1"/>
    <col min="263" max="512" width="10.90625" style="11"/>
    <col min="513" max="513" width="20.08984375" style="11" customWidth="1"/>
    <col min="514" max="514" width="40.36328125" style="11" customWidth="1"/>
    <col min="515" max="515" width="75.1796875" style="11" customWidth="1"/>
    <col min="516" max="517" width="10.90625" style="11" customWidth="1"/>
    <col min="518" max="518" width="52.6328125" style="11" customWidth="1"/>
    <col min="519" max="768" width="10.90625" style="11"/>
    <col min="769" max="769" width="20.08984375" style="11" customWidth="1"/>
    <col min="770" max="770" width="40.36328125" style="11" customWidth="1"/>
    <col min="771" max="771" width="75.1796875" style="11" customWidth="1"/>
    <col min="772" max="773" width="10.90625" style="11" customWidth="1"/>
    <col min="774" max="774" width="52.6328125" style="11" customWidth="1"/>
    <col min="775" max="1024" width="10.90625" style="11"/>
    <col min="1025" max="1025" width="20.08984375" style="11" customWidth="1"/>
    <col min="1026" max="1026" width="40.36328125" style="11" customWidth="1"/>
    <col min="1027" max="1027" width="75.1796875" style="11" customWidth="1"/>
    <col min="1028" max="1029" width="10.90625" style="11" customWidth="1"/>
    <col min="1030" max="1030" width="52.6328125" style="11" customWidth="1"/>
    <col min="1031" max="1280" width="10.90625" style="11"/>
    <col min="1281" max="1281" width="20.08984375" style="11" customWidth="1"/>
    <col min="1282" max="1282" width="40.36328125" style="11" customWidth="1"/>
    <col min="1283" max="1283" width="75.1796875" style="11" customWidth="1"/>
    <col min="1284" max="1285" width="10.90625" style="11" customWidth="1"/>
    <col min="1286" max="1286" width="52.6328125" style="11" customWidth="1"/>
    <col min="1287" max="1536" width="10.90625" style="11"/>
    <col min="1537" max="1537" width="20.08984375" style="11" customWidth="1"/>
    <col min="1538" max="1538" width="40.36328125" style="11" customWidth="1"/>
    <col min="1539" max="1539" width="75.1796875" style="11" customWidth="1"/>
    <col min="1540" max="1541" width="10.90625" style="11" customWidth="1"/>
    <col min="1542" max="1542" width="52.6328125" style="11" customWidth="1"/>
    <col min="1543" max="1792" width="10.90625" style="11"/>
    <col min="1793" max="1793" width="20.08984375" style="11" customWidth="1"/>
    <col min="1794" max="1794" width="40.36328125" style="11" customWidth="1"/>
    <col min="1795" max="1795" width="75.1796875" style="11" customWidth="1"/>
    <col min="1796" max="1797" width="10.90625" style="11" customWidth="1"/>
    <col min="1798" max="1798" width="52.6328125" style="11" customWidth="1"/>
    <col min="1799" max="2048" width="10.90625" style="11"/>
    <col min="2049" max="2049" width="20.08984375" style="11" customWidth="1"/>
    <col min="2050" max="2050" width="40.36328125" style="11" customWidth="1"/>
    <col min="2051" max="2051" width="75.1796875" style="11" customWidth="1"/>
    <col min="2052" max="2053" width="10.90625" style="11" customWidth="1"/>
    <col min="2054" max="2054" width="52.6328125" style="11" customWidth="1"/>
    <col min="2055" max="2304" width="10.90625" style="11"/>
    <col min="2305" max="2305" width="20.08984375" style="11" customWidth="1"/>
    <col min="2306" max="2306" width="40.36328125" style="11" customWidth="1"/>
    <col min="2307" max="2307" width="75.1796875" style="11" customWidth="1"/>
    <col min="2308" max="2309" width="10.90625" style="11" customWidth="1"/>
    <col min="2310" max="2310" width="52.6328125" style="11" customWidth="1"/>
    <col min="2311" max="2560" width="10.90625" style="11"/>
    <col min="2561" max="2561" width="20.08984375" style="11" customWidth="1"/>
    <col min="2562" max="2562" width="40.36328125" style="11" customWidth="1"/>
    <col min="2563" max="2563" width="75.1796875" style="11" customWidth="1"/>
    <col min="2564" max="2565" width="10.90625" style="11" customWidth="1"/>
    <col min="2566" max="2566" width="52.6328125" style="11" customWidth="1"/>
    <col min="2567" max="2816" width="10.90625" style="11"/>
    <col min="2817" max="2817" width="20.08984375" style="11" customWidth="1"/>
    <col min="2818" max="2818" width="40.36328125" style="11" customWidth="1"/>
    <col min="2819" max="2819" width="75.1796875" style="11" customWidth="1"/>
    <col min="2820" max="2821" width="10.90625" style="11" customWidth="1"/>
    <col min="2822" max="2822" width="52.6328125" style="11" customWidth="1"/>
    <col min="2823" max="3072" width="10.90625" style="11"/>
    <col min="3073" max="3073" width="20.08984375" style="11" customWidth="1"/>
    <col min="3074" max="3074" width="40.36328125" style="11" customWidth="1"/>
    <col min="3075" max="3075" width="75.1796875" style="11" customWidth="1"/>
    <col min="3076" max="3077" width="10.90625" style="11" customWidth="1"/>
    <col min="3078" max="3078" width="52.6328125" style="11" customWidth="1"/>
    <col min="3079" max="3328" width="10.90625" style="11"/>
    <col min="3329" max="3329" width="20.08984375" style="11" customWidth="1"/>
    <col min="3330" max="3330" width="40.36328125" style="11" customWidth="1"/>
    <col min="3331" max="3331" width="75.1796875" style="11" customWidth="1"/>
    <col min="3332" max="3333" width="10.90625" style="11" customWidth="1"/>
    <col min="3334" max="3334" width="52.6328125" style="11" customWidth="1"/>
    <col min="3335" max="3584" width="10.90625" style="11"/>
    <col min="3585" max="3585" width="20.08984375" style="11" customWidth="1"/>
    <col min="3586" max="3586" width="40.36328125" style="11" customWidth="1"/>
    <col min="3587" max="3587" width="75.1796875" style="11" customWidth="1"/>
    <col min="3588" max="3589" width="10.90625" style="11" customWidth="1"/>
    <col min="3590" max="3590" width="52.6328125" style="11" customWidth="1"/>
    <col min="3591" max="3840" width="10.90625" style="11"/>
    <col min="3841" max="3841" width="20.08984375" style="11" customWidth="1"/>
    <col min="3842" max="3842" width="40.36328125" style="11" customWidth="1"/>
    <col min="3843" max="3843" width="75.1796875" style="11" customWidth="1"/>
    <col min="3844" max="3845" width="10.90625" style="11" customWidth="1"/>
    <col min="3846" max="3846" width="52.6328125" style="11" customWidth="1"/>
    <col min="3847" max="4096" width="10.90625" style="11"/>
    <col min="4097" max="4097" width="20.08984375" style="11" customWidth="1"/>
    <col min="4098" max="4098" width="40.36328125" style="11" customWidth="1"/>
    <col min="4099" max="4099" width="75.1796875" style="11" customWidth="1"/>
    <col min="4100" max="4101" width="10.90625" style="11" customWidth="1"/>
    <col min="4102" max="4102" width="52.6328125" style="11" customWidth="1"/>
    <col min="4103" max="4352" width="10.90625" style="11"/>
    <col min="4353" max="4353" width="20.08984375" style="11" customWidth="1"/>
    <col min="4354" max="4354" width="40.36328125" style="11" customWidth="1"/>
    <col min="4355" max="4355" width="75.1796875" style="11" customWidth="1"/>
    <col min="4356" max="4357" width="10.90625" style="11" customWidth="1"/>
    <col min="4358" max="4358" width="52.6328125" style="11" customWidth="1"/>
    <col min="4359" max="4608" width="10.90625" style="11"/>
    <col min="4609" max="4609" width="20.08984375" style="11" customWidth="1"/>
    <col min="4610" max="4610" width="40.36328125" style="11" customWidth="1"/>
    <col min="4611" max="4611" width="75.1796875" style="11" customWidth="1"/>
    <col min="4612" max="4613" width="10.90625" style="11" customWidth="1"/>
    <col min="4614" max="4614" width="52.6328125" style="11" customWidth="1"/>
    <col min="4615" max="4864" width="10.90625" style="11"/>
    <col min="4865" max="4865" width="20.08984375" style="11" customWidth="1"/>
    <col min="4866" max="4866" width="40.36328125" style="11" customWidth="1"/>
    <col min="4867" max="4867" width="75.1796875" style="11" customWidth="1"/>
    <col min="4868" max="4869" width="10.90625" style="11" customWidth="1"/>
    <col min="4870" max="4870" width="52.6328125" style="11" customWidth="1"/>
    <col min="4871" max="5120" width="10.90625" style="11"/>
    <col min="5121" max="5121" width="20.08984375" style="11" customWidth="1"/>
    <col min="5122" max="5122" width="40.36328125" style="11" customWidth="1"/>
    <col min="5123" max="5123" width="75.1796875" style="11" customWidth="1"/>
    <col min="5124" max="5125" width="10.90625" style="11" customWidth="1"/>
    <col min="5126" max="5126" width="52.6328125" style="11" customWidth="1"/>
    <col min="5127" max="5376" width="10.90625" style="11"/>
    <col min="5377" max="5377" width="20.08984375" style="11" customWidth="1"/>
    <col min="5378" max="5378" width="40.36328125" style="11" customWidth="1"/>
    <col min="5379" max="5379" width="75.1796875" style="11" customWidth="1"/>
    <col min="5380" max="5381" width="10.90625" style="11" customWidth="1"/>
    <col min="5382" max="5382" width="52.6328125" style="11" customWidth="1"/>
    <col min="5383" max="5632" width="10.90625" style="11"/>
    <col min="5633" max="5633" width="20.08984375" style="11" customWidth="1"/>
    <col min="5634" max="5634" width="40.36328125" style="11" customWidth="1"/>
    <col min="5635" max="5635" width="75.1796875" style="11" customWidth="1"/>
    <col min="5636" max="5637" width="10.90625" style="11" customWidth="1"/>
    <col min="5638" max="5638" width="52.6328125" style="11" customWidth="1"/>
    <col min="5639" max="5888" width="10.90625" style="11"/>
    <col min="5889" max="5889" width="20.08984375" style="11" customWidth="1"/>
    <col min="5890" max="5890" width="40.36328125" style="11" customWidth="1"/>
    <col min="5891" max="5891" width="75.1796875" style="11" customWidth="1"/>
    <col min="5892" max="5893" width="10.90625" style="11" customWidth="1"/>
    <col min="5894" max="5894" width="52.6328125" style="11" customWidth="1"/>
    <col min="5895" max="6144" width="10.90625" style="11"/>
    <col min="6145" max="6145" width="20.08984375" style="11" customWidth="1"/>
    <col min="6146" max="6146" width="40.36328125" style="11" customWidth="1"/>
    <col min="6147" max="6147" width="75.1796875" style="11" customWidth="1"/>
    <col min="6148" max="6149" width="10.90625" style="11" customWidth="1"/>
    <col min="6150" max="6150" width="52.6328125" style="11" customWidth="1"/>
    <col min="6151" max="6400" width="10.90625" style="11"/>
    <col min="6401" max="6401" width="20.08984375" style="11" customWidth="1"/>
    <col min="6402" max="6402" width="40.36328125" style="11" customWidth="1"/>
    <col min="6403" max="6403" width="75.1796875" style="11" customWidth="1"/>
    <col min="6404" max="6405" width="10.90625" style="11" customWidth="1"/>
    <col min="6406" max="6406" width="52.6328125" style="11" customWidth="1"/>
    <col min="6407" max="6656" width="10.90625" style="11"/>
    <col min="6657" max="6657" width="20.08984375" style="11" customWidth="1"/>
    <col min="6658" max="6658" width="40.36328125" style="11" customWidth="1"/>
    <col min="6659" max="6659" width="75.1796875" style="11" customWidth="1"/>
    <col min="6660" max="6661" width="10.90625" style="11" customWidth="1"/>
    <col min="6662" max="6662" width="52.6328125" style="11" customWidth="1"/>
    <col min="6663" max="6912" width="10.90625" style="11"/>
    <col min="6913" max="6913" width="20.08984375" style="11" customWidth="1"/>
    <col min="6914" max="6914" width="40.36328125" style="11" customWidth="1"/>
    <col min="6915" max="6915" width="75.1796875" style="11" customWidth="1"/>
    <col min="6916" max="6917" width="10.90625" style="11" customWidth="1"/>
    <col min="6918" max="6918" width="52.6328125" style="11" customWidth="1"/>
    <col min="6919" max="7168" width="10.90625" style="11"/>
    <col min="7169" max="7169" width="20.08984375" style="11" customWidth="1"/>
    <col min="7170" max="7170" width="40.36328125" style="11" customWidth="1"/>
    <col min="7171" max="7171" width="75.1796875" style="11" customWidth="1"/>
    <col min="7172" max="7173" width="10.90625" style="11" customWidth="1"/>
    <col min="7174" max="7174" width="52.6328125" style="11" customWidth="1"/>
    <col min="7175" max="7424" width="10.90625" style="11"/>
    <col min="7425" max="7425" width="20.08984375" style="11" customWidth="1"/>
    <col min="7426" max="7426" width="40.36328125" style="11" customWidth="1"/>
    <col min="7427" max="7427" width="75.1796875" style="11" customWidth="1"/>
    <col min="7428" max="7429" width="10.90625" style="11" customWidth="1"/>
    <col min="7430" max="7430" width="52.6328125" style="11" customWidth="1"/>
    <col min="7431" max="7680" width="10.90625" style="11"/>
    <col min="7681" max="7681" width="20.08984375" style="11" customWidth="1"/>
    <col min="7682" max="7682" width="40.36328125" style="11" customWidth="1"/>
    <col min="7683" max="7683" width="75.1796875" style="11" customWidth="1"/>
    <col min="7684" max="7685" width="10.90625" style="11" customWidth="1"/>
    <col min="7686" max="7686" width="52.6328125" style="11" customWidth="1"/>
    <col min="7687" max="7936" width="10.90625" style="11"/>
    <col min="7937" max="7937" width="20.08984375" style="11" customWidth="1"/>
    <col min="7938" max="7938" width="40.36328125" style="11" customWidth="1"/>
    <col min="7939" max="7939" width="75.1796875" style="11" customWidth="1"/>
    <col min="7940" max="7941" width="10.90625" style="11" customWidth="1"/>
    <col min="7942" max="7942" width="52.6328125" style="11" customWidth="1"/>
    <col min="7943" max="8192" width="10.90625" style="11"/>
    <col min="8193" max="8193" width="20.08984375" style="11" customWidth="1"/>
    <col min="8194" max="8194" width="40.36328125" style="11" customWidth="1"/>
    <col min="8195" max="8195" width="75.1796875" style="11" customWidth="1"/>
    <col min="8196" max="8197" width="10.90625" style="11" customWidth="1"/>
    <col min="8198" max="8198" width="52.6328125" style="11" customWidth="1"/>
    <col min="8199" max="8448" width="10.90625" style="11"/>
    <col min="8449" max="8449" width="20.08984375" style="11" customWidth="1"/>
    <col min="8450" max="8450" width="40.36328125" style="11" customWidth="1"/>
    <col min="8451" max="8451" width="75.1796875" style="11" customWidth="1"/>
    <col min="8452" max="8453" width="10.90625" style="11" customWidth="1"/>
    <col min="8454" max="8454" width="52.6328125" style="11" customWidth="1"/>
    <col min="8455" max="8704" width="10.90625" style="11"/>
    <col min="8705" max="8705" width="20.08984375" style="11" customWidth="1"/>
    <col min="8706" max="8706" width="40.36328125" style="11" customWidth="1"/>
    <col min="8707" max="8707" width="75.1796875" style="11" customWidth="1"/>
    <col min="8708" max="8709" width="10.90625" style="11" customWidth="1"/>
    <col min="8710" max="8710" width="52.6328125" style="11" customWidth="1"/>
    <col min="8711" max="8960" width="10.90625" style="11"/>
    <col min="8961" max="8961" width="20.08984375" style="11" customWidth="1"/>
    <col min="8962" max="8962" width="40.36328125" style="11" customWidth="1"/>
    <col min="8963" max="8963" width="75.1796875" style="11" customWidth="1"/>
    <col min="8964" max="8965" width="10.90625" style="11" customWidth="1"/>
    <col min="8966" max="8966" width="52.6328125" style="11" customWidth="1"/>
    <col min="8967" max="9216" width="10.90625" style="11"/>
    <col min="9217" max="9217" width="20.08984375" style="11" customWidth="1"/>
    <col min="9218" max="9218" width="40.36328125" style="11" customWidth="1"/>
    <col min="9219" max="9219" width="75.1796875" style="11" customWidth="1"/>
    <col min="9220" max="9221" width="10.90625" style="11" customWidth="1"/>
    <col min="9222" max="9222" width="52.6328125" style="11" customWidth="1"/>
    <col min="9223" max="9472" width="10.90625" style="11"/>
    <col min="9473" max="9473" width="20.08984375" style="11" customWidth="1"/>
    <col min="9474" max="9474" width="40.36328125" style="11" customWidth="1"/>
    <col min="9475" max="9475" width="75.1796875" style="11" customWidth="1"/>
    <col min="9476" max="9477" width="10.90625" style="11" customWidth="1"/>
    <col min="9478" max="9478" width="52.6328125" style="11" customWidth="1"/>
    <col min="9479" max="9728" width="10.90625" style="11"/>
    <col min="9729" max="9729" width="20.08984375" style="11" customWidth="1"/>
    <col min="9730" max="9730" width="40.36328125" style="11" customWidth="1"/>
    <col min="9731" max="9731" width="75.1796875" style="11" customWidth="1"/>
    <col min="9732" max="9733" width="10.90625" style="11" customWidth="1"/>
    <col min="9734" max="9734" width="52.6328125" style="11" customWidth="1"/>
    <col min="9735" max="9984" width="10.90625" style="11"/>
    <col min="9985" max="9985" width="20.08984375" style="11" customWidth="1"/>
    <col min="9986" max="9986" width="40.36328125" style="11" customWidth="1"/>
    <col min="9987" max="9987" width="75.1796875" style="11" customWidth="1"/>
    <col min="9988" max="9989" width="10.90625" style="11" customWidth="1"/>
    <col min="9990" max="9990" width="52.6328125" style="11" customWidth="1"/>
    <col min="9991" max="10240" width="10.90625" style="11"/>
    <col min="10241" max="10241" width="20.08984375" style="11" customWidth="1"/>
    <col min="10242" max="10242" width="40.36328125" style="11" customWidth="1"/>
    <col min="10243" max="10243" width="75.1796875" style="11" customWidth="1"/>
    <col min="10244" max="10245" width="10.90625" style="11" customWidth="1"/>
    <col min="10246" max="10246" width="52.6328125" style="11" customWidth="1"/>
    <col min="10247" max="10496" width="10.90625" style="11"/>
    <col min="10497" max="10497" width="20.08984375" style="11" customWidth="1"/>
    <col min="10498" max="10498" width="40.36328125" style="11" customWidth="1"/>
    <col min="10499" max="10499" width="75.1796875" style="11" customWidth="1"/>
    <col min="10500" max="10501" width="10.90625" style="11" customWidth="1"/>
    <col min="10502" max="10502" width="52.6328125" style="11" customWidth="1"/>
    <col min="10503" max="10752" width="10.90625" style="11"/>
    <col min="10753" max="10753" width="20.08984375" style="11" customWidth="1"/>
    <col min="10754" max="10754" width="40.36328125" style="11" customWidth="1"/>
    <col min="10755" max="10755" width="75.1796875" style="11" customWidth="1"/>
    <col min="10756" max="10757" width="10.90625" style="11" customWidth="1"/>
    <col min="10758" max="10758" width="52.6328125" style="11" customWidth="1"/>
    <col min="10759" max="11008" width="10.90625" style="11"/>
    <col min="11009" max="11009" width="20.08984375" style="11" customWidth="1"/>
    <col min="11010" max="11010" width="40.36328125" style="11" customWidth="1"/>
    <col min="11011" max="11011" width="75.1796875" style="11" customWidth="1"/>
    <col min="11012" max="11013" width="10.90625" style="11" customWidth="1"/>
    <col min="11014" max="11014" width="52.6328125" style="11" customWidth="1"/>
    <col min="11015" max="11264" width="10.90625" style="11"/>
    <col min="11265" max="11265" width="20.08984375" style="11" customWidth="1"/>
    <col min="11266" max="11266" width="40.36328125" style="11" customWidth="1"/>
    <col min="11267" max="11267" width="75.1796875" style="11" customWidth="1"/>
    <col min="11268" max="11269" width="10.90625" style="11" customWidth="1"/>
    <col min="11270" max="11270" width="52.6328125" style="11" customWidth="1"/>
    <col min="11271" max="11520" width="10.90625" style="11"/>
    <col min="11521" max="11521" width="20.08984375" style="11" customWidth="1"/>
    <col min="11522" max="11522" width="40.36328125" style="11" customWidth="1"/>
    <col min="11523" max="11523" width="75.1796875" style="11" customWidth="1"/>
    <col min="11524" max="11525" width="10.90625" style="11" customWidth="1"/>
    <col min="11526" max="11526" width="52.6328125" style="11" customWidth="1"/>
    <col min="11527" max="11776" width="10.90625" style="11"/>
    <col min="11777" max="11777" width="20.08984375" style="11" customWidth="1"/>
    <col min="11778" max="11778" width="40.36328125" style="11" customWidth="1"/>
    <col min="11779" max="11779" width="75.1796875" style="11" customWidth="1"/>
    <col min="11780" max="11781" width="10.90625" style="11" customWidth="1"/>
    <col min="11782" max="11782" width="52.6328125" style="11" customWidth="1"/>
    <col min="11783" max="12032" width="10.90625" style="11"/>
    <col min="12033" max="12033" width="20.08984375" style="11" customWidth="1"/>
    <col min="12034" max="12034" width="40.36328125" style="11" customWidth="1"/>
    <col min="12035" max="12035" width="75.1796875" style="11" customWidth="1"/>
    <col min="12036" max="12037" width="10.90625" style="11" customWidth="1"/>
    <col min="12038" max="12038" width="52.6328125" style="11" customWidth="1"/>
    <col min="12039" max="12288" width="10.90625" style="11"/>
    <col min="12289" max="12289" width="20.08984375" style="11" customWidth="1"/>
    <col min="12290" max="12290" width="40.36328125" style="11" customWidth="1"/>
    <col min="12291" max="12291" width="75.1796875" style="11" customWidth="1"/>
    <col min="12292" max="12293" width="10.90625" style="11" customWidth="1"/>
    <col min="12294" max="12294" width="52.6328125" style="11" customWidth="1"/>
    <col min="12295" max="12544" width="10.90625" style="11"/>
    <col min="12545" max="12545" width="20.08984375" style="11" customWidth="1"/>
    <col min="12546" max="12546" width="40.36328125" style="11" customWidth="1"/>
    <col min="12547" max="12547" width="75.1796875" style="11" customWidth="1"/>
    <col min="12548" max="12549" width="10.90625" style="11" customWidth="1"/>
    <col min="12550" max="12550" width="52.6328125" style="11" customWidth="1"/>
    <col min="12551" max="12800" width="10.90625" style="11"/>
    <col min="12801" max="12801" width="20.08984375" style="11" customWidth="1"/>
    <col min="12802" max="12802" width="40.36328125" style="11" customWidth="1"/>
    <col min="12803" max="12803" width="75.1796875" style="11" customWidth="1"/>
    <col min="12804" max="12805" width="10.90625" style="11" customWidth="1"/>
    <col min="12806" max="12806" width="52.6328125" style="11" customWidth="1"/>
    <col min="12807" max="13056" width="10.90625" style="11"/>
    <col min="13057" max="13057" width="20.08984375" style="11" customWidth="1"/>
    <col min="13058" max="13058" width="40.36328125" style="11" customWidth="1"/>
    <col min="13059" max="13059" width="75.1796875" style="11" customWidth="1"/>
    <col min="13060" max="13061" width="10.90625" style="11" customWidth="1"/>
    <col min="13062" max="13062" width="52.6328125" style="11" customWidth="1"/>
    <col min="13063" max="13312" width="10.90625" style="11"/>
    <col min="13313" max="13313" width="20.08984375" style="11" customWidth="1"/>
    <col min="13314" max="13314" width="40.36328125" style="11" customWidth="1"/>
    <col min="13315" max="13315" width="75.1796875" style="11" customWidth="1"/>
    <col min="13316" max="13317" width="10.90625" style="11" customWidth="1"/>
    <col min="13318" max="13318" width="52.6328125" style="11" customWidth="1"/>
    <col min="13319" max="13568" width="10.90625" style="11"/>
    <col min="13569" max="13569" width="20.08984375" style="11" customWidth="1"/>
    <col min="13570" max="13570" width="40.36328125" style="11" customWidth="1"/>
    <col min="13571" max="13571" width="75.1796875" style="11" customWidth="1"/>
    <col min="13572" max="13573" width="10.90625" style="11" customWidth="1"/>
    <col min="13574" max="13574" width="52.6328125" style="11" customWidth="1"/>
    <col min="13575" max="13824" width="10.90625" style="11"/>
    <col min="13825" max="13825" width="20.08984375" style="11" customWidth="1"/>
    <col min="13826" max="13826" width="40.36328125" style="11" customWidth="1"/>
    <col min="13827" max="13827" width="75.1796875" style="11" customWidth="1"/>
    <col min="13828" max="13829" width="10.90625" style="11" customWidth="1"/>
    <col min="13830" max="13830" width="52.6328125" style="11" customWidth="1"/>
    <col min="13831" max="14080" width="10.90625" style="11"/>
    <col min="14081" max="14081" width="20.08984375" style="11" customWidth="1"/>
    <col min="14082" max="14082" width="40.36328125" style="11" customWidth="1"/>
    <col min="14083" max="14083" width="75.1796875" style="11" customWidth="1"/>
    <col min="14084" max="14085" width="10.90625" style="11" customWidth="1"/>
    <col min="14086" max="14086" width="52.6328125" style="11" customWidth="1"/>
    <col min="14087" max="14336" width="10.90625" style="11"/>
    <col min="14337" max="14337" width="20.08984375" style="11" customWidth="1"/>
    <col min="14338" max="14338" width="40.36328125" style="11" customWidth="1"/>
    <col min="14339" max="14339" width="75.1796875" style="11" customWidth="1"/>
    <col min="14340" max="14341" width="10.90625" style="11" customWidth="1"/>
    <col min="14342" max="14342" width="52.6328125" style="11" customWidth="1"/>
    <col min="14343" max="14592" width="10.90625" style="11"/>
    <col min="14593" max="14593" width="20.08984375" style="11" customWidth="1"/>
    <col min="14594" max="14594" width="40.36328125" style="11" customWidth="1"/>
    <col min="14595" max="14595" width="75.1796875" style="11" customWidth="1"/>
    <col min="14596" max="14597" width="10.90625" style="11" customWidth="1"/>
    <col min="14598" max="14598" width="52.6328125" style="11" customWidth="1"/>
    <col min="14599" max="14848" width="10.90625" style="11"/>
    <col min="14849" max="14849" width="20.08984375" style="11" customWidth="1"/>
    <col min="14850" max="14850" width="40.36328125" style="11" customWidth="1"/>
    <col min="14851" max="14851" width="75.1796875" style="11" customWidth="1"/>
    <col min="14852" max="14853" width="10.90625" style="11" customWidth="1"/>
    <col min="14854" max="14854" width="52.6328125" style="11" customWidth="1"/>
    <col min="14855" max="15104" width="10.90625" style="11"/>
    <col min="15105" max="15105" width="20.08984375" style="11" customWidth="1"/>
    <col min="15106" max="15106" width="40.36328125" style="11" customWidth="1"/>
    <col min="15107" max="15107" width="75.1796875" style="11" customWidth="1"/>
    <col min="15108" max="15109" width="10.90625" style="11" customWidth="1"/>
    <col min="15110" max="15110" width="52.6328125" style="11" customWidth="1"/>
    <col min="15111" max="15360" width="10.90625" style="11"/>
    <col min="15361" max="15361" width="20.08984375" style="11" customWidth="1"/>
    <col min="15362" max="15362" width="40.36328125" style="11" customWidth="1"/>
    <col min="15363" max="15363" width="75.1796875" style="11" customWidth="1"/>
    <col min="15364" max="15365" width="10.90625" style="11" customWidth="1"/>
    <col min="15366" max="15366" width="52.6328125" style="11" customWidth="1"/>
    <col min="15367" max="15616" width="10.90625" style="11"/>
    <col min="15617" max="15617" width="20.08984375" style="11" customWidth="1"/>
    <col min="15618" max="15618" width="40.36328125" style="11" customWidth="1"/>
    <col min="15619" max="15619" width="75.1796875" style="11" customWidth="1"/>
    <col min="15620" max="15621" width="10.90625" style="11" customWidth="1"/>
    <col min="15622" max="15622" width="52.6328125" style="11" customWidth="1"/>
    <col min="15623" max="15872" width="10.90625" style="11"/>
    <col min="15873" max="15873" width="20.08984375" style="11" customWidth="1"/>
    <col min="15874" max="15874" width="40.36328125" style="11" customWidth="1"/>
    <col min="15875" max="15875" width="75.1796875" style="11" customWidth="1"/>
    <col min="15876" max="15877" width="10.90625" style="11" customWidth="1"/>
    <col min="15878" max="15878" width="52.6328125" style="11" customWidth="1"/>
    <col min="15879" max="16128" width="10.90625" style="11"/>
    <col min="16129" max="16129" width="20.08984375" style="11" customWidth="1"/>
    <col min="16130" max="16130" width="40.36328125" style="11" customWidth="1"/>
    <col min="16131" max="16131" width="75.1796875" style="11" customWidth="1"/>
    <col min="16132" max="16133" width="10.90625" style="11" customWidth="1"/>
    <col min="16134" max="16134" width="52.6328125" style="11" customWidth="1"/>
    <col min="16135" max="16384" width="10.90625" style="11"/>
  </cols>
  <sheetData>
    <row r="1" spans="1:11" x14ac:dyDescent="0.35">
      <c r="A1" s="125" t="s">
        <v>2663</v>
      </c>
      <c r="B1" s="125" t="s">
        <v>2117</v>
      </c>
      <c r="C1" s="125" t="s">
        <v>2118</v>
      </c>
      <c r="D1" s="125" t="s">
        <v>2664</v>
      </c>
      <c r="E1" s="125" t="s">
        <v>2665</v>
      </c>
      <c r="F1" s="125" t="s">
        <v>2666</v>
      </c>
      <c r="G1" s="125" t="s">
        <v>2667</v>
      </c>
      <c r="H1" s="125" t="s">
        <v>2668</v>
      </c>
      <c r="I1" s="125" t="s">
        <v>2669</v>
      </c>
      <c r="J1" s="125" t="s">
        <v>2670</v>
      </c>
      <c r="K1" s="125" t="s">
        <v>2671</v>
      </c>
    </row>
    <row r="2" spans="1:11" x14ac:dyDescent="0.35">
      <c r="A2" s="126" t="s">
        <v>11</v>
      </c>
      <c r="B2" s="126" t="s">
        <v>11</v>
      </c>
    </row>
    <row r="3" spans="1:11" x14ac:dyDescent="0.35">
      <c r="A3" s="126" t="s">
        <v>12</v>
      </c>
      <c r="B3" s="126" t="s">
        <v>12</v>
      </c>
    </row>
    <row r="4" spans="1:11" x14ac:dyDescent="0.35">
      <c r="A4" s="126" t="s">
        <v>13</v>
      </c>
      <c r="B4" s="126" t="s">
        <v>13</v>
      </c>
    </row>
    <row r="5" spans="1:11" x14ac:dyDescent="0.35">
      <c r="A5" s="126" t="s">
        <v>2672</v>
      </c>
      <c r="B5" s="126" t="s">
        <v>14</v>
      </c>
      <c r="C5" s="11" t="s">
        <v>1886</v>
      </c>
    </row>
    <row r="6" spans="1:11" s="129" customFormat="1" x14ac:dyDescent="0.35">
      <c r="A6" s="128" t="s">
        <v>2673</v>
      </c>
      <c r="B6" s="128" t="s">
        <v>2674</v>
      </c>
      <c r="C6" s="129" t="s">
        <v>2675</v>
      </c>
    </row>
    <row r="7" spans="1:11" x14ac:dyDescent="0.35">
      <c r="A7" s="126" t="s">
        <v>2676</v>
      </c>
      <c r="B7" s="126" t="s">
        <v>2677</v>
      </c>
      <c r="C7" s="126" t="s">
        <v>2678</v>
      </c>
      <c r="E7" s="126" t="s">
        <v>2679</v>
      </c>
    </row>
    <row r="8" spans="1:11" x14ac:dyDescent="0.35">
      <c r="A8" s="126" t="s">
        <v>2680</v>
      </c>
      <c r="B8" s="126" t="s">
        <v>2681</v>
      </c>
      <c r="C8" s="126" t="s">
        <v>76</v>
      </c>
      <c r="E8" s="126" t="s">
        <v>2679</v>
      </c>
    </row>
    <row r="9" spans="1:11" x14ac:dyDescent="0.35">
      <c r="A9" s="126" t="s">
        <v>2676</v>
      </c>
      <c r="B9" s="126" t="s">
        <v>2682</v>
      </c>
      <c r="C9" s="126" t="s">
        <v>15</v>
      </c>
      <c r="F9" s="126" t="s">
        <v>2683</v>
      </c>
    </row>
    <row r="10" spans="1:11" x14ac:dyDescent="0.35">
      <c r="A10" s="126" t="s">
        <v>2684</v>
      </c>
      <c r="B10" s="126" t="s">
        <v>2685</v>
      </c>
      <c r="C10" s="126" t="s">
        <v>16</v>
      </c>
      <c r="G10" s="126" t="s">
        <v>2686</v>
      </c>
      <c r="I10" s="11" t="s">
        <v>2687</v>
      </c>
    </row>
    <row r="11" spans="1:11" x14ac:dyDescent="0.35">
      <c r="A11" s="126" t="s">
        <v>2688</v>
      </c>
      <c r="B11" s="126" t="s">
        <v>2689</v>
      </c>
      <c r="C11" s="126" t="s">
        <v>17</v>
      </c>
      <c r="E11" s="126" t="s">
        <v>2679</v>
      </c>
      <c r="I11" s="11" t="s">
        <v>2687</v>
      </c>
    </row>
    <row r="12" spans="1:11" x14ac:dyDescent="0.35">
      <c r="A12" s="126" t="s">
        <v>2690</v>
      </c>
      <c r="B12" s="126" t="s">
        <v>2691</v>
      </c>
      <c r="C12" s="126" t="s">
        <v>18</v>
      </c>
      <c r="E12" s="126" t="s">
        <v>2679</v>
      </c>
      <c r="H12" s="127" t="s">
        <v>2692</v>
      </c>
      <c r="I12" s="11" t="s">
        <v>2687</v>
      </c>
    </row>
    <row r="13" spans="1:11" x14ac:dyDescent="0.35">
      <c r="A13" s="126" t="s">
        <v>2693</v>
      </c>
      <c r="B13" s="127" t="s">
        <v>2694</v>
      </c>
      <c r="C13" s="126" t="s">
        <v>19</v>
      </c>
      <c r="E13" s="126" t="s">
        <v>2679</v>
      </c>
      <c r="H13" s="126" t="s">
        <v>2695</v>
      </c>
      <c r="I13" s="11" t="s">
        <v>2687</v>
      </c>
    </row>
    <row r="14" spans="1:11" x14ac:dyDescent="0.35">
      <c r="A14" s="126" t="s">
        <v>2696</v>
      </c>
      <c r="B14" s="126" t="s">
        <v>2697</v>
      </c>
      <c r="C14" s="126" t="s">
        <v>20</v>
      </c>
      <c r="E14" s="126" t="s">
        <v>2679</v>
      </c>
      <c r="I14" s="126" t="s">
        <v>2687</v>
      </c>
    </row>
    <row r="15" spans="1:11" s="132" customFormat="1" x14ac:dyDescent="0.35">
      <c r="A15" s="130" t="s">
        <v>2698</v>
      </c>
      <c r="B15" s="130" t="s">
        <v>2674</v>
      </c>
      <c r="C15" s="131"/>
      <c r="E15" s="131"/>
      <c r="I15" s="131"/>
    </row>
    <row r="16" spans="1:11" s="129" customFormat="1" x14ac:dyDescent="0.35">
      <c r="A16" s="133" t="s">
        <v>2673</v>
      </c>
      <c r="B16" s="128" t="s">
        <v>2699</v>
      </c>
      <c r="C16" s="133" t="s">
        <v>2700</v>
      </c>
    </row>
    <row r="17" spans="1:11" ht="130.5" customHeight="1" x14ac:dyDescent="0.35">
      <c r="A17" s="134" t="s">
        <v>2701</v>
      </c>
      <c r="B17" s="134" t="s">
        <v>2702</v>
      </c>
      <c r="C17" s="135" t="s">
        <v>2703</v>
      </c>
    </row>
    <row r="18" spans="1:11" x14ac:dyDescent="0.35">
      <c r="A18" s="126" t="s">
        <v>2676</v>
      </c>
      <c r="B18" s="126" t="s">
        <v>2704</v>
      </c>
      <c r="C18" s="126" t="s">
        <v>2705</v>
      </c>
      <c r="D18" s="126" t="s">
        <v>2706</v>
      </c>
    </row>
    <row r="19" spans="1:11" x14ac:dyDescent="0.35">
      <c r="A19" s="126" t="s">
        <v>2707</v>
      </c>
      <c r="B19" s="126" t="s">
        <v>2708</v>
      </c>
      <c r="C19" s="127" t="s">
        <v>2709</v>
      </c>
    </row>
    <row r="20" spans="1:11" x14ac:dyDescent="0.35">
      <c r="A20" s="136" t="s">
        <v>2673</v>
      </c>
      <c r="B20" s="136" t="s">
        <v>1328</v>
      </c>
      <c r="C20" s="137" t="s">
        <v>2710</v>
      </c>
      <c r="D20" s="137"/>
      <c r="E20" s="137"/>
      <c r="F20" s="136" t="s">
        <v>2711</v>
      </c>
      <c r="G20" s="137"/>
      <c r="H20" s="137"/>
      <c r="I20" s="137"/>
      <c r="J20" s="137"/>
      <c r="K20" s="137"/>
    </row>
    <row r="21" spans="1:11" x14ac:dyDescent="0.35">
      <c r="A21" s="126" t="s">
        <v>2712</v>
      </c>
      <c r="B21" s="126" t="s">
        <v>2713</v>
      </c>
      <c r="C21" s="126" t="s">
        <v>2714</v>
      </c>
      <c r="D21" s="126" t="s">
        <v>2715</v>
      </c>
      <c r="I21" s="126" t="s">
        <v>2687</v>
      </c>
    </row>
    <row r="22" spans="1:11" x14ac:dyDescent="0.35">
      <c r="A22" s="126" t="s">
        <v>2676</v>
      </c>
      <c r="B22" s="126" t="s">
        <v>2716</v>
      </c>
      <c r="C22" s="126" t="s">
        <v>2717</v>
      </c>
      <c r="F22" s="126" t="s">
        <v>2718</v>
      </c>
    </row>
    <row r="23" spans="1:11" x14ac:dyDescent="0.35">
      <c r="A23" s="126" t="s">
        <v>2719</v>
      </c>
      <c r="B23" s="126" t="s">
        <v>2720</v>
      </c>
      <c r="C23" s="126" t="s">
        <v>22</v>
      </c>
      <c r="D23" s="126" t="s">
        <v>2721</v>
      </c>
      <c r="G23" s="126" t="s">
        <v>2722</v>
      </c>
      <c r="I23" s="126" t="s">
        <v>2687</v>
      </c>
    </row>
    <row r="24" spans="1:11" x14ac:dyDescent="0.35">
      <c r="A24" s="138" t="s">
        <v>2698</v>
      </c>
      <c r="B24" s="138" t="s">
        <v>1328</v>
      </c>
      <c r="C24" s="139" t="s">
        <v>2710</v>
      </c>
      <c r="D24" s="139"/>
      <c r="E24" s="139"/>
      <c r="F24" s="138"/>
      <c r="G24" s="139"/>
      <c r="H24" s="139"/>
      <c r="I24" s="139"/>
      <c r="J24" s="139"/>
      <c r="K24" s="139"/>
    </row>
    <row r="25" spans="1:11" x14ac:dyDescent="0.35">
      <c r="A25" s="136" t="s">
        <v>2673</v>
      </c>
      <c r="B25" s="136" t="s">
        <v>144</v>
      </c>
      <c r="C25" s="137" t="s">
        <v>2723</v>
      </c>
      <c r="D25" s="137"/>
      <c r="E25" s="137"/>
      <c r="F25" s="136" t="s">
        <v>2724</v>
      </c>
      <c r="G25" s="137"/>
      <c r="H25" s="137"/>
      <c r="I25" s="137"/>
      <c r="J25" s="137"/>
      <c r="K25" s="137"/>
    </row>
    <row r="26" spans="1:11" x14ac:dyDescent="0.35">
      <c r="A26" s="126" t="s">
        <v>2712</v>
      </c>
      <c r="B26" s="126" t="s">
        <v>2725</v>
      </c>
      <c r="C26" s="126" t="s">
        <v>2726</v>
      </c>
      <c r="I26" s="126" t="s">
        <v>2687</v>
      </c>
    </row>
    <row r="27" spans="1:11" x14ac:dyDescent="0.35">
      <c r="A27" s="126" t="s">
        <v>2719</v>
      </c>
      <c r="B27" s="126" t="s">
        <v>2727</v>
      </c>
      <c r="C27" s="126" t="s">
        <v>2728</v>
      </c>
      <c r="F27" s="126" t="s">
        <v>2729</v>
      </c>
      <c r="G27" s="126" t="s">
        <v>2722</v>
      </c>
    </row>
    <row r="28" spans="1:11" x14ac:dyDescent="0.35">
      <c r="A28" s="126" t="s">
        <v>2719</v>
      </c>
      <c r="B28" s="126" t="s">
        <v>2730</v>
      </c>
      <c r="C28" s="126" t="s">
        <v>22</v>
      </c>
      <c r="D28" s="126" t="s">
        <v>2721</v>
      </c>
      <c r="G28" s="126" t="s">
        <v>2722</v>
      </c>
      <c r="I28" s="126" t="s">
        <v>2687</v>
      </c>
    </row>
    <row r="29" spans="1:11" x14ac:dyDescent="0.35">
      <c r="A29" s="138" t="s">
        <v>2698</v>
      </c>
      <c r="B29" s="138" t="s">
        <v>144</v>
      </c>
      <c r="C29" s="139" t="s">
        <v>2723</v>
      </c>
      <c r="D29" s="139"/>
      <c r="E29" s="139"/>
      <c r="F29" s="138"/>
      <c r="G29" s="139"/>
      <c r="H29" s="139"/>
      <c r="I29" s="139"/>
      <c r="J29" s="139"/>
      <c r="K29" s="139"/>
    </row>
    <row r="30" spans="1:11" x14ac:dyDescent="0.35">
      <c r="A30" s="136" t="s">
        <v>2673</v>
      </c>
      <c r="B30" s="136" t="s">
        <v>165</v>
      </c>
      <c r="C30" s="137" t="s">
        <v>2731</v>
      </c>
      <c r="D30" s="137"/>
      <c r="E30" s="137"/>
      <c r="F30" s="136" t="s">
        <v>2732</v>
      </c>
      <c r="G30" s="137"/>
      <c r="H30" s="137"/>
      <c r="I30" s="137"/>
      <c r="J30" s="137"/>
      <c r="K30" s="137"/>
    </row>
    <row r="31" spans="1:11" x14ac:dyDescent="0.35">
      <c r="A31" s="126" t="s">
        <v>2712</v>
      </c>
      <c r="B31" s="126" t="s">
        <v>2733</v>
      </c>
      <c r="C31" s="126" t="s">
        <v>2734</v>
      </c>
      <c r="D31" s="126" t="s">
        <v>2735</v>
      </c>
      <c r="I31" s="126" t="s">
        <v>2687</v>
      </c>
    </row>
    <row r="32" spans="1:11" x14ac:dyDescent="0.35">
      <c r="A32" s="126" t="s">
        <v>2676</v>
      </c>
      <c r="B32" s="126" t="s">
        <v>2736</v>
      </c>
      <c r="C32" s="126" t="s">
        <v>2717</v>
      </c>
      <c r="D32" s="126" t="s">
        <v>2737</v>
      </c>
      <c r="F32" s="126" t="s">
        <v>2738</v>
      </c>
    </row>
    <row r="33" spans="1:11" x14ac:dyDescent="0.35">
      <c r="A33" s="126" t="s">
        <v>2719</v>
      </c>
      <c r="B33" s="126" t="s">
        <v>2739</v>
      </c>
      <c r="C33" s="126" t="s">
        <v>22</v>
      </c>
      <c r="D33" s="126" t="s">
        <v>2721</v>
      </c>
      <c r="G33" s="126" t="s">
        <v>2722</v>
      </c>
      <c r="I33" s="126" t="s">
        <v>2687</v>
      </c>
    </row>
    <row r="34" spans="1:11" x14ac:dyDescent="0.35">
      <c r="A34" s="138" t="s">
        <v>2698</v>
      </c>
      <c r="B34" s="138" t="s">
        <v>165</v>
      </c>
      <c r="C34" s="139" t="s">
        <v>2731</v>
      </c>
      <c r="D34" s="139"/>
      <c r="E34" s="139"/>
      <c r="F34" s="138"/>
      <c r="G34" s="139"/>
      <c r="H34" s="139"/>
      <c r="I34" s="139"/>
      <c r="J34" s="139"/>
      <c r="K34" s="139"/>
    </row>
    <row r="35" spans="1:11" x14ac:dyDescent="0.35">
      <c r="A35" s="136" t="s">
        <v>2673</v>
      </c>
      <c r="B35" s="136" t="s">
        <v>166</v>
      </c>
      <c r="C35" s="137" t="s">
        <v>2740</v>
      </c>
      <c r="D35" s="137"/>
      <c r="E35" s="137"/>
      <c r="F35" s="136" t="s">
        <v>2741</v>
      </c>
      <c r="G35" s="137"/>
      <c r="H35" s="137"/>
      <c r="I35" s="137"/>
      <c r="J35" s="137"/>
      <c r="K35" s="137"/>
    </row>
    <row r="36" spans="1:11" x14ac:dyDescent="0.35">
      <c r="A36" s="126" t="s">
        <v>2712</v>
      </c>
      <c r="B36" s="126" t="s">
        <v>2742</v>
      </c>
      <c r="C36" s="126" t="s">
        <v>2743</v>
      </c>
      <c r="I36" s="126" t="s">
        <v>2687</v>
      </c>
    </row>
    <row r="37" spans="1:11" x14ac:dyDescent="0.35">
      <c r="A37" s="126" t="s">
        <v>2676</v>
      </c>
      <c r="B37" s="126" t="s">
        <v>2744</v>
      </c>
      <c r="C37" s="126" t="s">
        <v>2717</v>
      </c>
      <c r="F37" s="126" t="s">
        <v>2745</v>
      </c>
    </row>
    <row r="38" spans="1:11" x14ac:dyDescent="0.35">
      <c r="A38" s="126" t="s">
        <v>2719</v>
      </c>
      <c r="B38" s="126" t="s">
        <v>2746</v>
      </c>
      <c r="C38" s="126" t="s">
        <v>22</v>
      </c>
      <c r="D38" s="126" t="s">
        <v>2721</v>
      </c>
      <c r="G38" s="126" t="s">
        <v>2722</v>
      </c>
      <c r="I38" s="126" t="s">
        <v>2687</v>
      </c>
    </row>
    <row r="39" spans="1:11" x14ac:dyDescent="0.35">
      <c r="A39" s="138" t="s">
        <v>2698</v>
      </c>
      <c r="B39" s="138" t="s">
        <v>166</v>
      </c>
      <c r="C39" s="139" t="s">
        <v>2740</v>
      </c>
      <c r="D39" s="139"/>
      <c r="E39" s="139"/>
      <c r="F39" s="138"/>
      <c r="G39" s="139"/>
      <c r="H39" s="139"/>
      <c r="I39" s="139"/>
      <c r="J39" s="139"/>
      <c r="K39" s="139"/>
    </row>
    <row r="40" spans="1:11" x14ac:dyDescent="0.35">
      <c r="A40" s="136" t="s">
        <v>2673</v>
      </c>
      <c r="B40" s="136" t="s">
        <v>146</v>
      </c>
      <c r="C40" s="137" t="s">
        <v>2747</v>
      </c>
      <c r="D40" s="137"/>
      <c r="E40" s="137"/>
      <c r="F40" s="136" t="s">
        <v>2748</v>
      </c>
      <c r="G40" s="137"/>
      <c r="H40" s="137"/>
      <c r="I40" s="137"/>
      <c r="J40" s="137"/>
      <c r="K40" s="137"/>
    </row>
    <row r="41" spans="1:11" x14ac:dyDescent="0.35">
      <c r="A41" s="126" t="s">
        <v>2712</v>
      </c>
      <c r="B41" s="126" t="s">
        <v>2749</v>
      </c>
      <c r="C41" s="126" t="s">
        <v>2750</v>
      </c>
      <c r="I41" s="126" t="s">
        <v>2687</v>
      </c>
    </row>
    <row r="42" spans="1:11" x14ac:dyDescent="0.35">
      <c r="A42" s="126" t="s">
        <v>2676</v>
      </c>
      <c r="B42" s="126" t="s">
        <v>2751</v>
      </c>
      <c r="C42" s="126" t="s">
        <v>2752</v>
      </c>
      <c r="D42" s="126" t="s">
        <v>2753</v>
      </c>
      <c r="F42" s="126" t="s">
        <v>2754</v>
      </c>
    </row>
    <row r="43" spans="1:11" x14ac:dyDescent="0.35">
      <c r="A43" s="126" t="s">
        <v>2719</v>
      </c>
      <c r="B43" s="126" t="s">
        <v>2755</v>
      </c>
      <c r="C43" s="126" t="s">
        <v>22</v>
      </c>
      <c r="D43" s="126" t="s">
        <v>2721</v>
      </c>
      <c r="G43" s="126" t="s">
        <v>2722</v>
      </c>
      <c r="I43" s="126" t="s">
        <v>2687</v>
      </c>
    </row>
    <row r="44" spans="1:11" x14ac:dyDescent="0.35">
      <c r="A44" s="138" t="s">
        <v>2698</v>
      </c>
      <c r="B44" s="138" t="s">
        <v>146</v>
      </c>
      <c r="C44" s="139" t="s">
        <v>2747</v>
      </c>
      <c r="D44" s="139"/>
      <c r="E44" s="139"/>
      <c r="F44" s="138"/>
      <c r="G44" s="139"/>
      <c r="H44" s="139"/>
      <c r="I44" s="139"/>
      <c r="J44" s="139"/>
      <c r="K44" s="139"/>
    </row>
    <row r="45" spans="1:11" x14ac:dyDescent="0.35">
      <c r="A45" s="136" t="s">
        <v>2673</v>
      </c>
      <c r="B45" s="136" t="s">
        <v>1326</v>
      </c>
      <c r="C45" s="137" t="s">
        <v>2756</v>
      </c>
      <c r="D45" s="137"/>
      <c r="E45" s="137"/>
      <c r="F45" s="136" t="s">
        <v>2757</v>
      </c>
      <c r="G45" s="137"/>
      <c r="H45" s="137"/>
      <c r="I45" s="137"/>
      <c r="J45" s="137"/>
      <c r="K45" s="137"/>
    </row>
    <row r="46" spans="1:11" x14ac:dyDescent="0.35">
      <c r="A46" s="126" t="s">
        <v>2712</v>
      </c>
      <c r="B46" s="126" t="s">
        <v>2758</v>
      </c>
      <c r="C46" s="126" t="s">
        <v>2759</v>
      </c>
      <c r="I46" s="126" t="s">
        <v>2687</v>
      </c>
    </row>
    <row r="47" spans="1:11" x14ac:dyDescent="0.35">
      <c r="A47" s="126" t="s">
        <v>2676</v>
      </c>
      <c r="B47" s="126" t="s">
        <v>2760</v>
      </c>
      <c r="C47" s="126" t="s">
        <v>2761</v>
      </c>
      <c r="F47" s="126" t="s">
        <v>2762</v>
      </c>
    </row>
    <row r="48" spans="1:11" x14ac:dyDescent="0.35">
      <c r="A48" s="126" t="s">
        <v>2719</v>
      </c>
      <c r="B48" s="126" t="s">
        <v>2763</v>
      </c>
      <c r="C48" s="126" t="s">
        <v>22</v>
      </c>
      <c r="D48" s="126" t="s">
        <v>2721</v>
      </c>
      <c r="G48" s="126" t="s">
        <v>2722</v>
      </c>
      <c r="I48" s="126" t="s">
        <v>2687</v>
      </c>
    </row>
    <row r="49" spans="1:11" x14ac:dyDescent="0.35">
      <c r="A49" s="138" t="s">
        <v>2698</v>
      </c>
      <c r="B49" s="138" t="s">
        <v>1326</v>
      </c>
      <c r="C49" s="139" t="s">
        <v>2756</v>
      </c>
      <c r="D49" s="139"/>
      <c r="E49" s="139"/>
      <c r="F49" s="138"/>
      <c r="G49" s="139"/>
      <c r="H49" s="139"/>
      <c r="I49" s="139"/>
      <c r="J49" s="139"/>
      <c r="K49" s="139"/>
    </row>
    <row r="50" spans="1:11" x14ac:dyDescent="0.35">
      <c r="A50" s="136" t="s">
        <v>2673</v>
      </c>
      <c r="B50" s="136" t="s">
        <v>140</v>
      </c>
      <c r="C50" s="137" t="s">
        <v>2764</v>
      </c>
      <c r="D50" s="137"/>
      <c r="E50" s="137"/>
      <c r="F50" s="136" t="s">
        <v>2765</v>
      </c>
      <c r="G50" s="137"/>
      <c r="H50" s="137"/>
      <c r="I50" s="137"/>
      <c r="J50" s="137"/>
      <c r="K50" s="137"/>
    </row>
    <row r="51" spans="1:11" x14ac:dyDescent="0.35">
      <c r="A51" s="126" t="s">
        <v>2712</v>
      </c>
      <c r="B51" s="126" t="s">
        <v>2766</v>
      </c>
      <c r="C51" s="126" t="s">
        <v>2767</v>
      </c>
      <c r="D51" s="126" t="s">
        <v>2768</v>
      </c>
      <c r="I51" s="126" t="s">
        <v>2687</v>
      </c>
    </row>
    <row r="52" spans="1:11" x14ac:dyDescent="0.35">
      <c r="A52" s="126" t="s">
        <v>2719</v>
      </c>
      <c r="B52" s="126" t="s">
        <v>2769</v>
      </c>
      <c r="C52" s="126" t="s">
        <v>2728</v>
      </c>
      <c r="F52" s="126" t="s">
        <v>2770</v>
      </c>
      <c r="G52" s="126" t="s">
        <v>2722</v>
      </c>
    </row>
    <row r="53" spans="1:11" x14ac:dyDescent="0.35">
      <c r="A53" s="126" t="s">
        <v>2719</v>
      </c>
      <c r="B53" s="126" t="s">
        <v>2771</v>
      </c>
      <c r="C53" s="126" t="s">
        <v>22</v>
      </c>
      <c r="D53" s="126" t="s">
        <v>2721</v>
      </c>
      <c r="G53" s="126" t="s">
        <v>2722</v>
      </c>
      <c r="I53" s="126" t="s">
        <v>2687</v>
      </c>
    </row>
    <row r="54" spans="1:11" x14ac:dyDescent="0.35">
      <c r="A54" s="138" t="s">
        <v>2698</v>
      </c>
      <c r="B54" s="138" t="s">
        <v>140</v>
      </c>
      <c r="C54" s="139" t="s">
        <v>2764</v>
      </c>
      <c r="D54" s="139"/>
      <c r="E54" s="139"/>
      <c r="F54" s="138"/>
      <c r="G54" s="139"/>
      <c r="H54" s="139"/>
      <c r="I54" s="139"/>
      <c r="J54" s="139"/>
      <c r="K54" s="139"/>
    </row>
    <row r="55" spans="1:11" x14ac:dyDescent="0.35">
      <c r="A55" s="136" t="s">
        <v>2673</v>
      </c>
      <c r="B55" s="136" t="s">
        <v>164</v>
      </c>
      <c r="C55" s="137" t="s">
        <v>2772</v>
      </c>
      <c r="D55" s="137"/>
      <c r="E55" s="137"/>
      <c r="F55" s="136" t="s">
        <v>2773</v>
      </c>
      <c r="G55" s="137"/>
      <c r="H55" s="137"/>
      <c r="I55" s="137"/>
      <c r="J55" s="137"/>
      <c r="K55" s="137"/>
    </row>
    <row r="56" spans="1:11" x14ac:dyDescent="0.35">
      <c r="A56" s="126" t="s">
        <v>2712</v>
      </c>
      <c r="B56" s="126" t="s">
        <v>2774</v>
      </c>
      <c r="C56" s="126" t="s">
        <v>2775</v>
      </c>
      <c r="I56" s="126" t="s">
        <v>2687</v>
      </c>
    </row>
    <row r="57" spans="1:11" x14ac:dyDescent="0.35">
      <c r="A57" s="126" t="s">
        <v>2719</v>
      </c>
      <c r="B57" s="126" t="s">
        <v>2776</v>
      </c>
      <c r="C57" s="126" t="s">
        <v>2728</v>
      </c>
      <c r="F57" s="126" t="s">
        <v>2777</v>
      </c>
      <c r="G57" s="126" t="s">
        <v>2722</v>
      </c>
    </row>
    <row r="58" spans="1:11" x14ac:dyDescent="0.35">
      <c r="A58" s="126" t="s">
        <v>2719</v>
      </c>
      <c r="B58" s="126" t="s">
        <v>2778</v>
      </c>
      <c r="C58" s="126" t="s">
        <v>22</v>
      </c>
      <c r="D58" s="126" t="s">
        <v>2721</v>
      </c>
      <c r="G58" s="126" t="s">
        <v>2722</v>
      </c>
      <c r="I58" s="126" t="s">
        <v>2687</v>
      </c>
    </row>
    <row r="59" spans="1:11" x14ac:dyDescent="0.35">
      <c r="A59" s="138" t="s">
        <v>2698</v>
      </c>
      <c r="B59" s="138" t="s">
        <v>164</v>
      </c>
      <c r="C59" s="139" t="s">
        <v>2772</v>
      </c>
      <c r="D59" s="139"/>
      <c r="E59" s="139"/>
      <c r="F59" s="138"/>
      <c r="G59" s="139"/>
      <c r="H59" s="139"/>
      <c r="I59" s="139"/>
      <c r="J59" s="139"/>
      <c r="K59" s="139"/>
    </row>
    <row r="60" spans="1:11" x14ac:dyDescent="0.35">
      <c r="A60" s="136" t="s">
        <v>2673</v>
      </c>
      <c r="B60" s="136" t="s">
        <v>156</v>
      </c>
      <c r="C60" s="137" t="s">
        <v>2779</v>
      </c>
      <c r="D60" s="137"/>
      <c r="E60" s="137"/>
      <c r="F60" s="136" t="s">
        <v>2780</v>
      </c>
      <c r="G60" s="137"/>
      <c r="H60" s="137"/>
      <c r="I60" s="137"/>
      <c r="J60" s="137"/>
      <c r="K60" s="137"/>
    </row>
    <row r="61" spans="1:11" x14ac:dyDescent="0.35">
      <c r="A61" s="126" t="s">
        <v>2781</v>
      </c>
      <c r="B61" s="126" t="s">
        <v>2782</v>
      </c>
      <c r="C61" s="126" t="s">
        <v>2783</v>
      </c>
      <c r="D61" s="126" t="s">
        <v>2784</v>
      </c>
    </row>
    <row r="62" spans="1:11" x14ac:dyDescent="0.35">
      <c r="A62" s="126" t="s">
        <v>2719</v>
      </c>
      <c r="B62" s="126" t="s">
        <v>2785</v>
      </c>
      <c r="C62" s="126" t="s">
        <v>2786</v>
      </c>
      <c r="D62" s="126" t="s">
        <v>2787</v>
      </c>
      <c r="F62" s="126" t="s">
        <v>2788</v>
      </c>
      <c r="G62" s="126" t="s">
        <v>2789</v>
      </c>
      <c r="I62" s="126" t="s">
        <v>2687</v>
      </c>
    </row>
    <row r="63" spans="1:11" x14ac:dyDescent="0.35">
      <c r="A63" s="126" t="s">
        <v>2719</v>
      </c>
      <c r="B63" s="126" t="s">
        <v>2790</v>
      </c>
      <c r="C63" s="126" t="s">
        <v>2791</v>
      </c>
      <c r="D63" s="126" t="s">
        <v>2792</v>
      </c>
      <c r="F63" s="126" t="s">
        <v>2793</v>
      </c>
      <c r="G63" s="126" t="s">
        <v>2789</v>
      </c>
      <c r="I63" s="126" t="s">
        <v>2687</v>
      </c>
    </row>
    <row r="64" spans="1:11" x14ac:dyDescent="0.35">
      <c r="A64" s="126" t="s">
        <v>2719</v>
      </c>
      <c r="B64" s="126" t="s">
        <v>2794</v>
      </c>
      <c r="C64" s="126" t="s">
        <v>2795</v>
      </c>
      <c r="D64" s="126" t="s">
        <v>2721</v>
      </c>
      <c r="F64" s="126" t="s">
        <v>2796</v>
      </c>
      <c r="G64" s="126" t="s">
        <v>2722</v>
      </c>
      <c r="I64" s="126" t="s">
        <v>2687</v>
      </c>
    </row>
    <row r="65" spans="1:11" x14ac:dyDescent="0.35">
      <c r="A65" s="126" t="s">
        <v>2719</v>
      </c>
      <c r="B65" s="126" t="s">
        <v>2797</v>
      </c>
      <c r="C65" s="126" t="s">
        <v>2798</v>
      </c>
      <c r="D65" s="126" t="s">
        <v>2721</v>
      </c>
      <c r="F65" s="126" t="s">
        <v>2799</v>
      </c>
      <c r="G65" s="126" t="s">
        <v>2722</v>
      </c>
      <c r="I65" s="126" t="s">
        <v>2687</v>
      </c>
    </row>
    <row r="66" spans="1:11" x14ac:dyDescent="0.35">
      <c r="A66" s="138" t="s">
        <v>2698</v>
      </c>
      <c r="B66" s="138" t="s">
        <v>156</v>
      </c>
      <c r="C66" s="139" t="s">
        <v>2779</v>
      </c>
      <c r="D66" s="139"/>
      <c r="E66" s="139"/>
      <c r="F66" s="138"/>
      <c r="G66" s="139"/>
      <c r="H66" s="139"/>
      <c r="I66" s="139"/>
      <c r="J66" s="139"/>
      <c r="K66" s="139"/>
    </row>
    <row r="67" spans="1:11" x14ac:dyDescent="0.35">
      <c r="A67" s="136" t="s">
        <v>2673</v>
      </c>
      <c r="B67" s="136" t="s">
        <v>149</v>
      </c>
      <c r="C67" s="137" t="s">
        <v>2800</v>
      </c>
      <c r="D67" s="137"/>
      <c r="E67" s="137"/>
      <c r="F67" s="136" t="s">
        <v>2801</v>
      </c>
      <c r="G67" s="137"/>
      <c r="H67" s="137"/>
      <c r="I67" s="137"/>
      <c r="J67" s="137"/>
      <c r="K67" s="137"/>
    </row>
    <row r="68" spans="1:11" x14ac:dyDescent="0.35">
      <c r="A68" s="126" t="s">
        <v>2781</v>
      </c>
      <c r="B68" s="126" t="s">
        <v>2802</v>
      </c>
      <c r="C68" s="126" t="s">
        <v>2803</v>
      </c>
      <c r="D68" s="126" t="s">
        <v>2784</v>
      </c>
    </row>
    <row r="69" spans="1:11" x14ac:dyDescent="0.35">
      <c r="A69" s="126" t="s">
        <v>2719</v>
      </c>
      <c r="B69" s="126" t="s">
        <v>2804</v>
      </c>
      <c r="C69" s="126" t="s">
        <v>2786</v>
      </c>
      <c r="D69" s="126" t="s">
        <v>2787</v>
      </c>
      <c r="F69" s="126" t="s">
        <v>2805</v>
      </c>
      <c r="G69" s="126" t="s">
        <v>2789</v>
      </c>
      <c r="I69" s="126" t="s">
        <v>2687</v>
      </c>
    </row>
    <row r="70" spans="1:11" x14ac:dyDescent="0.35">
      <c r="A70" s="126" t="s">
        <v>2719</v>
      </c>
      <c r="B70" s="126" t="s">
        <v>2806</v>
      </c>
      <c r="C70" s="126" t="s">
        <v>2791</v>
      </c>
      <c r="D70" s="126" t="s">
        <v>2807</v>
      </c>
      <c r="F70" s="126" t="s">
        <v>2808</v>
      </c>
      <c r="G70" s="126" t="s">
        <v>2789</v>
      </c>
      <c r="I70" s="126" t="s">
        <v>2687</v>
      </c>
    </row>
    <row r="71" spans="1:11" x14ac:dyDescent="0.35">
      <c r="A71" s="126" t="s">
        <v>2719</v>
      </c>
      <c r="B71" s="126" t="s">
        <v>2809</v>
      </c>
      <c r="C71" s="126" t="s">
        <v>2810</v>
      </c>
      <c r="D71" s="126" t="s">
        <v>2721</v>
      </c>
      <c r="F71" s="126" t="s">
        <v>2811</v>
      </c>
      <c r="G71" s="126" t="s">
        <v>2722</v>
      </c>
      <c r="I71" s="126" t="s">
        <v>2687</v>
      </c>
    </row>
    <row r="72" spans="1:11" x14ac:dyDescent="0.35">
      <c r="A72" s="126" t="s">
        <v>2719</v>
      </c>
      <c r="B72" s="126" t="s">
        <v>2812</v>
      </c>
      <c r="C72" s="126" t="s">
        <v>2798</v>
      </c>
      <c r="D72" s="126" t="s">
        <v>2721</v>
      </c>
      <c r="F72" s="126" t="s">
        <v>2813</v>
      </c>
      <c r="G72" s="126" t="s">
        <v>2722</v>
      </c>
      <c r="I72" s="126" t="s">
        <v>2687</v>
      </c>
    </row>
    <row r="73" spans="1:11" x14ac:dyDescent="0.35">
      <c r="A73" s="138" t="s">
        <v>2698</v>
      </c>
      <c r="B73" s="138" t="s">
        <v>149</v>
      </c>
      <c r="C73" s="139" t="s">
        <v>2800</v>
      </c>
      <c r="D73" s="139"/>
      <c r="E73" s="139"/>
      <c r="F73" s="138"/>
      <c r="G73" s="139"/>
      <c r="H73" s="139"/>
      <c r="I73" s="139"/>
      <c r="J73" s="139"/>
      <c r="K73" s="139"/>
    </row>
    <row r="74" spans="1:11" x14ac:dyDescent="0.35">
      <c r="A74" s="136" t="s">
        <v>2673</v>
      </c>
      <c r="B74" s="136" t="s">
        <v>155</v>
      </c>
      <c r="C74" s="137" t="s">
        <v>2814</v>
      </c>
      <c r="D74" s="137"/>
      <c r="E74" s="137"/>
      <c r="F74" s="136" t="s">
        <v>2815</v>
      </c>
      <c r="G74" s="137"/>
      <c r="H74" s="137"/>
      <c r="I74" s="137"/>
      <c r="J74" s="137"/>
      <c r="K74" s="137"/>
    </row>
    <row r="75" spans="1:11" x14ac:dyDescent="0.35">
      <c r="A75" s="126" t="s">
        <v>2781</v>
      </c>
      <c r="B75" s="126" t="s">
        <v>2816</v>
      </c>
      <c r="C75" s="126" t="s">
        <v>2817</v>
      </c>
      <c r="D75" s="126" t="s">
        <v>2784</v>
      </c>
    </row>
    <row r="76" spans="1:11" x14ac:dyDescent="0.35">
      <c r="A76" s="126" t="s">
        <v>2719</v>
      </c>
      <c r="B76" s="126" t="s">
        <v>2818</v>
      </c>
      <c r="C76" s="126" t="s">
        <v>2786</v>
      </c>
      <c r="D76" s="126" t="s">
        <v>2787</v>
      </c>
      <c r="F76" s="126" t="s">
        <v>2819</v>
      </c>
      <c r="G76" s="126" t="s">
        <v>2789</v>
      </c>
      <c r="I76" s="126" t="s">
        <v>2687</v>
      </c>
    </row>
    <row r="77" spans="1:11" x14ac:dyDescent="0.35">
      <c r="A77" s="126" t="s">
        <v>2719</v>
      </c>
      <c r="B77" s="126" t="s">
        <v>2820</v>
      </c>
      <c r="C77" s="126" t="s">
        <v>2791</v>
      </c>
      <c r="D77" s="126" t="s">
        <v>2821</v>
      </c>
      <c r="F77" s="126" t="s">
        <v>2822</v>
      </c>
      <c r="G77" s="126" t="s">
        <v>2789</v>
      </c>
      <c r="I77" s="126" t="s">
        <v>2687</v>
      </c>
    </row>
    <row r="78" spans="1:11" x14ac:dyDescent="0.35">
      <c r="A78" s="126" t="s">
        <v>2719</v>
      </c>
      <c r="B78" s="126" t="s">
        <v>2823</v>
      </c>
      <c r="C78" s="126" t="s">
        <v>2795</v>
      </c>
      <c r="D78" s="126" t="s">
        <v>2721</v>
      </c>
      <c r="F78" s="126" t="s">
        <v>2824</v>
      </c>
      <c r="G78" s="126" t="s">
        <v>2722</v>
      </c>
      <c r="I78" s="126" t="s">
        <v>2687</v>
      </c>
    </row>
    <row r="79" spans="1:11" x14ac:dyDescent="0.35">
      <c r="A79" s="126" t="s">
        <v>2719</v>
      </c>
      <c r="B79" s="126" t="s">
        <v>2825</v>
      </c>
      <c r="C79" s="126" t="s">
        <v>2798</v>
      </c>
      <c r="D79" s="126" t="s">
        <v>2721</v>
      </c>
      <c r="F79" s="126" t="s">
        <v>2826</v>
      </c>
      <c r="G79" s="126" t="s">
        <v>2722</v>
      </c>
      <c r="I79" s="126" t="s">
        <v>2687</v>
      </c>
    </row>
    <row r="80" spans="1:11" x14ac:dyDescent="0.35">
      <c r="A80" s="138" t="s">
        <v>2698</v>
      </c>
      <c r="B80" s="138" t="s">
        <v>155</v>
      </c>
      <c r="C80" s="139" t="s">
        <v>2814</v>
      </c>
      <c r="D80" s="139"/>
      <c r="E80" s="139"/>
      <c r="F80" s="138"/>
      <c r="G80" s="139"/>
      <c r="H80" s="139"/>
      <c r="I80" s="139"/>
      <c r="J80" s="139"/>
      <c r="K80" s="139"/>
    </row>
    <row r="81" spans="1:11" x14ac:dyDescent="0.35">
      <c r="A81" s="136" t="s">
        <v>2673</v>
      </c>
      <c r="B81" s="136" t="s">
        <v>130</v>
      </c>
      <c r="C81" s="137" t="s">
        <v>2827</v>
      </c>
      <c r="D81" s="137"/>
      <c r="E81" s="137"/>
      <c r="F81" s="136" t="s">
        <v>2828</v>
      </c>
      <c r="G81" s="137"/>
      <c r="H81" s="137"/>
      <c r="I81" s="137"/>
      <c r="J81" s="137"/>
      <c r="K81" s="137"/>
    </row>
    <row r="82" spans="1:11" x14ac:dyDescent="0.35">
      <c r="A82" s="126" t="s">
        <v>2712</v>
      </c>
      <c r="B82" s="126" t="s">
        <v>2829</v>
      </c>
      <c r="C82" s="126" t="s">
        <v>2830</v>
      </c>
      <c r="D82" s="126" t="s">
        <v>2831</v>
      </c>
      <c r="I82" s="126" t="s">
        <v>2687</v>
      </c>
    </row>
    <row r="83" spans="1:11" x14ac:dyDescent="0.35">
      <c r="A83" s="126" t="s">
        <v>2719</v>
      </c>
      <c r="B83" s="126" t="s">
        <v>2832</v>
      </c>
      <c r="C83" s="126" t="s">
        <v>2833</v>
      </c>
      <c r="D83" s="126" t="s">
        <v>2787</v>
      </c>
      <c r="F83" s="126" t="s">
        <v>2834</v>
      </c>
      <c r="G83" s="126" t="s">
        <v>2789</v>
      </c>
    </row>
    <row r="84" spans="1:11" x14ac:dyDescent="0.35">
      <c r="A84" s="126" t="s">
        <v>2719</v>
      </c>
      <c r="B84" s="126" t="s">
        <v>2835</v>
      </c>
      <c r="C84" s="126" t="s">
        <v>22</v>
      </c>
      <c r="D84" s="126" t="s">
        <v>2721</v>
      </c>
      <c r="G84" s="126" t="s">
        <v>2722</v>
      </c>
      <c r="I84" s="126" t="s">
        <v>2687</v>
      </c>
    </row>
    <row r="85" spans="1:11" x14ac:dyDescent="0.35">
      <c r="A85" s="138" t="s">
        <v>2698</v>
      </c>
      <c r="B85" s="138" t="s">
        <v>130</v>
      </c>
      <c r="C85" s="139" t="s">
        <v>2827</v>
      </c>
      <c r="D85" s="139"/>
      <c r="E85" s="139"/>
      <c r="F85" s="138"/>
      <c r="G85" s="139"/>
      <c r="H85" s="139"/>
      <c r="I85" s="139"/>
      <c r="J85" s="139"/>
      <c r="K85" s="139"/>
    </row>
    <row r="86" spans="1:11" x14ac:dyDescent="0.35">
      <c r="A86" s="136" t="s">
        <v>2673</v>
      </c>
      <c r="B86" s="136" t="s">
        <v>150</v>
      </c>
      <c r="C86" s="137" t="s">
        <v>2836</v>
      </c>
      <c r="D86" s="137"/>
      <c r="E86" s="137"/>
      <c r="F86" s="136" t="s">
        <v>2837</v>
      </c>
      <c r="G86" s="137"/>
      <c r="H86" s="137"/>
      <c r="I86" s="137"/>
      <c r="J86" s="137"/>
      <c r="K86" s="137"/>
    </row>
    <row r="87" spans="1:11" x14ac:dyDescent="0.35">
      <c r="A87" s="126" t="s">
        <v>2781</v>
      </c>
      <c r="B87" s="126" t="s">
        <v>2838</v>
      </c>
      <c r="C87" s="126" t="s">
        <v>2839</v>
      </c>
      <c r="D87" s="126" t="s">
        <v>2784</v>
      </c>
    </row>
    <row r="88" spans="1:11" x14ac:dyDescent="0.35">
      <c r="A88" s="126" t="s">
        <v>2719</v>
      </c>
      <c r="B88" s="126" t="s">
        <v>2840</v>
      </c>
      <c r="C88" s="126" t="s">
        <v>2786</v>
      </c>
      <c r="D88" s="126" t="s">
        <v>2787</v>
      </c>
      <c r="F88" s="126" t="s">
        <v>2841</v>
      </c>
      <c r="G88" s="126" t="s">
        <v>2789</v>
      </c>
      <c r="I88" s="126" t="s">
        <v>2687</v>
      </c>
    </row>
    <row r="89" spans="1:11" x14ac:dyDescent="0.35">
      <c r="A89" s="126" t="s">
        <v>2719</v>
      </c>
      <c r="B89" s="126" t="s">
        <v>2842</v>
      </c>
      <c r="C89" s="126" t="s">
        <v>2791</v>
      </c>
      <c r="D89" s="126" t="s">
        <v>2843</v>
      </c>
      <c r="F89" s="126" t="s">
        <v>2844</v>
      </c>
      <c r="G89" s="126" t="s">
        <v>2789</v>
      </c>
      <c r="I89" s="126" t="s">
        <v>2687</v>
      </c>
    </row>
    <row r="90" spans="1:11" x14ac:dyDescent="0.35">
      <c r="A90" s="126" t="s">
        <v>2719</v>
      </c>
      <c r="B90" s="126" t="s">
        <v>2845</v>
      </c>
      <c r="C90" s="126" t="s">
        <v>2795</v>
      </c>
      <c r="D90" s="126" t="s">
        <v>2721</v>
      </c>
      <c r="F90" s="126" t="s">
        <v>2846</v>
      </c>
      <c r="G90" s="126" t="s">
        <v>2722</v>
      </c>
      <c r="I90" s="126" t="s">
        <v>2687</v>
      </c>
    </row>
    <row r="91" spans="1:11" x14ac:dyDescent="0.35">
      <c r="A91" s="126" t="s">
        <v>2719</v>
      </c>
      <c r="B91" s="126" t="s">
        <v>2847</v>
      </c>
      <c r="C91" s="126" t="s">
        <v>2798</v>
      </c>
      <c r="D91" s="126" t="s">
        <v>2721</v>
      </c>
      <c r="F91" s="126" t="s">
        <v>2848</v>
      </c>
      <c r="G91" s="126" t="s">
        <v>2722</v>
      </c>
      <c r="I91" s="126" t="s">
        <v>2687</v>
      </c>
    </row>
    <row r="92" spans="1:11" x14ac:dyDescent="0.35">
      <c r="A92" s="138" t="s">
        <v>2698</v>
      </c>
      <c r="B92" s="138" t="s">
        <v>150</v>
      </c>
      <c r="C92" s="139" t="s">
        <v>2836</v>
      </c>
      <c r="D92" s="139"/>
      <c r="E92" s="139"/>
      <c r="F92" s="138"/>
      <c r="G92" s="139"/>
      <c r="H92" s="139"/>
      <c r="I92" s="139"/>
      <c r="J92" s="139"/>
      <c r="K92" s="139"/>
    </row>
    <row r="93" spans="1:11" x14ac:dyDescent="0.35">
      <c r="A93" s="136" t="s">
        <v>2673</v>
      </c>
      <c r="B93" s="136" t="s">
        <v>154</v>
      </c>
      <c r="C93" s="137" t="s">
        <v>2849</v>
      </c>
      <c r="D93" s="137"/>
      <c r="E93" s="137"/>
      <c r="F93" s="136" t="s">
        <v>2850</v>
      </c>
      <c r="G93" s="137"/>
      <c r="H93" s="137"/>
      <c r="I93" s="137"/>
      <c r="J93" s="137"/>
      <c r="K93" s="137"/>
    </row>
    <row r="94" spans="1:11" x14ac:dyDescent="0.35">
      <c r="A94" s="126" t="s">
        <v>2781</v>
      </c>
      <c r="B94" s="126" t="s">
        <v>2851</v>
      </c>
      <c r="C94" s="126" t="s">
        <v>2852</v>
      </c>
      <c r="D94" s="126" t="s">
        <v>2784</v>
      </c>
    </row>
    <row r="95" spans="1:11" x14ac:dyDescent="0.35">
      <c r="A95" s="126" t="s">
        <v>2719</v>
      </c>
      <c r="B95" s="126" t="s">
        <v>2853</v>
      </c>
      <c r="C95" s="126" t="s">
        <v>2786</v>
      </c>
      <c r="D95" s="126" t="s">
        <v>2787</v>
      </c>
      <c r="F95" s="126" t="s">
        <v>2854</v>
      </c>
      <c r="G95" s="126" t="s">
        <v>2789</v>
      </c>
      <c r="I95" s="126" t="s">
        <v>2687</v>
      </c>
    </row>
    <row r="96" spans="1:11" x14ac:dyDescent="0.35">
      <c r="A96" s="126" t="s">
        <v>2719</v>
      </c>
      <c r="B96" s="126" t="s">
        <v>2855</v>
      </c>
      <c r="C96" s="126" t="s">
        <v>2791</v>
      </c>
      <c r="D96" s="126" t="s">
        <v>2856</v>
      </c>
      <c r="F96" s="126" t="s">
        <v>2857</v>
      </c>
      <c r="G96" s="126" t="s">
        <v>2789</v>
      </c>
      <c r="I96" s="126" t="s">
        <v>2687</v>
      </c>
    </row>
    <row r="97" spans="1:11" x14ac:dyDescent="0.35">
      <c r="A97" s="126" t="s">
        <v>2719</v>
      </c>
      <c r="B97" s="126" t="s">
        <v>2858</v>
      </c>
      <c r="C97" s="126" t="s">
        <v>2795</v>
      </c>
      <c r="D97" s="126" t="s">
        <v>2721</v>
      </c>
      <c r="F97" s="126" t="s">
        <v>2859</v>
      </c>
      <c r="G97" s="126" t="s">
        <v>2722</v>
      </c>
      <c r="I97" s="126" t="s">
        <v>2687</v>
      </c>
    </row>
    <row r="98" spans="1:11" x14ac:dyDescent="0.35">
      <c r="A98" s="126" t="s">
        <v>2719</v>
      </c>
      <c r="B98" s="126" t="s">
        <v>2860</v>
      </c>
      <c r="C98" s="126" t="s">
        <v>2798</v>
      </c>
      <c r="D98" s="126" t="s">
        <v>2721</v>
      </c>
      <c r="F98" s="126" t="s">
        <v>2861</v>
      </c>
      <c r="G98" s="126" t="s">
        <v>2722</v>
      </c>
      <c r="I98" s="126" t="s">
        <v>2687</v>
      </c>
    </row>
    <row r="99" spans="1:11" x14ac:dyDescent="0.35">
      <c r="A99" s="138" t="s">
        <v>2698</v>
      </c>
      <c r="B99" s="138" t="s">
        <v>154</v>
      </c>
      <c r="C99" s="139" t="s">
        <v>2849</v>
      </c>
      <c r="D99" s="139"/>
      <c r="E99" s="139"/>
      <c r="F99" s="138"/>
      <c r="G99" s="139"/>
      <c r="H99" s="139"/>
      <c r="I99" s="139"/>
      <c r="J99" s="139"/>
      <c r="K99" s="139"/>
    </row>
    <row r="100" spans="1:11" x14ac:dyDescent="0.35">
      <c r="A100" s="136" t="s">
        <v>2673</v>
      </c>
      <c r="B100" s="136" t="s">
        <v>153</v>
      </c>
      <c r="C100" s="137" t="s">
        <v>2862</v>
      </c>
      <c r="D100" s="137"/>
      <c r="E100" s="137"/>
      <c r="F100" s="136" t="s">
        <v>2863</v>
      </c>
      <c r="G100" s="137"/>
      <c r="H100" s="137"/>
      <c r="I100" s="137"/>
      <c r="J100" s="137"/>
      <c r="K100" s="137"/>
    </row>
    <row r="101" spans="1:11" x14ac:dyDescent="0.35">
      <c r="A101" s="126" t="s">
        <v>2712</v>
      </c>
      <c r="B101" s="126" t="s">
        <v>2864</v>
      </c>
      <c r="C101" s="126" t="s">
        <v>2865</v>
      </c>
      <c r="I101" s="126" t="s">
        <v>2687</v>
      </c>
    </row>
    <row r="102" spans="1:11" x14ac:dyDescent="0.35">
      <c r="A102" s="126" t="s">
        <v>2719</v>
      </c>
      <c r="B102" s="126" t="s">
        <v>2866</v>
      </c>
      <c r="C102" s="126" t="s">
        <v>2867</v>
      </c>
      <c r="F102" s="126" t="s">
        <v>2868</v>
      </c>
      <c r="G102" s="126" t="s">
        <v>2722</v>
      </c>
    </row>
    <row r="103" spans="1:11" x14ac:dyDescent="0.35">
      <c r="A103" s="126" t="s">
        <v>2719</v>
      </c>
      <c r="B103" s="126" t="s">
        <v>2869</v>
      </c>
      <c r="C103" s="126" t="s">
        <v>22</v>
      </c>
      <c r="D103" s="126" t="s">
        <v>2721</v>
      </c>
      <c r="I103" s="126" t="s">
        <v>2687</v>
      </c>
    </row>
    <row r="104" spans="1:11" x14ac:dyDescent="0.35">
      <c r="A104" s="138" t="s">
        <v>2698</v>
      </c>
      <c r="B104" s="138" t="s">
        <v>153</v>
      </c>
      <c r="C104" s="139" t="s">
        <v>2862</v>
      </c>
      <c r="D104" s="139"/>
      <c r="E104" s="139"/>
      <c r="F104" s="138"/>
      <c r="G104" s="139"/>
      <c r="H104" s="139"/>
      <c r="I104" s="139"/>
      <c r="J104" s="139"/>
      <c r="K104" s="139"/>
    </row>
    <row r="105" spans="1:11" x14ac:dyDescent="0.35">
      <c r="A105" s="136" t="s">
        <v>2673</v>
      </c>
      <c r="B105" s="136" t="s">
        <v>151</v>
      </c>
      <c r="C105" s="137" t="s">
        <v>2870</v>
      </c>
      <c r="D105" s="137"/>
      <c r="E105" s="137"/>
      <c r="F105" s="136" t="s">
        <v>2871</v>
      </c>
      <c r="G105" s="137"/>
      <c r="H105" s="137"/>
      <c r="I105" s="137"/>
      <c r="J105" s="137"/>
      <c r="K105" s="137"/>
    </row>
    <row r="106" spans="1:11" x14ac:dyDescent="0.35">
      <c r="A106" s="126" t="s">
        <v>2781</v>
      </c>
      <c r="B106" s="126" t="s">
        <v>2872</v>
      </c>
      <c r="C106" s="126" t="s">
        <v>2873</v>
      </c>
      <c r="D106" s="126" t="s">
        <v>2784</v>
      </c>
    </row>
    <row r="107" spans="1:11" x14ac:dyDescent="0.35">
      <c r="A107" s="126" t="s">
        <v>2719</v>
      </c>
      <c r="B107" s="126" t="s">
        <v>2874</v>
      </c>
      <c r="C107" s="126" t="s">
        <v>2786</v>
      </c>
      <c r="D107" s="126" t="s">
        <v>2787</v>
      </c>
      <c r="F107" s="126" t="s">
        <v>2875</v>
      </c>
      <c r="G107" s="126" t="s">
        <v>2789</v>
      </c>
      <c r="I107" s="126" t="s">
        <v>2687</v>
      </c>
    </row>
    <row r="108" spans="1:11" x14ac:dyDescent="0.35">
      <c r="A108" s="126" t="s">
        <v>2719</v>
      </c>
      <c r="B108" s="126" t="s">
        <v>2876</v>
      </c>
      <c r="C108" s="126" t="s">
        <v>2791</v>
      </c>
      <c r="D108" s="126" t="s">
        <v>2877</v>
      </c>
      <c r="F108" s="126" t="s">
        <v>2878</v>
      </c>
      <c r="G108" s="126" t="s">
        <v>2789</v>
      </c>
      <c r="I108" s="126" t="s">
        <v>2687</v>
      </c>
    </row>
    <row r="109" spans="1:11" x14ac:dyDescent="0.35">
      <c r="A109" s="126" t="s">
        <v>2719</v>
      </c>
      <c r="B109" s="126" t="s">
        <v>2879</v>
      </c>
      <c r="C109" s="126" t="s">
        <v>2795</v>
      </c>
      <c r="D109" s="126" t="s">
        <v>2721</v>
      </c>
      <c r="F109" s="126" t="s">
        <v>2880</v>
      </c>
      <c r="G109" s="126" t="s">
        <v>2722</v>
      </c>
      <c r="I109" s="126" t="s">
        <v>2687</v>
      </c>
    </row>
    <row r="110" spans="1:11" x14ac:dyDescent="0.35">
      <c r="A110" s="126" t="s">
        <v>2719</v>
      </c>
      <c r="B110" s="126" t="s">
        <v>2881</v>
      </c>
      <c r="C110" s="126" t="s">
        <v>2798</v>
      </c>
      <c r="D110" s="126" t="s">
        <v>2721</v>
      </c>
      <c r="F110" s="126" t="s">
        <v>2882</v>
      </c>
      <c r="G110" s="126" t="s">
        <v>2722</v>
      </c>
      <c r="I110" s="126" t="s">
        <v>2687</v>
      </c>
    </row>
    <row r="111" spans="1:11" x14ac:dyDescent="0.35">
      <c r="A111" s="138" t="s">
        <v>2698</v>
      </c>
      <c r="B111" s="138" t="s">
        <v>151</v>
      </c>
      <c r="C111" s="139" t="s">
        <v>2870</v>
      </c>
      <c r="D111" s="139"/>
      <c r="E111" s="139"/>
      <c r="F111" s="138"/>
      <c r="G111" s="139"/>
      <c r="H111" s="139"/>
      <c r="I111" s="139"/>
      <c r="J111" s="139"/>
      <c r="K111" s="139"/>
    </row>
    <row r="112" spans="1:11" x14ac:dyDescent="0.35">
      <c r="A112" s="136" t="s">
        <v>2673</v>
      </c>
      <c r="B112" s="136" t="s">
        <v>139</v>
      </c>
      <c r="C112" s="137" t="s">
        <v>2883</v>
      </c>
      <c r="D112" s="137"/>
      <c r="E112" s="137"/>
      <c r="F112" s="136" t="s">
        <v>2884</v>
      </c>
      <c r="G112" s="137"/>
      <c r="H112" s="137"/>
      <c r="I112" s="137"/>
      <c r="J112" s="137"/>
      <c r="K112" s="137"/>
    </row>
    <row r="113" spans="1:11" x14ac:dyDescent="0.35">
      <c r="A113" s="126" t="s">
        <v>2781</v>
      </c>
      <c r="B113" s="126" t="s">
        <v>2885</v>
      </c>
      <c r="C113" s="126" t="s">
        <v>2886</v>
      </c>
      <c r="D113" s="126" t="s">
        <v>2784</v>
      </c>
    </row>
    <row r="114" spans="1:11" x14ac:dyDescent="0.35">
      <c r="A114" s="126" t="s">
        <v>2719</v>
      </c>
      <c r="B114" s="126" t="s">
        <v>2887</v>
      </c>
      <c r="C114" s="126" t="s">
        <v>2786</v>
      </c>
      <c r="D114" s="126" t="s">
        <v>2787</v>
      </c>
      <c r="F114" s="126" t="s">
        <v>2888</v>
      </c>
      <c r="G114" s="126" t="s">
        <v>2789</v>
      </c>
      <c r="I114" s="126" t="s">
        <v>2687</v>
      </c>
    </row>
    <row r="115" spans="1:11" x14ac:dyDescent="0.35">
      <c r="A115" s="126" t="s">
        <v>2719</v>
      </c>
      <c r="B115" s="126" t="s">
        <v>2889</v>
      </c>
      <c r="C115" s="126" t="s">
        <v>2791</v>
      </c>
      <c r="D115" s="126" t="s">
        <v>2890</v>
      </c>
      <c r="F115" s="126" t="s">
        <v>2891</v>
      </c>
      <c r="G115" s="126" t="s">
        <v>2789</v>
      </c>
      <c r="I115" s="126" t="s">
        <v>2687</v>
      </c>
    </row>
    <row r="116" spans="1:11" x14ac:dyDescent="0.35">
      <c r="A116" s="126" t="s">
        <v>2719</v>
      </c>
      <c r="B116" s="126" t="s">
        <v>2892</v>
      </c>
      <c r="C116" s="126" t="s">
        <v>2795</v>
      </c>
      <c r="D116" s="126" t="s">
        <v>2721</v>
      </c>
      <c r="F116" s="126" t="s">
        <v>2893</v>
      </c>
      <c r="G116" s="126" t="s">
        <v>2722</v>
      </c>
      <c r="I116" s="126" t="s">
        <v>2687</v>
      </c>
    </row>
    <row r="117" spans="1:11" x14ac:dyDescent="0.35">
      <c r="A117" s="126" t="s">
        <v>2719</v>
      </c>
      <c r="B117" s="126" t="s">
        <v>2894</v>
      </c>
      <c r="C117" s="126" t="s">
        <v>2798</v>
      </c>
      <c r="D117" s="126" t="s">
        <v>2721</v>
      </c>
      <c r="F117" s="126" t="s">
        <v>2895</v>
      </c>
      <c r="G117" s="126" t="s">
        <v>2722</v>
      </c>
      <c r="I117" s="126" t="s">
        <v>2687</v>
      </c>
    </row>
    <row r="118" spans="1:11" x14ac:dyDescent="0.35">
      <c r="A118" s="138" t="s">
        <v>2698</v>
      </c>
      <c r="B118" s="138" t="s">
        <v>139</v>
      </c>
      <c r="C118" s="139" t="s">
        <v>2883</v>
      </c>
      <c r="D118" s="139"/>
      <c r="E118" s="139"/>
      <c r="F118" s="138"/>
      <c r="G118" s="139"/>
      <c r="H118" s="139"/>
      <c r="I118" s="139"/>
      <c r="J118" s="139"/>
      <c r="K118" s="139"/>
    </row>
    <row r="119" spans="1:11" x14ac:dyDescent="0.35">
      <c r="A119" s="136" t="s">
        <v>2673</v>
      </c>
      <c r="B119" s="136" t="s">
        <v>163</v>
      </c>
      <c r="C119" s="137" t="s">
        <v>2896</v>
      </c>
      <c r="D119" s="137"/>
      <c r="E119" s="137"/>
      <c r="F119" s="136" t="s">
        <v>2897</v>
      </c>
      <c r="G119" s="137"/>
      <c r="H119" s="137"/>
      <c r="I119" s="137"/>
      <c r="J119" s="137"/>
      <c r="K119" s="137"/>
    </row>
    <row r="120" spans="1:11" x14ac:dyDescent="0.35">
      <c r="A120" s="126" t="s">
        <v>2712</v>
      </c>
      <c r="B120" s="126" t="s">
        <v>2898</v>
      </c>
      <c r="C120" s="126" t="s">
        <v>2899</v>
      </c>
      <c r="D120" s="126" t="s">
        <v>2900</v>
      </c>
      <c r="I120" s="126" t="s">
        <v>2687</v>
      </c>
    </row>
    <row r="121" spans="1:11" x14ac:dyDescent="0.35">
      <c r="A121" s="126" t="s">
        <v>2676</v>
      </c>
      <c r="B121" s="126" t="s">
        <v>2901</v>
      </c>
      <c r="C121" s="126" t="s">
        <v>2902</v>
      </c>
      <c r="D121" s="126" t="s">
        <v>2903</v>
      </c>
      <c r="F121" s="126" t="s">
        <v>2904</v>
      </c>
    </row>
    <row r="122" spans="1:11" x14ac:dyDescent="0.35">
      <c r="A122" s="126" t="s">
        <v>2719</v>
      </c>
      <c r="B122" s="126" t="s">
        <v>2905</v>
      </c>
      <c r="C122" s="126" t="s">
        <v>22</v>
      </c>
      <c r="D122" s="126" t="s">
        <v>2721</v>
      </c>
      <c r="G122" s="126" t="s">
        <v>2722</v>
      </c>
      <c r="I122" s="126" t="s">
        <v>2687</v>
      </c>
    </row>
    <row r="123" spans="1:11" x14ac:dyDescent="0.35">
      <c r="A123" s="138" t="s">
        <v>2698</v>
      </c>
      <c r="B123" s="138" t="s">
        <v>163</v>
      </c>
      <c r="C123" s="139" t="s">
        <v>2896</v>
      </c>
      <c r="D123" s="139"/>
      <c r="E123" s="139"/>
      <c r="F123" s="138"/>
      <c r="G123" s="139"/>
      <c r="H123" s="139"/>
      <c r="I123" s="139"/>
      <c r="J123" s="139"/>
      <c r="K123" s="139"/>
    </row>
    <row r="124" spans="1:11" x14ac:dyDescent="0.35">
      <c r="A124" s="136" t="s">
        <v>2673</v>
      </c>
      <c r="B124" s="136" t="s">
        <v>162</v>
      </c>
      <c r="C124" s="137" t="s">
        <v>2906</v>
      </c>
      <c r="D124" s="137"/>
      <c r="E124" s="137"/>
      <c r="F124" s="136" t="s">
        <v>2907</v>
      </c>
      <c r="G124" s="137"/>
      <c r="H124" s="137"/>
      <c r="I124" s="137"/>
      <c r="J124" s="137"/>
      <c r="K124" s="137"/>
    </row>
    <row r="125" spans="1:11" x14ac:dyDescent="0.35">
      <c r="A125" s="126" t="s">
        <v>2712</v>
      </c>
      <c r="B125" s="126" t="s">
        <v>2908</v>
      </c>
      <c r="C125" s="126" t="s">
        <v>2909</v>
      </c>
      <c r="I125" s="126" t="s">
        <v>2687</v>
      </c>
    </row>
    <row r="126" spans="1:11" x14ac:dyDescent="0.35">
      <c r="A126" s="126" t="s">
        <v>2676</v>
      </c>
      <c r="B126" s="126" t="s">
        <v>2910</v>
      </c>
      <c r="C126" s="126" t="s">
        <v>2911</v>
      </c>
      <c r="F126" s="126" t="s">
        <v>2912</v>
      </c>
    </row>
    <row r="127" spans="1:11" x14ac:dyDescent="0.35">
      <c r="A127" s="126" t="s">
        <v>2719</v>
      </c>
      <c r="B127" s="126" t="s">
        <v>2913</v>
      </c>
      <c r="C127" s="126" t="s">
        <v>22</v>
      </c>
      <c r="D127" s="126" t="s">
        <v>2721</v>
      </c>
      <c r="G127" s="126" t="s">
        <v>2722</v>
      </c>
      <c r="I127" s="126" t="s">
        <v>2687</v>
      </c>
    </row>
    <row r="128" spans="1:11" x14ac:dyDescent="0.35">
      <c r="A128" s="138" t="s">
        <v>2698</v>
      </c>
      <c r="B128" s="138" t="s">
        <v>162</v>
      </c>
      <c r="C128" s="139" t="s">
        <v>2906</v>
      </c>
      <c r="D128" s="139"/>
      <c r="E128" s="139"/>
      <c r="F128" s="138"/>
      <c r="G128" s="139"/>
      <c r="H128" s="139"/>
      <c r="I128" s="139"/>
      <c r="J128" s="139"/>
      <c r="K128" s="139"/>
    </row>
    <row r="129" spans="1:11" x14ac:dyDescent="0.35">
      <c r="A129" s="136" t="s">
        <v>2673</v>
      </c>
      <c r="B129" s="136" t="s">
        <v>161</v>
      </c>
      <c r="C129" s="137" t="s">
        <v>2914</v>
      </c>
      <c r="D129" s="137"/>
      <c r="E129" s="137"/>
      <c r="F129" s="136" t="s">
        <v>2915</v>
      </c>
      <c r="G129" s="137"/>
      <c r="H129" s="137"/>
      <c r="I129" s="137"/>
      <c r="J129" s="137"/>
      <c r="K129" s="137"/>
    </row>
    <row r="130" spans="1:11" x14ac:dyDescent="0.35">
      <c r="A130" s="126" t="s">
        <v>2712</v>
      </c>
      <c r="B130" s="126" t="s">
        <v>2916</v>
      </c>
      <c r="C130" s="126" t="s">
        <v>2917</v>
      </c>
      <c r="D130" s="126" t="s">
        <v>2918</v>
      </c>
      <c r="I130" s="126" t="s">
        <v>2687</v>
      </c>
    </row>
    <row r="131" spans="1:11" x14ac:dyDescent="0.35">
      <c r="A131" s="126" t="s">
        <v>2719</v>
      </c>
      <c r="B131" s="126" t="s">
        <v>2919</v>
      </c>
      <c r="C131" s="126" t="s">
        <v>2920</v>
      </c>
      <c r="F131" s="126" t="s">
        <v>2921</v>
      </c>
      <c r="G131" s="126" t="s">
        <v>2722</v>
      </c>
    </row>
    <row r="132" spans="1:11" x14ac:dyDescent="0.35">
      <c r="A132" s="126" t="s">
        <v>2719</v>
      </c>
      <c r="B132" s="126" t="s">
        <v>2922</v>
      </c>
      <c r="C132" s="126" t="s">
        <v>22</v>
      </c>
      <c r="D132" s="126" t="s">
        <v>2721</v>
      </c>
      <c r="G132" s="126" t="s">
        <v>2722</v>
      </c>
      <c r="I132" s="126" t="s">
        <v>2687</v>
      </c>
    </row>
    <row r="133" spans="1:11" x14ac:dyDescent="0.35">
      <c r="A133" s="138" t="s">
        <v>2698</v>
      </c>
      <c r="B133" s="138" t="s">
        <v>161</v>
      </c>
      <c r="C133" s="139" t="s">
        <v>2914</v>
      </c>
      <c r="D133" s="139"/>
      <c r="E133" s="139"/>
      <c r="F133" s="138"/>
      <c r="G133" s="139"/>
      <c r="H133" s="139"/>
      <c r="I133" s="139"/>
      <c r="J133" s="139"/>
      <c r="K133" s="139"/>
    </row>
    <row r="134" spans="1:11" x14ac:dyDescent="0.35">
      <c r="A134" s="136" t="s">
        <v>2673</v>
      </c>
      <c r="B134" s="136" t="s">
        <v>129</v>
      </c>
      <c r="C134" s="137" t="s">
        <v>2923</v>
      </c>
      <c r="D134" s="137"/>
      <c r="E134" s="137"/>
      <c r="F134" s="136" t="s">
        <v>2924</v>
      </c>
      <c r="G134" s="137"/>
      <c r="H134" s="137"/>
      <c r="I134" s="137"/>
      <c r="J134" s="137"/>
      <c r="K134" s="137"/>
    </row>
    <row r="135" spans="1:11" x14ac:dyDescent="0.35">
      <c r="A135" s="126" t="s">
        <v>2712</v>
      </c>
      <c r="B135" s="126" t="s">
        <v>2925</v>
      </c>
      <c r="C135" s="126" t="s">
        <v>2926</v>
      </c>
      <c r="I135" s="126" t="s">
        <v>2687</v>
      </c>
    </row>
    <row r="136" spans="1:11" x14ac:dyDescent="0.35">
      <c r="A136" s="126" t="s">
        <v>2676</v>
      </c>
      <c r="B136" s="126" t="s">
        <v>2927</v>
      </c>
      <c r="C136" s="126" t="s">
        <v>2928</v>
      </c>
      <c r="F136" s="126" t="s">
        <v>2929</v>
      </c>
    </row>
    <row r="137" spans="1:11" x14ac:dyDescent="0.35">
      <c r="A137" s="126" t="s">
        <v>2719</v>
      </c>
      <c r="B137" s="126" t="s">
        <v>2930</v>
      </c>
      <c r="C137" s="126" t="s">
        <v>22</v>
      </c>
      <c r="D137" s="126" t="s">
        <v>2721</v>
      </c>
      <c r="G137" s="126" t="s">
        <v>2722</v>
      </c>
      <c r="I137" s="126" t="s">
        <v>2687</v>
      </c>
    </row>
    <row r="138" spans="1:11" x14ac:dyDescent="0.35">
      <c r="A138" s="138" t="s">
        <v>2698</v>
      </c>
      <c r="B138" s="138" t="s">
        <v>129</v>
      </c>
      <c r="C138" s="139" t="s">
        <v>2923</v>
      </c>
      <c r="D138" s="139"/>
      <c r="E138" s="139"/>
      <c r="F138" s="138"/>
      <c r="G138" s="139"/>
      <c r="H138" s="139"/>
      <c r="I138" s="139"/>
      <c r="J138" s="139"/>
      <c r="K138" s="139"/>
    </row>
    <row r="139" spans="1:11" x14ac:dyDescent="0.35">
      <c r="A139" s="136" t="s">
        <v>2673</v>
      </c>
      <c r="B139" s="136" t="s">
        <v>131</v>
      </c>
      <c r="C139" s="137" t="s">
        <v>2931</v>
      </c>
      <c r="D139" s="137"/>
      <c r="E139" s="137"/>
      <c r="F139" s="136" t="s">
        <v>2932</v>
      </c>
      <c r="G139" s="137"/>
      <c r="H139" s="137"/>
      <c r="I139" s="137"/>
      <c r="J139" s="137"/>
      <c r="K139" s="137"/>
    </row>
    <row r="140" spans="1:11" x14ac:dyDescent="0.35">
      <c r="A140" s="126" t="s">
        <v>2712</v>
      </c>
      <c r="B140" s="126" t="s">
        <v>2933</v>
      </c>
      <c r="C140" s="126" t="s">
        <v>2934</v>
      </c>
      <c r="I140" s="126" t="s">
        <v>2687</v>
      </c>
    </row>
    <row r="141" spans="1:11" x14ac:dyDescent="0.35">
      <c r="A141" s="126" t="s">
        <v>2719</v>
      </c>
      <c r="B141" s="126" t="s">
        <v>2935</v>
      </c>
      <c r="C141" s="126" t="s">
        <v>2867</v>
      </c>
      <c r="F141" s="126" t="s">
        <v>2936</v>
      </c>
      <c r="G141" s="126" t="s">
        <v>2722</v>
      </c>
    </row>
    <row r="142" spans="1:11" x14ac:dyDescent="0.35">
      <c r="A142" s="126" t="s">
        <v>2719</v>
      </c>
      <c r="B142" s="126" t="s">
        <v>2937</v>
      </c>
      <c r="C142" s="126" t="s">
        <v>22</v>
      </c>
      <c r="D142" s="126" t="s">
        <v>2721</v>
      </c>
      <c r="G142" s="126" t="s">
        <v>2722</v>
      </c>
      <c r="I142" s="126" t="s">
        <v>2687</v>
      </c>
    </row>
    <row r="143" spans="1:11" x14ac:dyDescent="0.35">
      <c r="A143" s="138" t="s">
        <v>2698</v>
      </c>
      <c r="B143" s="138" t="s">
        <v>131</v>
      </c>
      <c r="C143" s="139" t="s">
        <v>2938</v>
      </c>
      <c r="D143" s="139"/>
      <c r="E143" s="139"/>
      <c r="F143" s="138"/>
      <c r="G143" s="139"/>
      <c r="H143" s="139"/>
      <c r="I143" s="139"/>
      <c r="J143" s="139"/>
      <c r="K143" s="139"/>
    </row>
    <row r="144" spans="1:11" s="132" customFormat="1" x14ac:dyDescent="0.35">
      <c r="A144" s="131" t="s">
        <v>2698</v>
      </c>
      <c r="B144" s="130" t="s">
        <v>2699</v>
      </c>
      <c r="C144" s="132" t="s">
        <v>2939</v>
      </c>
    </row>
    <row r="145" spans="1:11" x14ac:dyDescent="0.35">
      <c r="A145" s="126" t="s">
        <v>2676</v>
      </c>
      <c r="B145" s="126" t="s">
        <v>2940</v>
      </c>
      <c r="C145" s="126" t="s">
        <v>23</v>
      </c>
    </row>
    <row r="146" spans="1:11" x14ac:dyDescent="0.35">
      <c r="A146" s="126" t="s">
        <v>2941</v>
      </c>
      <c r="B146" s="126" t="s">
        <v>2942</v>
      </c>
      <c r="C146" s="126" t="s">
        <v>2943</v>
      </c>
    </row>
    <row r="147" spans="1:11" x14ac:dyDescent="0.35">
      <c r="A147" s="126"/>
      <c r="B147" s="126"/>
      <c r="K147" s="126"/>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96"/>
  <sheetViews>
    <sheetView tabSelected="1" workbookViewId="0">
      <selection activeCell="F18" sqref="F18"/>
    </sheetView>
  </sheetViews>
  <sheetFormatPr defaultColWidth="10.90625" defaultRowHeight="14.5" x14ac:dyDescent="0.35"/>
  <cols>
    <col min="1" max="2" width="10.90625" style="11" customWidth="1"/>
    <col min="3" max="3" width="16.54296875" style="11" customWidth="1"/>
    <col min="4" max="256" width="10.90625" style="11"/>
    <col min="257" max="258" width="10.90625" style="11" customWidth="1"/>
    <col min="259" max="259" width="16.54296875" style="11" customWidth="1"/>
    <col min="260" max="512" width="10.90625" style="11"/>
    <col min="513" max="514" width="10.90625" style="11" customWidth="1"/>
    <col min="515" max="515" width="16.54296875" style="11" customWidth="1"/>
    <col min="516" max="768" width="10.90625" style="11"/>
    <col min="769" max="770" width="10.90625" style="11" customWidth="1"/>
    <col min="771" max="771" width="16.54296875" style="11" customWidth="1"/>
    <col min="772" max="1024" width="10.90625" style="11"/>
    <col min="1025" max="1026" width="10.90625" style="11" customWidth="1"/>
    <col min="1027" max="1027" width="16.54296875" style="11" customWidth="1"/>
    <col min="1028" max="1280" width="10.90625" style="11"/>
    <col min="1281" max="1282" width="10.90625" style="11" customWidth="1"/>
    <col min="1283" max="1283" width="16.54296875" style="11" customWidth="1"/>
    <col min="1284" max="1536" width="10.90625" style="11"/>
    <col min="1537" max="1538" width="10.90625" style="11" customWidth="1"/>
    <col min="1539" max="1539" width="16.54296875" style="11" customWidth="1"/>
    <col min="1540" max="1792" width="10.90625" style="11"/>
    <col min="1793" max="1794" width="10.90625" style="11" customWidth="1"/>
    <col min="1795" max="1795" width="16.54296875" style="11" customWidth="1"/>
    <col min="1796" max="2048" width="10.90625" style="11"/>
    <col min="2049" max="2050" width="10.90625" style="11" customWidth="1"/>
    <col min="2051" max="2051" width="16.54296875" style="11" customWidth="1"/>
    <col min="2052" max="2304" width="10.90625" style="11"/>
    <col min="2305" max="2306" width="10.90625" style="11" customWidth="1"/>
    <col min="2307" max="2307" width="16.54296875" style="11" customWidth="1"/>
    <col min="2308" max="2560" width="10.90625" style="11"/>
    <col min="2561" max="2562" width="10.90625" style="11" customWidth="1"/>
    <col min="2563" max="2563" width="16.54296875" style="11" customWidth="1"/>
    <col min="2564" max="2816" width="10.90625" style="11"/>
    <col min="2817" max="2818" width="10.90625" style="11" customWidth="1"/>
    <col min="2819" max="2819" width="16.54296875" style="11" customWidth="1"/>
    <col min="2820" max="3072" width="10.90625" style="11"/>
    <col min="3073" max="3074" width="10.90625" style="11" customWidth="1"/>
    <col min="3075" max="3075" width="16.54296875" style="11" customWidth="1"/>
    <col min="3076" max="3328" width="10.90625" style="11"/>
    <col min="3329" max="3330" width="10.90625" style="11" customWidth="1"/>
    <col min="3331" max="3331" width="16.54296875" style="11" customWidth="1"/>
    <col min="3332" max="3584" width="10.90625" style="11"/>
    <col min="3585" max="3586" width="10.90625" style="11" customWidth="1"/>
    <col min="3587" max="3587" width="16.54296875" style="11" customWidth="1"/>
    <col min="3588" max="3840" width="10.90625" style="11"/>
    <col min="3841" max="3842" width="10.90625" style="11" customWidth="1"/>
    <col min="3843" max="3843" width="16.54296875" style="11" customWidth="1"/>
    <col min="3844" max="4096" width="10.90625" style="11"/>
    <col min="4097" max="4098" width="10.90625" style="11" customWidth="1"/>
    <col min="4099" max="4099" width="16.54296875" style="11" customWidth="1"/>
    <col min="4100" max="4352" width="10.90625" style="11"/>
    <col min="4353" max="4354" width="10.90625" style="11" customWidth="1"/>
    <col min="4355" max="4355" width="16.54296875" style="11" customWidth="1"/>
    <col min="4356" max="4608" width="10.90625" style="11"/>
    <col min="4609" max="4610" width="10.90625" style="11" customWidth="1"/>
    <col min="4611" max="4611" width="16.54296875" style="11" customWidth="1"/>
    <col min="4612" max="4864" width="10.90625" style="11"/>
    <col min="4865" max="4866" width="10.90625" style="11" customWidth="1"/>
    <col min="4867" max="4867" width="16.54296875" style="11" customWidth="1"/>
    <col min="4868" max="5120" width="10.90625" style="11"/>
    <col min="5121" max="5122" width="10.90625" style="11" customWidth="1"/>
    <col min="5123" max="5123" width="16.54296875" style="11" customWidth="1"/>
    <col min="5124" max="5376" width="10.90625" style="11"/>
    <col min="5377" max="5378" width="10.90625" style="11" customWidth="1"/>
    <col min="5379" max="5379" width="16.54296875" style="11" customWidth="1"/>
    <col min="5380" max="5632" width="10.90625" style="11"/>
    <col min="5633" max="5634" width="10.90625" style="11" customWidth="1"/>
    <col min="5635" max="5635" width="16.54296875" style="11" customWidth="1"/>
    <col min="5636" max="5888" width="10.90625" style="11"/>
    <col min="5889" max="5890" width="10.90625" style="11" customWidth="1"/>
    <col min="5891" max="5891" width="16.54296875" style="11" customWidth="1"/>
    <col min="5892" max="6144" width="10.90625" style="11"/>
    <col min="6145" max="6146" width="10.90625" style="11" customWidth="1"/>
    <col min="6147" max="6147" width="16.54296875" style="11" customWidth="1"/>
    <col min="6148" max="6400" width="10.90625" style="11"/>
    <col min="6401" max="6402" width="10.90625" style="11" customWidth="1"/>
    <col min="6403" max="6403" width="16.54296875" style="11" customWidth="1"/>
    <col min="6404" max="6656" width="10.90625" style="11"/>
    <col min="6657" max="6658" width="10.90625" style="11" customWidth="1"/>
    <col min="6659" max="6659" width="16.54296875" style="11" customWidth="1"/>
    <col min="6660" max="6912" width="10.90625" style="11"/>
    <col min="6913" max="6914" width="10.90625" style="11" customWidth="1"/>
    <col min="6915" max="6915" width="16.54296875" style="11" customWidth="1"/>
    <col min="6916" max="7168" width="10.90625" style="11"/>
    <col min="7169" max="7170" width="10.90625" style="11" customWidth="1"/>
    <col min="7171" max="7171" width="16.54296875" style="11" customWidth="1"/>
    <col min="7172" max="7424" width="10.90625" style="11"/>
    <col min="7425" max="7426" width="10.90625" style="11" customWidth="1"/>
    <col min="7427" max="7427" width="16.54296875" style="11" customWidth="1"/>
    <col min="7428" max="7680" width="10.90625" style="11"/>
    <col min="7681" max="7682" width="10.90625" style="11" customWidth="1"/>
    <col min="7683" max="7683" width="16.54296875" style="11" customWidth="1"/>
    <col min="7684" max="7936" width="10.90625" style="11"/>
    <col min="7937" max="7938" width="10.90625" style="11" customWidth="1"/>
    <col min="7939" max="7939" width="16.54296875" style="11" customWidth="1"/>
    <col min="7940" max="8192" width="10.90625" style="11"/>
    <col min="8193" max="8194" width="10.90625" style="11" customWidth="1"/>
    <col min="8195" max="8195" width="16.54296875" style="11" customWidth="1"/>
    <col min="8196" max="8448" width="10.90625" style="11"/>
    <col min="8449" max="8450" width="10.90625" style="11" customWidth="1"/>
    <col min="8451" max="8451" width="16.54296875" style="11" customWidth="1"/>
    <col min="8452" max="8704" width="10.90625" style="11"/>
    <col min="8705" max="8706" width="10.90625" style="11" customWidth="1"/>
    <col min="8707" max="8707" width="16.54296875" style="11" customWidth="1"/>
    <col min="8708" max="8960" width="10.90625" style="11"/>
    <col min="8961" max="8962" width="10.90625" style="11" customWidth="1"/>
    <col min="8963" max="8963" width="16.54296875" style="11" customWidth="1"/>
    <col min="8964" max="9216" width="10.90625" style="11"/>
    <col min="9217" max="9218" width="10.90625" style="11" customWidth="1"/>
    <col min="9219" max="9219" width="16.54296875" style="11" customWidth="1"/>
    <col min="9220" max="9472" width="10.90625" style="11"/>
    <col min="9473" max="9474" width="10.90625" style="11" customWidth="1"/>
    <col min="9475" max="9475" width="16.54296875" style="11" customWidth="1"/>
    <col min="9476" max="9728" width="10.90625" style="11"/>
    <col min="9729" max="9730" width="10.90625" style="11" customWidth="1"/>
    <col min="9731" max="9731" width="16.54296875" style="11" customWidth="1"/>
    <col min="9732" max="9984" width="10.90625" style="11"/>
    <col min="9985" max="9986" width="10.90625" style="11" customWidth="1"/>
    <col min="9987" max="9987" width="16.54296875" style="11" customWidth="1"/>
    <col min="9988" max="10240" width="10.90625" style="11"/>
    <col min="10241" max="10242" width="10.90625" style="11" customWidth="1"/>
    <col min="10243" max="10243" width="16.54296875" style="11" customWidth="1"/>
    <col min="10244" max="10496" width="10.90625" style="11"/>
    <col min="10497" max="10498" width="10.90625" style="11" customWidth="1"/>
    <col min="10499" max="10499" width="16.54296875" style="11" customWidth="1"/>
    <col min="10500" max="10752" width="10.90625" style="11"/>
    <col min="10753" max="10754" width="10.90625" style="11" customWidth="1"/>
    <col min="10755" max="10755" width="16.54296875" style="11" customWidth="1"/>
    <col min="10756" max="11008" width="10.90625" style="11"/>
    <col min="11009" max="11010" width="10.90625" style="11" customWidth="1"/>
    <col min="11011" max="11011" width="16.54296875" style="11" customWidth="1"/>
    <col min="11012" max="11264" width="10.90625" style="11"/>
    <col min="11265" max="11266" width="10.90625" style="11" customWidth="1"/>
    <col min="11267" max="11267" width="16.54296875" style="11" customWidth="1"/>
    <col min="11268" max="11520" width="10.90625" style="11"/>
    <col min="11521" max="11522" width="10.90625" style="11" customWidth="1"/>
    <col min="11523" max="11523" width="16.54296875" style="11" customWidth="1"/>
    <col min="11524" max="11776" width="10.90625" style="11"/>
    <col min="11777" max="11778" width="10.90625" style="11" customWidth="1"/>
    <col min="11779" max="11779" width="16.54296875" style="11" customWidth="1"/>
    <col min="11780" max="12032" width="10.90625" style="11"/>
    <col min="12033" max="12034" width="10.90625" style="11" customWidth="1"/>
    <col min="12035" max="12035" width="16.54296875" style="11" customWidth="1"/>
    <col min="12036" max="12288" width="10.90625" style="11"/>
    <col min="12289" max="12290" width="10.90625" style="11" customWidth="1"/>
    <col min="12291" max="12291" width="16.54296875" style="11" customWidth="1"/>
    <col min="12292" max="12544" width="10.90625" style="11"/>
    <col min="12545" max="12546" width="10.90625" style="11" customWidth="1"/>
    <col min="12547" max="12547" width="16.54296875" style="11" customWidth="1"/>
    <col min="12548" max="12800" width="10.90625" style="11"/>
    <col min="12801" max="12802" width="10.90625" style="11" customWidth="1"/>
    <col min="12803" max="12803" width="16.54296875" style="11" customWidth="1"/>
    <col min="12804" max="13056" width="10.90625" style="11"/>
    <col min="13057" max="13058" width="10.90625" style="11" customWidth="1"/>
    <col min="13059" max="13059" width="16.54296875" style="11" customWidth="1"/>
    <col min="13060" max="13312" width="10.90625" style="11"/>
    <col min="13313" max="13314" width="10.90625" style="11" customWidth="1"/>
    <col min="13315" max="13315" width="16.54296875" style="11" customWidth="1"/>
    <col min="13316" max="13568" width="10.90625" style="11"/>
    <col min="13569" max="13570" width="10.90625" style="11" customWidth="1"/>
    <col min="13571" max="13571" width="16.54296875" style="11" customWidth="1"/>
    <col min="13572" max="13824" width="10.90625" style="11"/>
    <col min="13825" max="13826" width="10.90625" style="11" customWidth="1"/>
    <col min="13827" max="13827" width="16.54296875" style="11" customWidth="1"/>
    <col min="13828" max="14080" width="10.90625" style="11"/>
    <col min="14081" max="14082" width="10.90625" style="11" customWidth="1"/>
    <col min="14083" max="14083" width="16.54296875" style="11" customWidth="1"/>
    <col min="14084" max="14336" width="10.90625" style="11"/>
    <col min="14337" max="14338" width="10.90625" style="11" customWidth="1"/>
    <col min="14339" max="14339" width="16.54296875" style="11" customWidth="1"/>
    <col min="14340" max="14592" width="10.90625" style="11"/>
    <col min="14593" max="14594" width="10.90625" style="11" customWidth="1"/>
    <col min="14595" max="14595" width="16.54296875" style="11" customWidth="1"/>
    <col min="14596" max="14848" width="10.90625" style="11"/>
    <col min="14849" max="14850" width="10.90625" style="11" customWidth="1"/>
    <col min="14851" max="14851" width="16.54296875" style="11" customWidth="1"/>
    <col min="14852" max="15104" width="10.90625" style="11"/>
    <col min="15105" max="15106" width="10.90625" style="11" customWidth="1"/>
    <col min="15107" max="15107" width="16.54296875" style="11" customWidth="1"/>
    <col min="15108" max="15360" width="10.90625" style="11"/>
    <col min="15361" max="15362" width="10.90625" style="11" customWidth="1"/>
    <col min="15363" max="15363" width="16.54296875" style="11" customWidth="1"/>
    <col min="15364" max="15616" width="10.90625" style="11"/>
    <col min="15617" max="15618" width="10.90625" style="11" customWidth="1"/>
    <col min="15619" max="15619" width="16.54296875" style="11" customWidth="1"/>
    <col min="15620" max="15872" width="10.90625" style="11"/>
    <col min="15873" max="15874" width="10.90625" style="11" customWidth="1"/>
    <col min="15875" max="15875" width="16.54296875" style="11" customWidth="1"/>
    <col min="15876" max="16128" width="10.90625" style="11"/>
    <col min="16129" max="16130" width="10.90625" style="11" customWidth="1"/>
    <col min="16131" max="16131" width="16.54296875" style="11" customWidth="1"/>
    <col min="16132" max="16384" width="10.90625" style="11"/>
  </cols>
  <sheetData>
    <row r="1" spans="1:5" x14ac:dyDescent="0.35">
      <c r="A1" s="125" t="s">
        <v>2116</v>
      </c>
      <c r="B1" s="125" t="s">
        <v>2117</v>
      </c>
      <c r="C1" s="125" t="s">
        <v>2118</v>
      </c>
      <c r="D1" s="125" t="s">
        <v>2119</v>
      </c>
      <c r="E1" s="125" t="s">
        <v>2120</v>
      </c>
    </row>
    <row r="2" spans="1:5" x14ac:dyDescent="0.35">
      <c r="A2" s="126" t="s">
        <v>2121</v>
      </c>
      <c r="B2" s="126" t="s">
        <v>2122</v>
      </c>
      <c r="C2" s="126" t="s">
        <v>2123</v>
      </c>
    </row>
    <row r="3" spans="1:5" x14ac:dyDescent="0.35">
      <c r="A3" s="126" t="s">
        <v>2121</v>
      </c>
      <c r="B3" s="126" t="s">
        <v>2124</v>
      </c>
      <c r="C3" s="126" t="s">
        <v>2125</v>
      </c>
    </row>
    <row r="4" spans="1:5" x14ac:dyDescent="0.35">
      <c r="A4" s="126" t="s">
        <v>2121</v>
      </c>
      <c r="B4" s="126" t="s">
        <v>2126</v>
      </c>
      <c r="C4" s="126" t="s">
        <v>2127</v>
      </c>
    </row>
    <row r="5" spans="1:5" x14ac:dyDescent="0.35">
      <c r="A5" s="126" t="s">
        <v>2121</v>
      </c>
      <c r="B5" s="126" t="s">
        <v>2128</v>
      </c>
      <c r="C5" s="126" t="s">
        <v>2129</v>
      </c>
    </row>
    <row r="6" spans="1:5" x14ac:dyDescent="0.35">
      <c r="A6" s="126"/>
      <c r="B6" s="126"/>
      <c r="C6" s="126"/>
    </row>
    <row r="7" spans="1:5" x14ac:dyDescent="0.35">
      <c r="A7" s="126" t="s">
        <v>2130</v>
      </c>
      <c r="B7" s="126" t="s">
        <v>127</v>
      </c>
      <c r="C7" s="126" t="s">
        <v>2131</v>
      </c>
    </row>
    <row r="8" spans="1:5" x14ac:dyDescent="0.35">
      <c r="A8" s="126" t="s">
        <v>2130</v>
      </c>
      <c r="B8" s="126" t="s">
        <v>1291</v>
      </c>
      <c r="C8" s="126" t="s">
        <v>2132</v>
      </c>
    </row>
    <row r="9" spans="1:5" x14ac:dyDescent="0.35">
      <c r="A9" s="127" t="s">
        <v>2130</v>
      </c>
      <c r="B9" s="127" t="s">
        <v>2133</v>
      </c>
      <c r="C9" s="127" t="s">
        <v>2134</v>
      </c>
    </row>
    <row r="10" spans="1:5" x14ac:dyDescent="0.35">
      <c r="A10" s="126" t="s">
        <v>2130</v>
      </c>
      <c r="B10" s="126" t="s">
        <v>2135</v>
      </c>
      <c r="C10" s="126" t="s">
        <v>2136</v>
      </c>
    </row>
    <row r="11" spans="1:5" x14ac:dyDescent="0.35">
      <c r="A11" s="126" t="s">
        <v>2130</v>
      </c>
      <c r="B11" s="126" t="s">
        <v>2137</v>
      </c>
      <c r="C11" s="126" t="s">
        <v>2138</v>
      </c>
    </row>
    <row r="12" spans="1:5" x14ac:dyDescent="0.35">
      <c r="A12" s="127" t="s">
        <v>2130</v>
      </c>
      <c r="B12" s="127" t="s">
        <v>2139</v>
      </c>
      <c r="C12" s="127" t="s">
        <v>2140</v>
      </c>
    </row>
    <row r="13" spans="1:5" x14ac:dyDescent="0.35">
      <c r="A13" s="126" t="s">
        <v>2130</v>
      </c>
      <c r="B13" s="126" t="s">
        <v>2141</v>
      </c>
      <c r="C13" s="126" t="s">
        <v>2142</v>
      </c>
    </row>
    <row r="14" spans="1:5" x14ac:dyDescent="0.35">
      <c r="A14" s="126" t="s">
        <v>2130</v>
      </c>
      <c r="B14" s="126" t="s">
        <v>142</v>
      </c>
      <c r="C14" s="126" t="s">
        <v>2143</v>
      </c>
    </row>
    <row r="15" spans="1:5" x14ac:dyDescent="0.35">
      <c r="A15" s="126" t="s">
        <v>2130</v>
      </c>
      <c r="B15" s="126" t="s">
        <v>136</v>
      </c>
      <c r="C15" s="126" t="s">
        <v>2144</v>
      </c>
    </row>
    <row r="16" spans="1:5" x14ac:dyDescent="0.35">
      <c r="A16" s="126" t="s">
        <v>2130</v>
      </c>
      <c r="B16" s="126" t="s">
        <v>2145</v>
      </c>
      <c r="C16" s="126" t="s">
        <v>2146</v>
      </c>
    </row>
    <row r="17" spans="1:3" x14ac:dyDescent="0.35">
      <c r="A17" s="126" t="s">
        <v>2130</v>
      </c>
      <c r="B17" s="126" t="s">
        <v>2147</v>
      </c>
      <c r="C17" s="126" t="s">
        <v>2148</v>
      </c>
    </row>
    <row r="18" spans="1:3" x14ac:dyDescent="0.35">
      <c r="A18" s="126" t="s">
        <v>2130</v>
      </c>
      <c r="B18" s="126" t="s">
        <v>2128</v>
      </c>
      <c r="C18" s="126" t="s">
        <v>2129</v>
      </c>
    </row>
    <row r="19" spans="1:3" x14ac:dyDescent="0.35">
      <c r="A19" s="126"/>
      <c r="B19" s="126"/>
      <c r="C19" s="126"/>
    </row>
    <row r="20" spans="1:3" x14ac:dyDescent="0.35">
      <c r="A20" s="126" t="s">
        <v>2119</v>
      </c>
      <c r="B20" s="127" t="s">
        <v>2149</v>
      </c>
      <c r="C20" s="126" t="s">
        <v>2150</v>
      </c>
    </row>
    <row r="21" spans="1:3" x14ac:dyDescent="0.35">
      <c r="A21" s="126" t="s">
        <v>2119</v>
      </c>
      <c r="B21" s="127" t="s">
        <v>2151</v>
      </c>
      <c r="C21" s="126" t="s">
        <v>2152</v>
      </c>
    </row>
    <row r="22" spans="1:3" x14ac:dyDescent="0.35">
      <c r="A22" s="126" t="s">
        <v>2119</v>
      </c>
      <c r="B22" s="127" t="s">
        <v>2153</v>
      </c>
      <c r="C22" s="126" t="s">
        <v>2154</v>
      </c>
    </row>
    <row r="23" spans="1:3" x14ac:dyDescent="0.35">
      <c r="A23" s="126" t="s">
        <v>2119</v>
      </c>
      <c r="B23" s="127" t="s">
        <v>1297</v>
      </c>
      <c r="C23" s="126" t="s">
        <v>2155</v>
      </c>
    </row>
    <row r="24" spans="1:3" x14ac:dyDescent="0.35">
      <c r="A24" s="126" t="s">
        <v>2119</v>
      </c>
      <c r="B24" s="127" t="s">
        <v>2156</v>
      </c>
      <c r="C24" s="126" t="s">
        <v>2157</v>
      </c>
    </row>
    <row r="25" spans="1:3" x14ac:dyDescent="0.35">
      <c r="A25" s="126" t="s">
        <v>2119</v>
      </c>
      <c r="B25" s="127" t="s">
        <v>2158</v>
      </c>
      <c r="C25" s="126" t="s">
        <v>2159</v>
      </c>
    </row>
    <row r="26" spans="1:3" x14ac:dyDescent="0.35">
      <c r="A26" s="126" t="s">
        <v>2119</v>
      </c>
      <c r="B26" s="127" t="s">
        <v>1303</v>
      </c>
      <c r="C26" s="126" t="s">
        <v>2160</v>
      </c>
    </row>
    <row r="27" spans="1:3" x14ac:dyDescent="0.35">
      <c r="A27" s="126" t="s">
        <v>2119</v>
      </c>
      <c r="B27" s="127" t="s">
        <v>157</v>
      </c>
      <c r="C27" s="126" t="s">
        <v>2161</v>
      </c>
    </row>
    <row r="28" spans="1:3" x14ac:dyDescent="0.35">
      <c r="A28" s="126" t="s">
        <v>2119</v>
      </c>
      <c r="B28" s="127" t="s">
        <v>2162</v>
      </c>
      <c r="C28" s="126" t="s">
        <v>2163</v>
      </c>
    </row>
    <row r="29" spans="1:3" x14ac:dyDescent="0.35">
      <c r="A29" s="126" t="s">
        <v>2119</v>
      </c>
      <c r="B29" s="127" t="s">
        <v>1293</v>
      </c>
      <c r="C29" s="126" t="s">
        <v>2164</v>
      </c>
    </row>
    <row r="30" spans="1:3" x14ac:dyDescent="0.35">
      <c r="A30" s="126" t="s">
        <v>2119</v>
      </c>
      <c r="B30" s="127" t="s">
        <v>2165</v>
      </c>
      <c r="C30" s="126" t="s">
        <v>2166</v>
      </c>
    </row>
    <row r="31" spans="1:3" x14ac:dyDescent="0.35">
      <c r="A31" s="126" t="s">
        <v>2119</v>
      </c>
      <c r="B31" s="127" t="s">
        <v>1295</v>
      </c>
      <c r="C31" s="126" t="s">
        <v>2167</v>
      </c>
    </row>
    <row r="32" spans="1:3" x14ac:dyDescent="0.35">
      <c r="A32" s="126" t="s">
        <v>2119</v>
      </c>
      <c r="B32" s="127" t="s">
        <v>2168</v>
      </c>
      <c r="C32" s="126" t="s">
        <v>2169</v>
      </c>
    </row>
    <row r="33" spans="1:4" x14ac:dyDescent="0.35">
      <c r="A33" s="126" t="s">
        <v>2119</v>
      </c>
      <c r="B33" s="127" t="s">
        <v>2170</v>
      </c>
      <c r="C33" s="126" t="s">
        <v>2171</v>
      </c>
    </row>
    <row r="34" spans="1:4" x14ac:dyDescent="0.35">
      <c r="A34" s="126" t="s">
        <v>2119</v>
      </c>
      <c r="B34" s="127" t="s">
        <v>1292</v>
      </c>
      <c r="C34" s="126" t="s">
        <v>2172</v>
      </c>
    </row>
    <row r="35" spans="1:4" x14ac:dyDescent="0.35">
      <c r="A35" s="126" t="s">
        <v>2119</v>
      </c>
      <c r="B35" s="127" t="s">
        <v>1299</v>
      </c>
      <c r="C35" s="126" t="s">
        <v>2173</v>
      </c>
    </row>
    <row r="36" spans="1:4" x14ac:dyDescent="0.35">
      <c r="A36" s="126" t="s">
        <v>2119</v>
      </c>
      <c r="B36" s="127" t="s">
        <v>2174</v>
      </c>
      <c r="C36" s="126" t="s">
        <v>1879</v>
      </c>
    </row>
    <row r="37" spans="1:4" x14ac:dyDescent="0.35">
      <c r="A37" s="126"/>
      <c r="B37" s="126"/>
      <c r="C37" s="126"/>
    </row>
    <row r="38" spans="1:4" x14ac:dyDescent="0.35">
      <c r="A38" s="126" t="s">
        <v>2120</v>
      </c>
      <c r="B38" s="127" t="s">
        <v>2175</v>
      </c>
      <c r="C38" s="126" t="s">
        <v>2176</v>
      </c>
      <c r="D38" s="127" t="s">
        <v>2149</v>
      </c>
    </row>
    <row r="39" spans="1:4" x14ac:dyDescent="0.35">
      <c r="A39" s="126" t="s">
        <v>2120</v>
      </c>
      <c r="B39" s="127" t="s">
        <v>2177</v>
      </c>
      <c r="C39" s="126" t="s">
        <v>2178</v>
      </c>
      <c r="D39" s="127" t="s">
        <v>2149</v>
      </c>
    </row>
    <row r="40" spans="1:4" x14ac:dyDescent="0.35">
      <c r="A40" s="126" t="s">
        <v>2120</v>
      </c>
      <c r="B40" s="127" t="s">
        <v>2179</v>
      </c>
      <c r="C40" s="126" t="s">
        <v>2180</v>
      </c>
      <c r="D40" s="127" t="s">
        <v>2149</v>
      </c>
    </row>
    <row r="41" spans="1:4" x14ac:dyDescent="0.35">
      <c r="A41" s="126" t="s">
        <v>2120</v>
      </c>
      <c r="B41" s="127" t="s">
        <v>2181</v>
      </c>
      <c r="C41" s="126" t="s">
        <v>2182</v>
      </c>
      <c r="D41" s="127" t="s">
        <v>2149</v>
      </c>
    </row>
    <row r="42" spans="1:4" x14ac:dyDescent="0.35">
      <c r="A42" s="126" t="s">
        <v>2120</v>
      </c>
      <c r="B42" s="127" t="s">
        <v>2183</v>
      </c>
      <c r="C42" s="126" t="s">
        <v>1884</v>
      </c>
      <c r="D42" s="127" t="s">
        <v>2149</v>
      </c>
    </row>
    <row r="43" spans="1:4" x14ac:dyDescent="0.35">
      <c r="A43" s="126" t="s">
        <v>2120</v>
      </c>
      <c r="B43" s="127" t="s">
        <v>2184</v>
      </c>
      <c r="C43" s="126" t="s">
        <v>2185</v>
      </c>
      <c r="D43" s="127" t="s">
        <v>2149</v>
      </c>
    </row>
    <row r="44" spans="1:4" x14ac:dyDescent="0.35">
      <c r="A44" s="126" t="s">
        <v>2120</v>
      </c>
      <c r="B44" s="127" t="s">
        <v>2186</v>
      </c>
      <c r="C44" s="126" t="s">
        <v>2187</v>
      </c>
      <c r="D44" s="127" t="s">
        <v>2151</v>
      </c>
    </row>
    <row r="45" spans="1:4" x14ac:dyDescent="0.35">
      <c r="A45" s="126" t="s">
        <v>2120</v>
      </c>
      <c r="B45" s="127" t="s">
        <v>2188</v>
      </c>
      <c r="C45" s="126" t="s">
        <v>2189</v>
      </c>
      <c r="D45" s="127" t="s">
        <v>2151</v>
      </c>
    </row>
    <row r="46" spans="1:4" x14ac:dyDescent="0.35">
      <c r="A46" s="126" t="s">
        <v>2120</v>
      </c>
      <c r="B46" s="127" t="s">
        <v>2190</v>
      </c>
      <c r="C46" s="126" t="s">
        <v>2191</v>
      </c>
      <c r="D46" s="127" t="s">
        <v>2151</v>
      </c>
    </row>
    <row r="47" spans="1:4" x14ac:dyDescent="0.35">
      <c r="A47" s="126" t="s">
        <v>2120</v>
      </c>
      <c r="B47" s="127" t="s">
        <v>2192</v>
      </c>
      <c r="C47" s="126" t="s">
        <v>2193</v>
      </c>
      <c r="D47" s="127" t="s">
        <v>2151</v>
      </c>
    </row>
    <row r="48" spans="1:4" x14ac:dyDescent="0.35">
      <c r="A48" s="126" t="s">
        <v>2120</v>
      </c>
      <c r="B48" s="127" t="s">
        <v>2194</v>
      </c>
      <c r="C48" s="126" t="s">
        <v>2195</v>
      </c>
      <c r="D48" s="127" t="s">
        <v>2151</v>
      </c>
    </row>
    <row r="49" spans="1:4" x14ac:dyDescent="0.35">
      <c r="A49" s="126" t="s">
        <v>2120</v>
      </c>
      <c r="B49" s="127" t="s">
        <v>2196</v>
      </c>
      <c r="C49" s="126" t="s">
        <v>2197</v>
      </c>
      <c r="D49" s="127" t="s">
        <v>2153</v>
      </c>
    </row>
    <row r="50" spans="1:4" x14ac:dyDescent="0.35">
      <c r="A50" s="126" t="s">
        <v>2120</v>
      </c>
      <c r="B50" s="127" t="s">
        <v>2198</v>
      </c>
      <c r="C50" s="126" t="s">
        <v>2199</v>
      </c>
      <c r="D50" s="127" t="s">
        <v>2153</v>
      </c>
    </row>
    <row r="51" spans="1:4" x14ac:dyDescent="0.35">
      <c r="A51" s="126" t="s">
        <v>2120</v>
      </c>
      <c r="B51" s="127" t="s">
        <v>2200</v>
      </c>
      <c r="C51" s="126" t="s">
        <v>2201</v>
      </c>
      <c r="D51" s="127" t="s">
        <v>2153</v>
      </c>
    </row>
    <row r="52" spans="1:4" x14ac:dyDescent="0.35">
      <c r="A52" s="126" t="s">
        <v>2120</v>
      </c>
      <c r="B52" s="127" t="s">
        <v>2202</v>
      </c>
      <c r="C52" s="126" t="s">
        <v>2203</v>
      </c>
      <c r="D52" s="127" t="s">
        <v>2153</v>
      </c>
    </row>
    <row r="53" spans="1:4" x14ac:dyDescent="0.35">
      <c r="A53" s="126" t="s">
        <v>2120</v>
      </c>
      <c r="B53" s="127" t="s">
        <v>2204</v>
      </c>
      <c r="C53" s="126" t="s">
        <v>2205</v>
      </c>
      <c r="D53" s="127" t="s">
        <v>2153</v>
      </c>
    </row>
    <row r="54" spans="1:4" x14ac:dyDescent="0.35">
      <c r="A54" s="126" t="s">
        <v>2120</v>
      </c>
      <c r="B54" s="127" t="s">
        <v>2206</v>
      </c>
      <c r="C54" s="126" t="s">
        <v>2207</v>
      </c>
      <c r="D54" s="127" t="s">
        <v>2153</v>
      </c>
    </row>
    <row r="55" spans="1:4" x14ac:dyDescent="0.35">
      <c r="A55" s="126" t="s">
        <v>2120</v>
      </c>
      <c r="B55" s="127" t="s">
        <v>2208</v>
      </c>
      <c r="C55" s="126" t="s">
        <v>2209</v>
      </c>
      <c r="D55" s="127" t="s">
        <v>2153</v>
      </c>
    </row>
    <row r="56" spans="1:4" x14ac:dyDescent="0.35">
      <c r="A56" s="126" t="s">
        <v>2120</v>
      </c>
      <c r="B56" s="127" t="s">
        <v>1298</v>
      </c>
      <c r="C56" s="126" t="s">
        <v>1868</v>
      </c>
      <c r="D56" s="127" t="s">
        <v>1297</v>
      </c>
    </row>
    <row r="57" spans="1:4" x14ac:dyDescent="0.35">
      <c r="A57" s="126" t="s">
        <v>2120</v>
      </c>
      <c r="B57" s="127" t="s">
        <v>2210</v>
      </c>
      <c r="C57" s="126" t="s">
        <v>2211</v>
      </c>
      <c r="D57" s="127" t="s">
        <v>1297</v>
      </c>
    </row>
    <row r="58" spans="1:4" x14ac:dyDescent="0.35">
      <c r="A58" s="126" t="s">
        <v>2120</v>
      </c>
      <c r="B58" s="127" t="s">
        <v>2212</v>
      </c>
      <c r="C58" s="126" t="s">
        <v>2213</v>
      </c>
      <c r="D58" s="127" t="s">
        <v>1297</v>
      </c>
    </row>
    <row r="59" spans="1:4" x14ac:dyDescent="0.35">
      <c r="A59" s="126" t="s">
        <v>2120</v>
      </c>
      <c r="B59" s="127" t="s">
        <v>2214</v>
      </c>
      <c r="C59" s="126" t="s">
        <v>2215</v>
      </c>
      <c r="D59" s="127" t="s">
        <v>1297</v>
      </c>
    </row>
    <row r="60" spans="1:4" x14ac:dyDescent="0.35">
      <c r="A60" s="126" t="s">
        <v>2120</v>
      </c>
      <c r="B60" s="127" t="s">
        <v>2216</v>
      </c>
      <c r="C60" s="126" t="s">
        <v>2217</v>
      </c>
      <c r="D60" s="127" t="s">
        <v>2156</v>
      </c>
    </row>
    <row r="61" spans="1:4" x14ac:dyDescent="0.35">
      <c r="A61" s="126" t="s">
        <v>2120</v>
      </c>
      <c r="B61" s="127" t="s">
        <v>2218</v>
      </c>
      <c r="C61" s="126" t="s">
        <v>2219</v>
      </c>
      <c r="D61" s="127" t="s">
        <v>2156</v>
      </c>
    </row>
    <row r="62" spans="1:4" x14ac:dyDescent="0.35">
      <c r="A62" s="126" t="s">
        <v>2120</v>
      </c>
      <c r="B62" s="127" t="s">
        <v>2220</v>
      </c>
      <c r="C62" s="126" t="s">
        <v>2221</v>
      </c>
      <c r="D62" s="127" t="s">
        <v>2156</v>
      </c>
    </row>
    <row r="63" spans="1:4" x14ac:dyDescent="0.35">
      <c r="A63" s="126" t="s">
        <v>2120</v>
      </c>
      <c r="B63" s="127" t="s">
        <v>2222</v>
      </c>
      <c r="C63" s="126" t="s">
        <v>2223</v>
      </c>
      <c r="D63" s="127" t="s">
        <v>2158</v>
      </c>
    </row>
    <row r="64" spans="1:4" x14ac:dyDescent="0.35">
      <c r="A64" s="126" t="s">
        <v>2120</v>
      </c>
      <c r="B64" s="127" t="s">
        <v>2224</v>
      </c>
      <c r="C64" s="126" t="s">
        <v>1880</v>
      </c>
      <c r="D64" s="127" t="s">
        <v>2158</v>
      </c>
    </row>
    <row r="65" spans="1:4" x14ac:dyDescent="0.35">
      <c r="A65" s="126" t="s">
        <v>2120</v>
      </c>
      <c r="B65" s="127" t="s">
        <v>2225</v>
      </c>
      <c r="C65" s="126" t="s">
        <v>2226</v>
      </c>
      <c r="D65" s="127" t="s">
        <v>2158</v>
      </c>
    </row>
    <row r="66" spans="1:4" x14ac:dyDescent="0.35">
      <c r="A66" s="126" t="s">
        <v>2120</v>
      </c>
      <c r="B66" s="127" t="s">
        <v>2227</v>
      </c>
      <c r="C66" s="126" t="s">
        <v>1888</v>
      </c>
      <c r="D66" s="127" t="s">
        <v>2158</v>
      </c>
    </row>
    <row r="67" spans="1:4" x14ac:dyDescent="0.35">
      <c r="A67" s="126" t="s">
        <v>2120</v>
      </c>
      <c r="B67" s="127" t="s">
        <v>2228</v>
      </c>
      <c r="C67" s="126" t="s">
        <v>2229</v>
      </c>
      <c r="D67" s="127" t="s">
        <v>2158</v>
      </c>
    </row>
    <row r="68" spans="1:4" x14ac:dyDescent="0.35">
      <c r="A68" s="126" t="s">
        <v>2120</v>
      </c>
      <c r="B68" s="127" t="s">
        <v>2230</v>
      </c>
      <c r="C68" s="126" t="s">
        <v>2231</v>
      </c>
      <c r="D68" s="127" t="s">
        <v>2158</v>
      </c>
    </row>
    <row r="69" spans="1:4" x14ac:dyDescent="0.35">
      <c r="A69" s="126" t="s">
        <v>2120</v>
      </c>
      <c r="B69" s="127" t="s">
        <v>1304</v>
      </c>
      <c r="C69" s="126" t="s">
        <v>1866</v>
      </c>
      <c r="D69" s="127" t="s">
        <v>1303</v>
      </c>
    </row>
    <row r="70" spans="1:4" x14ac:dyDescent="0.35">
      <c r="A70" s="126" t="s">
        <v>2120</v>
      </c>
      <c r="B70" s="127" t="s">
        <v>2232</v>
      </c>
      <c r="C70" s="126" t="s">
        <v>2233</v>
      </c>
      <c r="D70" s="127" t="s">
        <v>1303</v>
      </c>
    </row>
    <row r="71" spans="1:4" x14ac:dyDescent="0.35">
      <c r="A71" s="126" t="s">
        <v>2120</v>
      </c>
      <c r="B71" s="127" t="s">
        <v>2234</v>
      </c>
      <c r="C71" s="126" t="s">
        <v>2235</v>
      </c>
      <c r="D71" s="127" t="s">
        <v>1303</v>
      </c>
    </row>
    <row r="72" spans="1:4" x14ac:dyDescent="0.35">
      <c r="A72" s="126" t="s">
        <v>2120</v>
      </c>
      <c r="B72" s="127" t="s">
        <v>2236</v>
      </c>
      <c r="C72" s="126" t="s">
        <v>2237</v>
      </c>
      <c r="D72" s="127" t="s">
        <v>1303</v>
      </c>
    </row>
    <row r="73" spans="1:4" x14ac:dyDescent="0.35">
      <c r="A73" s="126" t="s">
        <v>2120</v>
      </c>
      <c r="B73" s="127" t="s">
        <v>2238</v>
      </c>
      <c r="C73" s="126" t="s">
        <v>2239</v>
      </c>
      <c r="D73" s="127" t="s">
        <v>1303</v>
      </c>
    </row>
    <row r="74" spans="1:4" x14ac:dyDescent="0.35">
      <c r="A74" s="126" t="s">
        <v>2120</v>
      </c>
      <c r="B74" s="127" t="s">
        <v>2240</v>
      </c>
      <c r="C74" s="126" t="s">
        <v>2241</v>
      </c>
      <c r="D74" s="127" t="s">
        <v>1303</v>
      </c>
    </row>
    <row r="75" spans="1:4" x14ac:dyDescent="0.35">
      <c r="A75" s="126" t="s">
        <v>2120</v>
      </c>
      <c r="B75" s="127" t="s">
        <v>2242</v>
      </c>
      <c r="C75" s="126" t="s">
        <v>2243</v>
      </c>
      <c r="D75" s="127" t="s">
        <v>1303</v>
      </c>
    </row>
    <row r="76" spans="1:4" x14ac:dyDescent="0.35">
      <c r="A76" s="126" t="s">
        <v>2120</v>
      </c>
      <c r="B76" s="127" t="s">
        <v>158</v>
      </c>
      <c r="C76" s="126" t="s">
        <v>1874</v>
      </c>
      <c r="D76" s="127" t="s">
        <v>2244</v>
      </c>
    </row>
    <row r="77" spans="1:4" x14ac:dyDescent="0.35">
      <c r="A77" s="126" t="s">
        <v>2120</v>
      </c>
      <c r="B77" s="127" t="s">
        <v>2245</v>
      </c>
      <c r="C77" s="126" t="s">
        <v>2246</v>
      </c>
      <c r="D77" s="127" t="s">
        <v>2244</v>
      </c>
    </row>
    <row r="78" spans="1:4" x14ac:dyDescent="0.35">
      <c r="A78" s="126" t="s">
        <v>2120</v>
      </c>
      <c r="B78" s="127" t="s">
        <v>2247</v>
      </c>
      <c r="C78" s="126" t="s">
        <v>2248</v>
      </c>
      <c r="D78" s="127" t="s">
        <v>2244</v>
      </c>
    </row>
    <row r="79" spans="1:4" x14ac:dyDescent="0.35">
      <c r="A79" s="126" t="s">
        <v>2120</v>
      </c>
      <c r="B79" s="127" t="s">
        <v>2249</v>
      </c>
      <c r="C79" s="126" t="s">
        <v>2250</v>
      </c>
      <c r="D79" s="127" t="s">
        <v>2244</v>
      </c>
    </row>
    <row r="80" spans="1:4" x14ac:dyDescent="0.35">
      <c r="A80" s="126" t="s">
        <v>2120</v>
      </c>
      <c r="B80" s="127" t="s">
        <v>2251</v>
      </c>
      <c r="C80" s="126" t="s">
        <v>1887</v>
      </c>
      <c r="D80" s="127" t="s">
        <v>2162</v>
      </c>
    </row>
    <row r="81" spans="1:4" x14ac:dyDescent="0.35">
      <c r="A81" s="126" t="s">
        <v>2120</v>
      </c>
      <c r="B81" s="127" t="s">
        <v>2252</v>
      </c>
      <c r="C81" s="126" t="s">
        <v>2253</v>
      </c>
      <c r="D81" s="127" t="s">
        <v>2162</v>
      </c>
    </row>
    <row r="82" spans="1:4" x14ac:dyDescent="0.35">
      <c r="A82" s="126" t="s">
        <v>2120</v>
      </c>
      <c r="B82" s="127" t="s">
        <v>2254</v>
      </c>
      <c r="C82" s="126" t="s">
        <v>1867</v>
      </c>
      <c r="D82" s="127" t="s">
        <v>1293</v>
      </c>
    </row>
    <row r="83" spans="1:4" x14ac:dyDescent="0.35">
      <c r="A83" s="126" t="s">
        <v>2120</v>
      </c>
      <c r="B83" s="127" t="s">
        <v>2255</v>
      </c>
      <c r="C83" s="126" t="s">
        <v>2256</v>
      </c>
      <c r="D83" s="127" t="s">
        <v>1293</v>
      </c>
    </row>
    <row r="84" spans="1:4" x14ac:dyDescent="0.35">
      <c r="A84" s="126" t="s">
        <v>2120</v>
      </c>
      <c r="B84" s="127" t="s">
        <v>2257</v>
      </c>
      <c r="C84" s="126" t="s">
        <v>2258</v>
      </c>
      <c r="D84" s="127" t="s">
        <v>1293</v>
      </c>
    </row>
    <row r="85" spans="1:4" x14ac:dyDescent="0.35">
      <c r="A85" s="126" t="s">
        <v>2120</v>
      </c>
      <c r="B85" s="127" t="s">
        <v>1930</v>
      </c>
      <c r="C85" s="126" t="s">
        <v>1881</v>
      </c>
      <c r="D85" s="127" t="s">
        <v>1293</v>
      </c>
    </row>
    <row r="86" spans="1:4" x14ac:dyDescent="0.35">
      <c r="A86" s="126" t="s">
        <v>2120</v>
      </c>
      <c r="B86" s="127" t="s">
        <v>2259</v>
      </c>
      <c r="C86" s="126" t="s">
        <v>2260</v>
      </c>
      <c r="D86" s="127" t="s">
        <v>1293</v>
      </c>
    </row>
    <row r="87" spans="1:4" x14ac:dyDescent="0.35">
      <c r="A87" s="126" t="s">
        <v>2120</v>
      </c>
      <c r="B87" s="127" t="s">
        <v>2261</v>
      </c>
      <c r="C87" s="126" t="s">
        <v>2262</v>
      </c>
      <c r="D87" s="127" t="s">
        <v>2165</v>
      </c>
    </row>
    <row r="88" spans="1:4" x14ac:dyDescent="0.35">
      <c r="A88" s="126" t="s">
        <v>2120</v>
      </c>
      <c r="B88" s="127" t="s">
        <v>2263</v>
      </c>
      <c r="C88" s="126" t="s">
        <v>2264</v>
      </c>
      <c r="D88" s="127" t="s">
        <v>2165</v>
      </c>
    </row>
    <row r="89" spans="1:4" x14ac:dyDescent="0.35">
      <c r="A89" s="126" t="s">
        <v>2120</v>
      </c>
      <c r="B89" s="127" t="s">
        <v>143</v>
      </c>
      <c r="C89" s="126" t="s">
        <v>100</v>
      </c>
      <c r="D89" s="127" t="s">
        <v>1295</v>
      </c>
    </row>
    <row r="90" spans="1:4" x14ac:dyDescent="0.35">
      <c r="A90" s="126" t="s">
        <v>2120</v>
      </c>
      <c r="B90" s="127" t="s">
        <v>2265</v>
      </c>
      <c r="C90" s="126" t="s">
        <v>2266</v>
      </c>
      <c r="D90" s="127" t="s">
        <v>1295</v>
      </c>
    </row>
    <row r="91" spans="1:4" x14ac:dyDescent="0.35">
      <c r="A91" s="126" t="s">
        <v>2120</v>
      </c>
      <c r="B91" s="127" t="s">
        <v>2267</v>
      </c>
      <c r="C91" s="126" t="s">
        <v>2268</v>
      </c>
      <c r="D91" s="127" t="s">
        <v>1295</v>
      </c>
    </row>
    <row r="92" spans="1:4" x14ac:dyDescent="0.35">
      <c r="A92" s="126" t="s">
        <v>2120</v>
      </c>
      <c r="B92" s="127" t="s">
        <v>2269</v>
      </c>
      <c r="C92" s="126" t="s">
        <v>2270</v>
      </c>
      <c r="D92" s="127" t="s">
        <v>2168</v>
      </c>
    </row>
    <row r="93" spans="1:4" x14ac:dyDescent="0.35">
      <c r="A93" s="126" t="s">
        <v>2120</v>
      </c>
      <c r="B93" s="127" t="s">
        <v>2271</v>
      </c>
      <c r="C93" s="126" t="s">
        <v>2272</v>
      </c>
      <c r="D93" s="127" t="s">
        <v>2168</v>
      </c>
    </row>
    <row r="94" spans="1:4" x14ac:dyDescent="0.35">
      <c r="A94" s="126" t="s">
        <v>2120</v>
      </c>
      <c r="B94" s="127" t="s">
        <v>2273</v>
      </c>
      <c r="C94" s="126" t="s">
        <v>2274</v>
      </c>
      <c r="D94" s="127" t="s">
        <v>2170</v>
      </c>
    </row>
    <row r="95" spans="1:4" x14ac:dyDescent="0.35">
      <c r="A95" s="126" t="s">
        <v>2120</v>
      </c>
      <c r="B95" s="127" t="s">
        <v>2275</v>
      </c>
      <c r="C95" s="126" t="s">
        <v>2276</v>
      </c>
      <c r="D95" s="127" t="s">
        <v>2170</v>
      </c>
    </row>
    <row r="96" spans="1:4" x14ac:dyDescent="0.35">
      <c r="A96" s="126" t="s">
        <v>2120</v>
      </c>
      <c r="B96" s="127" t="s">
        <v>2277</v>
      </c>
      <c r="C96" s="126" t="s">
        <v>2278</v>
      </c>
      <c r="D96" s="127" t="s">
        <v>2170</v>
      </c>
    </row>
    <row r="97" spans="1:5" x14ac:dyDescent="0.35">
      <c r="A97" s="126" t="s">
        <v>2120</v>
      </c>
      <c r="B97" s="127" t="s">
        <v>2279</v>
      </c>
      <c r="C97" s="126" t="s">
        <v>2280</v>
      </c>
      <c r="D97" s="127" t="s">
        <v>2170</v>
      </c>
    </row>
    <row r="98" spans="1:5" x14ac:dyDescent="0.35">
      <c r="A98" s="126" t="s">
        <v>2120</v>
      </c>
      <c r="B98" s="127" t="s">
        <v>2281</v>
      </c>
      <c r="C98" s="126" t="s">
        <v>2282</v>
      </c>
      <c r="D98" s="127" t="s">
        <v>2170</v>
      </c>
    </row>
    <row r="99" spans="1:5" x14ac:dyDescent="0.35">
      <c r="A99" s="126" t="s">
        <v>2120</v>
      </c>
      <c r="B99" s="127" t="s">
        <v>2283</v>
      </c>
      <c r="C99" s="126" t="s">
        <v>2284</v>
      </c>
      <c r="D99" s="127" t="s">
        <v>2170</v>
      </c>
    </row>
    <row r="100" spans="1:5" x14ac:dyDescent="0.35">
      <c r="A100" s="126" t="s">
        <v>2120</v>
      </c>
      <c r="B100" s="127" t="s">
        <v>148</v>
      </c>
      <c r="C100" s="126" t="s">
        <v>0</v>
      </c>
      <c r="D100" s="127" t="s">
        <v>1292</v>
      </c>
    </row>
    <row r="101" spans="1:5" x14ac:dyDescent="0.35">
      <c r="A101" s="126" t="s">
        <v>2120</v>
      </c>
      <c r="B101" s="127" t="s">
        <v>2285</v>
      </c>
      <c r="C101" s="126" t="s">
        <v>2286</v>
      </c>
      <c r="D101" s="127" t="s">
        <v>1292</v>
      </c>
    </row>
    <row r="102" spans="1:5" x14ac:dyDescent="0.35">
      <c r="A102" s="126" t="s">
        <v>2120</v>
      </c>
      <c r="B102" s="127" t="s">
        <v>2287</v>
      </c>
      <c r="C102" s="126" t="s">
        <v>2288</v>
      </c>
      <c r="D102" s="127" t="s">
        <v>1292</v>
      </c>
    </row>
    <row r="103" spans="1:5" x14ac:dyDescent="0.35">
      <c r="A103" s="126" t="s">
        <v>2120</v>
      </c>
      <c r="B103" s="127" t="s">
        <v>2289</v>
      </c>
      <c r="C103" s="126" t="s">
        <v>2290</v>
      </c>
      <c r="D103" s="127" t="s">
        <v>1292</v>
      </c>
    </row>
    <row r="104" spans="1:5" x14ac:dyDescent="0.35">
      <c r="A104" s="126" t="s">
        <v>2120</v>
      </c>
      <c r="B104" s="127" t="s">
        <v>2291</v>
      </c>
      <c r="C104" s="126" t="s">
        <v>2292</v>
      </c>
      <c r="D104" s="127" t="s">
        <v>1292</v>
      </c>
    </row>
    <row r="105" spans="1:5" x14ac:dyDescent="0.35">
      <c r="A105" s="126" t="s">
        <v>2120</v>
      </c>
      <c r="B105" s="127" t="s">
        <v>1300</v>
      </c>
      <c r="C105" s="126" t="s">
        <v>1865</v>
      </c>
      <c r="D105" s="127" t="s">
        <v>1299</v>
      </c>
    </row>
    <row r="106" spans="1:5" x14ac:dyDescent="0.35">
      <c r="A106" s="126" t="s">
        <v>2120</v>
      </c>
      <c r="B106" s="127" t="s">
        <v>2293</v>
      </c>
      <c r="C106" s="126" t="s">
        <v>2294</v>
      </c>
      <c r="D106" s="127" t="s">
        <v>1299</v>
      </c>
    </row>
    <row r="107" spans="1:5" x14ac:dyDescent="0.35">
      <c r="A107" s="126" t="s">
        <v>2120</v>
      </c>
      <c r="B107" s="127" t="s">
        <v>128</v>
      </c>
      <c r="C107" s="126" t="s">
        <v>124</v>
      </c>
      <c r="D107" s="127" t="s">
        <v>1299</v>
      </c>
    </row>
    <row r="108" spans="1:5" x14ac:dyDescent="0.35">
      <c r="A108" s="126" t="s">
        <v>2120</v>
      </c>
      <c r="B108" s="127" t="s">
        <v>2295</v>
      </c>
      <c r="C108" s="126" t="s">
        <v>2296</v>
      </c>
      <c r="D108" s="127" t="s">
        <v>1299</v>
      </c>
    </row>
    <row r="109" spans="1:5" x14ac:dyDescent="0.35">
      <c r="A109" s="126" t="s">
        <v>2120</v>
      </c>
      <c r="B109" s="127" t="s">
        <v>2174</v>
      </c>
      <c r="C109" s="126" t="s">
        <v>1879</v>
      </c>
      <c r="D109" s="127" t="s">
        <v>2174</v>
      </c>
    </row>
    <row r="110" spans="1:5" x14ac:dyDescent="0.35">
      <c r="A110" s="126"/>
      <c r="B110" s="126"/>
      <c r="C110" s="126"/>
      <c r="D110" s="126"/>
    </row>
    <row r="111" spans="1:5" s="60" customFormat="1" ht="14" x14ac:dyDescent="0.3">
      <c r="A111" s="1" t="s">
        <v>2297</v>
      </c>
      <c r="B111" s="1" t="s">
        <v>2214</v>
      </c>
      <c r="C111" s="1" t="s">
        <v>2215</v>
      </c>
      <c r="D111" s="1" t="s">
        <v>1297</v>
      </c>
      <c r="E111" s="1" t="s">
        <v>2214</v>
      </c>
    </row>
    <row r="112" spans="1:5" s="60" customFormat="1" ht="14" x14ac:dyDescent="0.3">
      <c r="A112" s="1" t="s">
        <v>2297</v>
      </c>
      <c r="B112" s="1" t="s">
        <v>2298</v>
      </c>
      <c r="C112" s="1" t="s">
        <v>2299</v>
      </c>
      <c r="D112" s="1" t="s">
        <v>1297</v>
      </c>
      <c r="E112" s="1" t="s">
        <v>2214</v>
      </c>
    </row>
    <row r="113" spans="1:5" s="60" customFormat="1" ht="14" x14ac:dyDescent="0.3">
      <c r="A113" s="1" t="s">
        <v>2297</v>
      </c>
      <c r="B113" s="1" t="s">
        <v>2275</v>
      </c>
      <c r="C113" s="1" t="s">
        <v>2276</v>
      </c>
      <c r="D113" s="1" t="s">
        <v>2170</v>
      </c>
      <c r="E113" s="1" t="s">
        <v>2275</v>
      </c>
    </row>
    <row r="114" spans="1:5" s="60" customFormat="1" ht="14" x14ac:dyDescent="0.3">
      <c r="A114" s="1" t="s">
        <v>2297</v>
      </c>
      <c r="B114" s="1" t="s">
        <v>2300</v>
      </c>
      <c r="C114" s="1" t="s">
        <v>2301</v>
      </c>
      <c r="D114" s="1" t="s">
        <v>2170</v>
      </c>
      <c r="E114" s="1" t="s">
        <v>2275</v>
      </c>
    </row>
    <row r="115" spans="1:5" s="60" customFormat="1" ht="14" x14ac:dyDescent="0.3">
      <c r="A115" s="1" t="s">
        <v>2297</v>
      </c>
      <c r="B115" s="1" t="s">
        <v>2302</v>
      </c>
      <c r="C115" s="1" t="s">
        <v>2303</v>
      </c>
      <c r="D115" s="1" t="s">
        <v>2170</v>
      </c>
      <c r="E115" s="1" t="s">
        <v>2275</v>
      </c>
    </row>
    <row r="116" spans="1:5" s="60" customFormat="1" ht="14" x14ac:dyDescent="0.3">
      <c r="A116" s="1" t="s">
        <v>2297</v>
      </c>
      <c r="B116" s="1" t="s">
        <v>2304</v>
      </c>
      <c r="C116" s="1" t="s">
        <v>2305</v>
      </c>
      <c r="D116" s="1" t="s">
        <v>2170</v>
      </c>
      <c r="E116" s="1" t="s">
        <v>2275</v>
      </c>
    </row>
    <row r="117" spans="1:5" s="60" customFormat="1" ht="14" x14ac:dyDescent="0.3">
      <c r="A117" s="1" t="s">
        <v>2297</v>
      </c>
      <c r="B117" s="1" t="s">
        <v>2306</v>
      </c>
      <c r="C117" s="1" t="s">
        <v>2307</v>
      </c>
      <c r="D117" s="1" t="s">
        <v>2170</v>
      </c>
      <c r="E117" s="1" t="s">
        <v>2275</v>
      </c>
    </row>
    <row r="118" spans="1:5" s="60" customFormat="1" ht="14" x14ac:dyDescent="0.3">
      <c r="A118" s="1" t="s">
        <v>2297</v>
      </c>
      <c r="B118" s="1" t="s">
        <v>2308</v>
      </c>
      <c r="C118" s="1" t="s">
        <v>2309</v>
      </c>
      <c r="D118" s="1" t="s">
        <v>2153</v>
      </c>
      <c r="E118" s="1" t="s">
        <v>2202</v>
      </c>
    </row>
    <row r="119" spans="1:5" s="60" customFormat="1" ht="14" x14ac:dyDescent="0.3">
      <c r="A119" s="1" t="s">
        <v>2297</v>
      </c>
      <c r="B119" s="1" t="s">
        <v>2212</v>
      </c>
      <c r="C119" s="1" t="s">
        <v>2213</v>
      </c>
      <c r="D119" s="1" t="s">
        <v>1297</v>
      </c>
      <c r="E119" s="1" t="s">
        <v>2212</v>
      </c>
    </row>
    <row r="120" spans="1:5" s="60" customFormat="1" ht="14" x14ac:dyDescent="0.3">
      <c r="A120" s="1" t="s">
        <v>2297</v>
      </c>
      <c r="B120" s="1" t="s">
        <v>2310</v>
      </c>
      <c r="C120" s="1" t="s">
        <v>2311</v>
      </c>
      <c r="D120" s="1" t="s">
        <v>1297</v>
      </c>
      <c r="E120" s="1" t="s">
        <v>2212</v>
      </c>
    </row>
    <row r="121" spans="1:5" s="60" customFormat="1" ht="14" x14ac:dyDescent="0.3">
      <c r="A121" s="1" t="s">
        <v>2297</v>
      </c>
      <c r="B121" s="1" t="s">
        <v>2312</v>
      </c>
      <c r="C121" s="1" t="s">
        <v>2313</v>
      </c>
      <c r="D121" s="1" t="s">
        <v>1297</v>
      </c>
      <c r="E121" s="1" t="s">
        <v>2212</v>
      </c>
    </row>
    <row r="122" spans="1:5" s="60" customFormat="1" ht="14" x14ac:dyDescent="0.3">
      <c r="A122" s="1" t="s">
        <v>2297</v>
      </c>
      <c r="B122" s="1" t="s">
        <v>2314</v>
      </c>
      <c r="C122" s="1" t="s">
        <v>2315</v>
      </c>
      <c r="D122" s="1" t="s">
        <v>1297</v>
      </c>
      <c r="E122" s="1" t="s">
        <v>2212</v>
      </c>
    </row>
    <row r="123" spans="1:5" s="60" customFormat="1" ht="14" x14ac:dyDescent="0.3">
      <c r="A123" s="1" t="s">
        <v>2297</v>
      </c>
      <c r="B123" s="1" t="s">
        <v>2316</v>
      </c>
      <c r="C123" s="1" t="s">
        <v>2317</v>
      </c>
      <c r="D123" s="1" t="s">
        <v>1297</v>
      </c>
      <c r="E123" s="1" t="s">
        <v>2212</v>
      </c>
    </row>
    <row r="124" spans="1:5" s="60" customFormat="1" ht="14" x14ac:dyDescent="0.3">
      <c r="A124" s="1" t="s">
        <v>2297</v>
      </c>
      <c r="B124" s="1" t="s">
        <v>2318</v>
      </c>
      <c r="C124" s="1" t="s">
        <v>2319</v>
      </c>
      <c r="D124" s="1" t="s">
        <v>1293</v>
      </c>
      <c r="E124" s="1" t="s">
        <v>2255</v>
      </c>
    </row>
    <row r="125" spans="1:5" s="60" customFormat="1" ht="14" x14ac:dyDescent="0.3">
      <c r="A125" s="1" t="s">
        <v>2297</v>
      </c>
      <c r="B125" s="1" t="s">
        <v>2291</v>
      </c>
      <c r="C125" s="1" t="s">
        <v>2292</v>
      </c>
      <c r="D125" s="1" t="s">
        <v>1292</v>
      </c>
      <c r="E125" s="1" t="s">
        <v>2291</v>
      </c>
    </row>
    <row r="126" spans="1:5" s="60" customFormat="1" ht="14" x14ac:dyDescent="0.3">
      <c r="A126" s="1" t="s">
        <v>2297</v>
      </c>
      <c r="B126" s="1" t="s">
        <v>1294</v>
      </c>
      <c r="C126" s="1" t="s">
        <v>1867</v>
      </c>
      <c r="D126" s="1" t="s">
        <v>1293</v>
      </c>
      <c r="E126" s="1" t="s">
        <v>1294</v>
      </c>
    </row>
    <row r="127" spans="1:5" s="60" customFormat="1" ht="14" x14ac:dyDescent="0.3">
      <c r="A127" s="1" t="s">
        <v>2297</v>
      </c>
      <c r="B127" s="1" t="s">
        <v>2320</v>
      </c>
      <c r="C127" s="1" t="s">
        <v>2321</v>
      </c>
      <c r="D127" s="1" t="s">
        <v>1293</v>
      </c>
      <c r="E127" s="1" t="s">
        <v>1294</v>
      </c>
    </row>
    <row r="128" spans="1:5" s="60" customFormat="1" ht="14" x14ac:dyDescent="0.3">
      <c r="A128" s="1" t="s">
        <v>2297</v>
      </c>
      <c r="B128" s="1" t="s">
        <v>2322</v>
      </c>
      <c r="C128" s="1" t="s">
        <v>2323</v>
      </c>
      <c r="D128" s="1" t="s">
        <v>1293</v>
      </c>
      <c r="E128" s="1" t="s">
        <v>1294</v>
      </c>
    </row>
    <row r="129" spans="1:5" s="60" customFormat="1" ht="14" x14ac:dyDescent="0.3">
      <c r="A129" s="1" t="s">
        <v>2297</v>
      </c>
      <c r="B129" s="1" t="s">
        <v>2324</v>
      </c>
      <c r="C129" s="1" t="s">
        <v>2325</v>
      </c>
      <c r="D129" s="1" t="s">
        <v>1293</v>
      </c>
      <c r="E129" s="1" t="s">
        <v>1294</v>
      </c>
    </row>
    <row r="130" spans="1:5" s="60" customFormat="1" ht="14" x14ac:dyDescent="0.3">
      <c r="A130" s="1" t="s">
        <v>2297</v>
      </c>
      <c r="B130" s="1" t="s">
        <v>2326</v>
      </c>
      <c r="C130" s="1" t="s">
        <v>2327</v>
      </c>
      <c r="D130" s="1" t="s">
        <v>1293</v>
      </c>
      <c r="E130" s="1" t="s">
        <v>1294</v>
      </c>
    </row>
    <row r="131" spans="1:5" s="60" customFormat="1" ht="14" x14ac:dyDescent="0.3">
      <c r="A131" s="1" t="s">
        <v>2297</v>
      </c>
      <c r="B131" s="1" t="s">
        <v>2328</v>
      </c>
      <c r="C131" s="1" t="s">
        <v>2329</v>
      </c>
      <c r="D131" s="1" t="s">
        <v>2156</v>
      </c>
      <c r="E131" s="1" t="s">
        <v>2218</v>
      </c>
    </row>
    <row r="132" spans="1:5" s="60" customFormat="1" ht="14" x14ac:dyDescent="0.3">
      <c r="A132" s="1" t="s">
        <v>2297</v>
      </c>
      <c r="B132" s="1" t="s">
        <v>2330</v>
      </c>
      <c r="C132" s="1" t="s">
        <v>2331</v>
      </c>
      <c r="D132" s="1" t="s">
        <v>1299</v>
      </c>
      <c r="E132" s="1" t="s">
        <v>2332</v>
      </c>
    </row>
    <row r="133" spans="1:5" s="60" customFormat="1" ht="14" x14ac:dyDescent="0.3">
      <c r="A133" s="1" t="s">
        <v>2297</v>
      </c>
      <c r="B133" s="1" t="s">
        <v>2333</v>
      </c>
      <c r="C133" s="1" t="s">
        <v>2334</v>
      </c>
      <c r="D133" s="1" t="s">
        <v>2165</v>
      </c>
      <c r="E133" s="1" t="s">
        <v>2263</v>
      </c>
    </row>
    <row r="134" spans="1:5" s="60" customFormat="1" ht="14" x14ac:dyDescent="0.3">
      <c r="A134" s="1" t="s">
        <v>2297</v>
      </c>
      <c r="B134" s="1" t="s">
        <v>148</v>
      </c>
      <c r="C134" s="1" t="s">
        <v>0</v>
      </c>
      <c r="D134" s="1" t="s">
        <v>1292</v>
      </c>
      <c r="E134" s="1" t="s">
        <v>148</v>
      </c>
    </row>
    <row r="135" spans="1:5" s="60" customFormat="1" ht="14" x14ac:dyDescent="0.3">
      <c r="A135" s="1" t="s">
        <v>2297</v>
      </c>
      <c r="B135" s="1" t="s">
        <v>2335</v>
      </c>
      <c r="C135" s="1" t="s">
        <v>2336</v>
      </c>
      <c r="D135" s="1" t="s">
        <v>1292</v>
      </c>
      <c r="E135" s="1" t="s">
        <v>148</v>
      </c>
    </row>
    <row r="136" spans="1:5" s="60" customFormat="1" ht="14" x14ac:dyDescent="0.3">
      <c r="A136" s="1" t="s">
        <v>2297</v>
      </c>
      <c r="B136" s="1" t="s">
        <v>2337</v>
      </c>
      <c r="C136" s="1" t="s">
        <v>2338</v>
      </c>
      <c r="D136" s="1" t="s">
        <v>1292</v>
      </c>
      <c r="E136" s="1" t="s">
        <v>148</v>
      </c>
    </row>
    <row r="137" spans="1:5" s="60" customFormat="1" ht="14" x14ac:dyDescent="0.3">
      <c r="A137" s="1" t="s">
        <v>2297</v>
      </c>
      <c r="B137" s="1" t="s">
        <v>2339</v>
      </c>
      <c r="C137" s="1" t="s">
        <v>2340</v>
      </c>
      <c r="D137" s="1" t="s">
        <v>1292</v>
      </c>
      <c r="E137" s="1" t="s">
        <v>148</v>
      </c>
    </row>
    <row r="138" spans="1:5" s="60" customFormat="1" ht="14" x14ac:dyDescent="0.3">
      <c r="A138" s="1" t="s">
        <v>2297</v>
      </c>
      <c r="B138" s="1" t="s">
        <v>137</v>
      </c>
      <c r="C138" s="1" t="s">
        <v>1879</v>
      </c>
      <c r="D138" s="1" t="s">
        <v>137</v>
      </c>
      <c r="E138" s="1" t="s">
        <v>137</v>
      </c>
    </row>
    <row r="139" spans="1:5" s="60" customFormat="1" ht="14" x14ac:dyDescent="0.3">
      <c r="A139" s="1" t="s">
        <v>2297</v>
      </c>
      <c r="B139" s="1" t="s">
        <v>2341</v>
      </c>
      <c r="C139" s="1" t="s">
        <v>2342</v>
      </c>
      <c r="D139" s="1" t="s">
        <v>1297</v>
      </c>
      <c r="E139" s="1" t="s">
        <v>2210</v>
      </c>
    </row>
    <row r="140" spans="1:5" s="60" customFormat="1" ht="14" x14ac:dyDescent="0.3">
      <c r="A140" s="1" t="s">
        <v>2297</v>
      </c>
      <c r="B140" s="1" t="s">
        <v>2343</v>
      </c>
      <c r="C140" s="1" t="s">
        <v>2344</v>
      </c>
      <c r="D140" s="1" t="s">
        <v>1297</v>
      </c>
      <c r="E140" s="1" t="s">
        <v>2210</v>
      </c>
    </row>
    <row r="141" spans="1:5" s="60" customFormat="1" ht="14" x14ac:dyDescent="0.3">
      <c r="A141" s="1" t="s">
        <v>2297</v>
      </c>
      <c r="B141" s="1" t="s">
        <v>2345</v>
      </c>
      <c r="C141" s="1" t="s">
        <v>2346</v>
      </c>
      <c r="D141" s="1" t="s">
        <v>1303</v>
      </c>
      <c r="E141" s="1" t="s">
        <v>2347</v>
      </c>
    </row>
    <row r="142" spans="1:5" s="60" customFormat="1" ht="14" x14ac:dyDescent="0.3">
      <c r="A142" s="1" t="s">
        <v>2297</v>
      </c>
      <c r="B142" s="1" t="s">
        <v>2347</v>
      </c>
      <c r="C142" s="1" t="s">
        <v>2241</v>
      </c>
      <c r="D142" s="1" t="s">
        <v>1303</v>
      </c>
      <c r="E142" s="1" t="s">
        <v>2347</v>
      </c>
    </row>
    <row r="143" spans="1:5" s="60" customFormat="1" ht="14" x14ac:dyDescent="0.3">
      <c r="A143" s="1" t="s">
        <v>2297</v>
      </c>
      <c r="B143" s="1" t="s">
        <v>2348</v>
      </c>
      <c r="C143" s="1" t="s">
        <v>2349</v>
      </c>
      <c r="D143" s="1" t="s">
        <v>1303</v>
      </c>
      <c r="E143" s="1" t="s">
        <v>2347</v>
      </c>
    </row>
    <row r="144" spans="1:5" s="60" customFormat="1" ht="14" x14ac:dyDescent="0.3">
      <c r="A144" s="1" t="s">
        <v>2297</v>
      </c>
      <c r="B144" s="1" t="s">
        <v>2350</v>
      </c>
      <c r="C144" s="1" t="s">
        <v>2351</v>
      </c>
      <c r="D144" s="1" t="s">
        <v>1303</v>
      </c>
      <c r="E144" s="1" t="s">
        <v>2347</v>
      </c>
    </row>
    <row r="145" spans="1:5" s="60" customFormat="1" ht="14" x14ac:dyDescent="0.3">
      <c r="A145" s="1" t="s">
        <v>2297</v>
      </c>
      <c r="B145" s="1" t="s">
        <v>2352</v>
      </c>
      <c r="C145" s="1" t="s">
        <v>2353</v>
      </c>
      <c r="D145" s="1" t="s">
        <v>1303</v>
      </c>
      <c r="E145" s="1" t="s">
        <v>2347</v>
      </c>
    </row>
    <row r="146" spans="1:5" s="60" customFormat="1" ht="14" x14ac:dyDescent="0.3">
      <c r="A146" s="1" t="s">
        <v>2297</v>
      </c>
      <c r="B146" s="1" t="s">
        <v>2354</v>
      </c>
      <c r="C146" s="1" t="s">
        <v>2355</v>
      </c>
      <c r="D146" s="1" t="s">
        <v>2156</v>
      </c>
      <c r="E146" s="1" t="s">
        <v>2220</v>
      </c>
    </row>
    <row r="147" spans="1:5" s="60" customFormat="1" ht="14" x14ac:dyDescent="0.3">
      <c r="A147" s="1" t="s">
        <v>2297</v>
      </c>
      <c r="B147" s="1" t="s">
        <v>2356</v>
      </c>
      <c r="C147" s="1" t="s">
        <v>2357</v>
      </c>
      <c r="D147" s="1" t="s">
        <v>2153</v>
      </c>
      <c r="E147" s="1" t="s">
        <v>2196</v>
      </c>
    </row>
    <row r="148" spans="1:5" s="60" customFormat="1" ht="14" x14ac:dyDescent="0.3">
      <c r="A148" s="1" t="s">
        <v>2297</v>
      </c>
      <c r="B148" s="1" t="s">
        <v>2358</v>
      </c>
      <c r="C148" s="1" t="s">
        <v>2359</v>
      </c>
      <c r="D148" s="1" t="s">
        <v>2153</v>
      </c>
      <c r="E148" s="1" t="s">
        <v>2196</v>
      </c>
    </row>
    <row r="149" spans="1:5" s="60" customFormat="1" ht="14" x14ac:dyDescent="0.3">
      <c r="A149" s="1" t="s">
        <v>2297</v>
      </c>
      <c r="B149" s="1" t="s">
        <v>2360</v>
      </c>
      <c r="C149" s="1" t="s">
        <v>2361</v>
      </c>
      <c r="D149" s="1" t="s">
        <v>2153</v>
      </c>
      <c r="E149" s="1" t="s">
        <v>2196</v>
      </c>
    </row>
    <row r="150" spans="1:5" s="60" customFormat="1" ht="14" x14ac:dyDescent="0.3">
      <c r="A150" s="1" t="s">
        <v>2297</v>
      </c>
      <c r="B150" s="1" t="s">
        <v>2362</v>
      </c>
      <c r="C150" s="1" t="s">
        <v>2363</v>
      </c>
      <c r="D150" s="1" t="s">
        <v>2153</v>
      </c>
      <c r="E150" s="1" t="s">
        <v>2196</v>
      </c>
    </row>
    <row r="151" spans="1:5" s="60" customFormat="1" ht="14" x14ac:dyDescent="0.3">
      <c r="A151" s="1" t="s">
        <v>2297</v>
      </c>
      <c r="B151" s="1" t="s">
        <v>2364</v>
      </c>
      <c r="C151" s="1" t="s">
        <v>2176</v>
      </c>
      <c r="D151" s="1" t="s">
        <v>2149</v>
      </c>
      <c r="E151" s="1" t="s">
        <v>2364</v>
      </c>
    </row>
    <row r="152" spans="1:5" s="60" customFormat="1" ht="14" x14ac:dyDescent="0.3">
      <c r="A152" s="1" t="s">
        <v>2297</v>
      </c>
      <c r="B152" s="1" t="s">
        <v>2365</v>
      </c>
      <c r="C152" s="1" t="s">
        <v>2366</v>
      </c>
      <c r="D152" s="1" t="s">
        <v>2168</v>
      </c>
      <c r="E152" s="1" t="s">
        <v>2269</v>
      </c>
    </row>
    <row r="153" spans="1:5" s="60" customFormat="1" ht="14" x14ac:dyDescent="0.3">
      <c r="A153" s="1" t="s">
        <v>2297</v>
      </c>
      <c r="B153" s="1" t="s">
        <v>2367</v>
      </c>
      <c r="C153" s="1" t="s">
        <v>2368</v>
      </c>
      <c r="D153" s="1" t="s">
        <v>2168</v>
      </c>
      <c r="E153" s="1" t="s">
        <v>2269</v>
      </c>
    </row>
    <row r="154" spans="1:5" s="60" customFormat="1" ht="14" x14ac:dyDescent="0.3">
      <c r="A154" s="1" t="s">
        <v>2297</v>
      </c>
      <c r="B154" s="1" t="s">
        <v>2181</v>
      </c>
      <c r="C154" s="1" t="s">
        <v>2182</v>
      </c>
      <c r="D154" s="1" t="s">
        <v>2149</v>
      </c>
      <c r="E154" s="1" t="s">
        <v>2181</v>
      </c>
    </row>
    <row r="155" spans="1:5" s="60" customFormat="1" ht="14" x14ac:dyDescent="0.3">
      <c r="A155" s="1" t="s">
        <v>2297</v>
      </c>
      <c r="B155" s="1" t="s">
        <v>2224</v>
      </c>
      <c r="C155" s="1" t="s">
        <v>1880</v>
      </c>
      <c r="D155" s="1" t="s">
        <v>2158</v>
      </c>
      <c r="E155" s="1" t="s">
        <v>2224</v>
      </c>
    </row>
    <row r="156" spans="1:5" s="60" customFormat="1" ht="14" x14ac:dyDescent="0.3">
      <c r="A156" s="1" t="s">
        <v>2297</v>
      </c>
      <c r="B156" s="1" t="s">
        <v>2369</v>
      </c>
      <c r="C156" s="1" t="s">
        <v>2370</v>
      </c>
      <c r="D156" s="1" t="s">
        <v>2151</v>
      </c>
      <c r="E156" s="1" t="s">
        <v>2224</v>
      </c>
    </row>
    <row r="157" spans="1:5" s="60" customFormat="1" ht="14" x14ac:dyDescent="0.3">
      <c r="A157" s="1" t="s">
        <v>2297</v>
      </c>
      <c r="B157" s="1" t="s">
        <v>2371</v>
      </c>
      <c r="C157" s="1" t="s">
        <v>2372</v>
      </c>
      <c r="D157" s="1" t="s">
        <v>2151</v>
      </c>
      <c r="E157" s="1" t="s">
        <v>2224</v>
      </c>
    </row>
    <row r="158" spans="1:5" s="60" customFormat="1" ht="14" x14ac:dyDescent="0.3">
      <c r="A158" s="1" t="s">
        <v>2297</v>
      </c>
      <c r="B158" s="1" t="s">
        <v>2151</v>
      </c>
      <c r="C158" s="1" t="s">
        <v>2152</v>
      </c>
      <c r="D158" s="1" t="s">
        <v>2151</v>
      </c>
      <c r="E158" s="1" t="s">
        <v>2190</v>
      </c>
    </row>
    <row r="159" spans="1:5" s="60" customFormat="1" ht="14" x14ac:dyDescent="0.3">
      <c r="A159" s="1" t="s">
        <v>2297</v>
      </c>
      <c r="B159" s="1" t="s">
        <v>2373</v>
      </c>
      <c r="C159" s="1" t="s">
        <v>2193</v>
      </c>
      <c r="D159" s="1" t="s">
        <v>2151</v>
      </c>
      <c r="E159" s="1" t="s">
        <v>2373</v>
      </c>
    </row>
    <row r="160" spans="1:5" s="60" customFormat="1" ht="14" x14ac:dyDescent="0.3">
      <c r="A160" s="1" t="s">
        <v>2297</v>
      </c>
      <c r="B160" s="1" t="s">
        <v>2194</v>
      </c>
      <c r="C160" s="1" t="s">
        <v>2195</v>
      </c>
      <c r="D160" s="1" t="s">
        <v>2151</v>
      </c>
      <c r="E160" s="1" t="s">
        <v>2194</v>
      </c>
    </row>
    <row r="161" spans="1:5" s="60" customFormat="1" ht="14" x14ac:dyDescent="0.3">
      <c r="A161" s="1" t="s">
        <v>2297</v>
      </c>
      <c r="B161" s="1" t="s">
        <v>2179</v>
      </c>
      <c r="C161" s="1" t="s">
        <v>2180</v>
      </c>
      <c r="D161" s="1" t="s">
        <v>2149</v>
      </c>
      <c r="E161" s="1" t="s">
        <v>2179</v>
      </c>
    </row>
    <row r="162" spans="1:5" s="60" customFormat="1" ht="14" x14ac:dyDescent="0.3">
      <c r="A162" s="1" t="s">
        <v>2297</v>
      </c>
      <c r="B162" s="1" t="s">
        <v>2374</v>
      </c>
      <c r="C162" s="1" t="s">
        <v>2375</v>
      </c>
      <c r="D162" s="1" t="s">
        <v>1303</v>
      </c>
      <c r="E162" s="1" t="s">
        <v>1304</v>
      </c>
    </row>
    <row r="163" spans="1:5" s="60" customFormat="1" ht="14" x14ac:dyDescent="0.3">
      <c r="A163" s="1" t="s">
        <v>2297</v>
      </c>
      <c r="B163" s="1" t="s">
        <v>1304</v>
      </c>
      <c r="C163" s="1" t="s">
        <v>1866</v>
      </c>
      <c r="D163" s="1" t="s">
        <v>1303</v>
      </c>
      <c r="E163" s="1" t="s">
        <v>1304</v>
      </c>
    </row>
    <row r="164" spans="1:5" s="60" customFormat="1" ht="14" x14ac:dyDescent="0.3">
      <c r="A164" s="1" t="s">
        <v>2297</v>
      </c>
      <c r="B164" s="1" t="s">
        <v>2376</v>
      </c>
      <c r="C164" s="1" t="s">
        <v>2377</v>
      </c>
      <c r="D164" s="1" t="s">
        <v>1303</v>
      </c>
      <c r="E164" s="1" t="s">
        <v>1304</v>
      </c>
    </row>
    <row r="165" spans="1:5" s="60" customFormat="1" ht="14" x14ac:dyDescent="0.3">
      <c r="A165" s="1" t="s">
        <v>2297</v>
      </c>
      <c r="B165" s="1" t="s">
        <v>2378</v>
      </c>
      <c r="C165" s="1" t="s">
        <v>2379</v>
      </c>
      <c r="D165" s="1" t="s">
        <v>1303</v>
      </c>
      <c r="E165" s="1" t="s">
        <v>1304</v>
      </c>
    </row>
    <row r="166" spans="1:5" s="60" customFormat="1" ht="14" x14ac:dyDescent="0.3">
      <c r="A166" s="1" t="s">
        <v>2297</v>
      </c>
      <c r="B166" s="1" t="s">
        <v>2380</v>
      </c>
      <c r="C166" s="1" t="s">
        <v>2381</v>
      </c>
      <c r="D166" s="1" t="s">
        <v>1303</v>
      </c>
      <c r="E166" s="1" t="s">
        <v>1304</v>
      </c>
    </row>
    <row r="167" spans="1:5" s="60" customFormat="1" ht="14" x14ac:dyDescent="0.3">
      <c r="A167" s="1" t="s">
        <v>2297</v>
      </c>
      <c r="B167" s="1" t="s">
        <v>2382</v>
      </c>
      <c r="C167" s="1" t="s">
        <v>2383</v>
      </c>
      <c r="D167" s="1" t="s">
        <v>1303</v>
      </c>
      <c r="E167" s="1" t="s">
        <v>1304</v>
      </c>
    </row>
    <row r="168" spans="1:5" s="60" customFormat="1" ht="14" x14ac:dyDescent="0.3">
      <c r="A168" s="1" t="s">
        <v>2297</v>
      </c>
      <c r="B168" s="1" t="s">
        <v>2183</v>
      </c>
      <c r="C168" s="1" t="s">
        <v>2384</v>
      </c>
      <c r="D168" s="1" t="s">
        <v>2149</v>
      </c>
      <c r="E168" s="1" t="s">
        <v>2183</v>
      </c>
    </row>
    <row r="169" spans="1:5" s="60" customFormat="1" ht="14" x14ac:dyDescent="0.3">
      <c r="A169" s="1" t="s">
        <v>2297</v>
      </c>
      <c r="B169" s="1" t="s">
        <v>2385</v>
      </c>
      <c r="C169" s="1" t="s">
        <v>2386</v>
      </c>
      <c r="D169" s="1" t="s">
        <v>2149</v>
      </c>
      <c r="E169" s="1" t="s">
        <v>2183</v>
      </c>
    </row>
    <row r="170" spans="1:5" s="60" customFormat="1" ht="14" x14ac:dyDescent="0.3">
      <c r="A170" s="1" t="s">
        <v>2297</v>
      </c>
      <c r="B170" s="1" t="s">
        <v>2387</v>
      </c>
      <c r="C170" s="1" t="s">
        <v>2388</v>
      </c>
      <c r="D170" s="1" t="s">
        <v>2158</v>
      </c>
      <c r="E170" s="1" t="s">
        <v>2230</v>
      </c>
    </row>
    <row r="171" spans="1:5" s="60" customFormat="1" ht="14" x14ac:dyDescent="0.3">
      <c r="A171" s="1" t="s">
        <v>2297</v>
      </c>
      <c r="B171" s="1" t="s">
        <v>2389</v>
      </c>
      <c r="C171" s="1" t="s">
        <v>2390</v>
      </c>
      <c r="D171" s="1" t="s">
        <v>1297</v>
      </c>
      <c r="E171" s="1" t="s">
        <v>1298</v>
      </c>
    </row>
    <row r="172" spans="1:5" s="60" customFormat="1" ht="14" x14ac:dyDescent="0.3">
      <c r="A172" s="1" t="s">
        <v>2297</v>
      </c>
      <c r="B172" s="1" t="s">
        <v>1298</v>
      </c>
      <c r="C172" s="1" t="s">
        <v>1868</v>
      </c>
      <c r="D172" s="1" t="s">
        <v>1297</v>
      </c>
      <c r="E172" s="1" t="s">
        <v>1298</v>
      </c>
    </row>
    <row r="173" spans="1:5" s="60" customFormat="1" ht="14" x14ac:dyDescent="0.3">
      <c r="A173" s="1" t="s">
        <v>2297</v>
      </c>
      <c r="B173" s="1" t="s">
        <v>2391</v>
      </c>
      <c r="C173" s="1" t="s">
        <v>2392</v>
      </c>
      <c r="D173" s="1" t="s">
        <v>1297</v>
      </c>
      <c r="E173" s="1" t="s">
        <v>1298</v>
      </c>
    </row>
    <row r="174" spans="1:5" s="60" customFormat="1" ht="14" x14ac:dyDescent="0.3">
      <c r="A174" s="1" t="s">
        <v>2297</v>
      </c>
      <c r="B174" s="1" t="s">
        <v>2393</v>
      </c>
      <c r="C174" s="1" t="s">
        <v>2394</v>
      </c>
      <c r="D174" s="1" t="s">
        <v>1297</v>
      </c>
      <c r="E174" s="1" t="s">
        <v>1298</v>
      </c>
    </row>
    <row r="175" spans="1:5" s="60" customFormat="1" ht="14" x14ac:dyDescent="0.3">
      <c r="A175" s="1" t="s">
        <v>2297</v>
      </c>
      <c r="B175" s="1" t="s">
        <v>2395</v>
      </c>
      <c r="C175" s="1" t="s">
        <v>2396</v>
      </c>
      <c r="D175" s="1" t="s">
        <v>1297</v>
      </c>
      <c r="E175" s="1" t="s">
        <v>1298</v>
      </c>
    </row>
    <row r="176" spans="1:5" s="60" customFormat="1" ht="14" x14ac:dyDescent="0.3">
      <c r="A176" s="1" t="s">
        <v>2297</v>
      </c>
      <c r="B176" s="1" t="s">
        <v>2397</v>
      </c>
      <c r="C176" s="1" t="s">
        <v>2398</v>
      </c>
      <c r="D176" s="1" t="s">
        <v>1297</v>
      </c>
      <c r="E176" s="1" t="s">
        <v>1298</v>
      </c>
    </row>
    <row r="177" spans="1:5" s="60" customFormat="1" ht="14" x14ac:dyDescent="0.3">
      <c r="A177" s="1" t="s">
        <v>2297</v>
      </c>
      <c r="B177" s="1" t="s">
        <v>2399</v>
      </c>
      <c r="C177" s="1" t="s">
        <v>2400</v>
      </c>
      <c r="D177" s="1" t="s">
        <v>1297</v>
      </c>
      <c r="E177" s="1" t="s">
        <v>1298</v>
      </c>
    </row>
    <row r="178" spans="1:5" s="60" customFormat="1" ht="14" x14ac:dyDescent="0.3">
      <c r="A178" s="1" t="s">
        <v>2297</v>
      </c>
      <c r="B178" s="1" t="s">
        <v>2401</v>
      </c>
      <c r="C178" s="1" t="s">
        <v>2402</v>
      </c>
      <c r="D178" s="1" t="s">
        <v>1303</v>
      </c>
      <c r="E178" s="1" t="s">
        <v>2238</v>
      </c>
    </row>
    <row r="179" spans="1:5" s="60" customFormat="1" ht="14" x14ac:dyDescent="0.3">
      <c r="A179" s="1" t="s">
        <v>2297</v>
      </c>
      <c r="B179" s="1" t="s">
        <v>2403</v>
      </c>
      <c r="C179" s="1" t="s">
        <v>2404</v>
      </c>
      <c r="D179" s="1" t="s">
        <v>1303</v>
      </c>
      <c r="E179" s="1" t="s">
        <v>2238</v>
      </c>
    </row>
    <row r="180" spans="1:5" s="60" customFormat="1" ht="14" x14ac:dyDescent="0.3">
      <c r="A180" s="1" t="s">
        <v>2297</v>
      </c>
      <c r="B180" s="1" t="s">
        <v>2405</v>
      </c>
      <c r="C180" s="1" t="s">
        <v>2406</v>
      </c>
      <c r="D180" s="1" t="s">
        <v>1303</v>
      </c>
      <c r="E180" s="1" t="s">
        <v>2238</v>
      </c>
    </row>
    <row r="181" spans="1:5" s="60" customFormat="1" ht="14" x14ac:dyDescent="0.3">
      <c r="A181" s="1" t="s">
        <v>2297</v>
      </c>
      <c r="B181" s="1" t="s">
        <v>2407</v>
      </c>
      <c r="C181" s="1" t="s">
        <v>2408</v>
      </c>
      <c r="D181" s="1" t="s">
        <v>1303</v>
      </c>
      <c r="E181" s="1" t="s">
        <v>2238</v>
      </c>
    </row>
    <row r="182" spans="1:5" s="60" customFormat="1" ht="14" x14ac:dyDescent="0.3">
      <c r="A182" s="1" t="s">
        <v>2297</v>
      </c>
      <c r="B182" s="1" t="s">
        <v>2409</v>
      </c>
      <c r="C182" s="1" t="s">
        <v>2410</v>
      </c>
      <c r="D182" s="1" t="s">
        <v>2158</v>
      </c>
      <c r="E182" s="1" t="s">
        <v>2222</v>
      </c>
    </row>
    <row r="183" spans="1:5" s="60" customFormat="1" ht="14" x14ac:dyDescent="0.3">
      <c r="A183" s="1" t="s">
        <v>2297</v>
      </c>
      <c r="B183" s="1" t="s">
        <v>2222</v>
      </c>
      <c r="C183" s="1" t="s">
        <v>2223</v>
      </c>
      <c r="D183" s="1" t="s">
        <v>2158</v>
      </c>
      <c r="E183" s="1" t="s">
        <v>2222</v>
      </c>
    </row>
    <row r="184" spans="1:5" s="60" customFormat="1" ht="14" x14ac:dyDescent="0.3">
      <c r="A184" s="1" t="s">
        <v>2297</v>
      </c>
      <c r="B184" s="1" t="s">
        <v>2411</v>
      </c>
      <c r="C184" s="1" t="s">
        <v>2412</v>
      </c>
      <c r="D184" s="1" t="s">
        <v>2158</v>
      </c>
      <c r="E184" s="1" t="s">
        <v>2222</v>
      </c>
    </row>
    <row r="185" spans="1:5" s="60" customFormat="1" ht="14" x14ac:dyDescent="0.3">
      <c r="A185" s="1" t="s">
        <v>2297</v>
      </c>
      <c r="B185" s="1" t="s">
        <v>2413</v>
      </c>
      <c r="C185" s="1" t="s">
        <v>2414</v>
      </c>
      <c r="D185" s="1" t="s">
        <v>2158</v>
      </c>
      <c r="E185" s="1" t="s">
        <v>2222</v>
      </c>
    </row>
    <row r="186" spans="1:5" s="60" customFormat="1" ht="14" x14ac:dyDescent="0.3">
      <c r="A186" s="1" t="s">
        <v>2297</v>
      </c>
      <c r="B186" s="1" t="s">
        <v>2415</v>
      </c>
      <c r="C186" s="1" t="s">
        <v>2416</v>
      </c>
      <c r="D186" s="1" t="s">
        <v>2158</v>
      </c>
      <c r="E186" s="1" t="s">
        <v>2222</v>
      </c>
    </row>
    <row r="187" spans="1:5" s="60" customFormat="1" ht="14" x14ac:dyDescent="0.3">
      <c r="A187" s="1" t="s">
        <v>2297</v>
      </c>
      <c r="B187" s="1" t="s">
        <v>2417</v>
      </c>
      <c r="C187" s="1" t="s">
        <v>2418</v>
      </c>
      <c r="D187" s="1" t="s">
        <v>1295</v>
      </c>
      <c r="E187" s="1" t="s">
        <v>143</v>
      </c>
    </row>
    <row r="188" spans="1:5" s="60" customFormat="1" ht="14" x14ac:dyDescent="0.3">
      <c r="A188" s="1" t="s">
        <v>2297</v>
      </c>
      <c r="B188" s="1" t="s">
        <v>2419</v>
      </c>
      <c r="C188" s="1" t="s">
        <v>2420</v>
      </c>
      <c r="D188" s="1" t="s">
        <v>1295</v>
      </c>
      <c r="E188" s="1" t="s">
        <v>143</v>
      </c>
    </row>
    <row r="189" spans="1:5" s="60" customFormat="1" ht="14" x14ac:dyDescent="0.3">
      <c r="A189" s="1" t="s">
        <v>2297</v>
      </c>
      <c r="B189" s="1" t="s">
        <v>1296</v>
      </c>
      <c r="C189" s="1" t="s">
        <v>2421</v>
      </c>
      <c r="D189" s="1" t="s">
        <v>1295</v>
      </c>
      <c r="E189" s="1" t="s">
        <v>143</v>
      </c>
    </row>
    <row r="190" spans="1:5" s="60" customFormat="1" ht="14" x14ac:dyDescent="0.3">
      <c r="A190" s="1" t="s">
        <v>2297</v>
      </c>
      <c r="B190" s="1" t="s">
        <v>2200</v>
      </c>
      <c r="C190" s="1" t="s">
        <v>2201</v>
      </c>
      <c r="D190" s="1" t="s">
        <v>2153</v>
      </c>
      <c r="E190" s="1" t="s">
        <v>2200</v>
      </c>
    </row>
    <row r="191" spans="1:5" s="60" customFormat="1" ht="14" x14ac:dyDescent="0.3">
      <c r="A191" s="1" t="s">
        <v>2297</v>
      </c>
      <c r="B191" s="1" t="s">
        <v>2422</v>
      </c>
      <c r="C191" s="1" t="s">
        <v>2423</v>
      </c>
      <c r="D191" s="1" t="s">
        <v>2153</v>
      </c>
      <c r="E191" s="1" t="s">
        <v>2200</v>
      </c>
    </row>
    <row r="192" spans="1:5" s="60" customFormat="1" ht="14" x14ac:dyDescent="0.3">
      <c r="A192" s="1" t="s">
        <v>2297</v>
      </c>
      <c r="B192" s="1" t="s">
        <v>2177</v>
      </c>
      <c r="C192" s="1" t="s">
        <v>2178</v>
      </c>
      <c r="D192" s="1" t="s">
        <v>2149</v>
      </c>
      <c r="E192" s="1" t="s">
        <v>2177</v>
      </c>
    </row>
    <row r="193" spans="1:5" s="60" customFormat="1" ht="14" x14ac:dyDescent="0.3">
      <c r="A193" s="1" t="s">
        <v>2297</v>
      </c>
      <c r="B193" s="1" t="s">
        <v>2424</v>
      </c>
      <c r="C193" s="1" t="s">
        <v>2425</v>
      </c>
      <c r="D193" s="1" t="s">
        <v>2153</v>
      </c>
      <c r="E193" s="1" t="s">
        <v>2206</v>
      </c>
    </row>
    <row r="194" spans="1:5" s="60" customFormat="1" ht="14" x14ac:dyDescent="0.3">
      <c r="A194" s="1" t="s">
        <v>2297</v>
      </c>
      <c r="B194" s="1" t="s">
        <v>2245</v>
      </c>
      <c r="C194" s="1" t="s">
        <v>2426</v>
      </c>
      <c r="D194" s="1" t="s">
        <v>157</v>
      </c>
      <c r="E194" s="1" t="s">
        <v>2245</v>
      </c>
    </row>
    <row r="195" spans="1:5" s="60" customFormat="1" ht="14" x14ac:dyDescent="0.3">
      <c r="A195" s="1" t="s">
        <v>2297</v>
      </c>
      <c r="B195" s="1" t="s">
        <v>2427</v>
      </c>
      <c r="C195" s="1" t="s">
        <v>2428</v>
      </c>
      <c r="D195" s="1" t="s">
        <v>157</v>
      </c>
      <c r="E195" s="1" t="s">
        <v>2245</v>
      </c>
    </row>
    <row r="196" spans="1:5" s="60" customFormat="1" ht="14" x14ac:dyDescent="0.3">
      <c r="A196" s="1" t="s">
        <v>2297</v>
      </c>
      <c r="B196" s="1" t="s">
        <v>2429</v>
      </c>
      <c r="C196" s="1" t="s">
        <v>2430</v>
      </c>
      <c r="D196" s="1" t="s">
        <v>157</v>
      </c>
      <c r="E196" s="1" t="s">
        <v>2245</v>
      </c>
    </row>
    <row r="197" spans="1:5" s="60" customFormat="1" ht="14" x14ac:dyDescent="0.3">
      <c r="A197" s="1" t="s">
        <v>2297</v>
      </c>
      <c r="B197" s="1" t="s">
        <v>2295</v>
      </c>
      <c r="C197" s="1" t="s">
        <v>2431</v>
      </c>
      <c r="D197" s="1" t="s">
        <v>1299</v>
      </c>
      <c r="E197" s="1" t="s">
        <v>2295</v>
      </c>
    </row>
    <row r="198" spans="1:5" s="60" customFormat="1" ht="14" x14ac:dyDescent="0.3">
      <c r="A198" s="1" t="s">
        <v>2297</v>
      </c>
      <c r="B198" s="1" t="s">
        <v>2432</v>
      </c>
      <c r="C198" s="1" t="s">
        <v>2433</v>
      </c>
      <c r="D198" s="1" t="s">
        <v>2153</v>
      </c>
      <c r="E198" s="1" t="s">
        <v>2208</v>
      </c>
    </row>
    <row r="199" spans="1:5" s="60" customFormat="1" ht="14" x14ac:dyDescent="0.3">
      <c r="A199" s="1" t="s">
        <v>2297</v>
      </c>
      <c r="B199" s="1" t="s">
        <v>2434</v>
      </c>
      <c r="C199" s="1" t="s">
        <v>2435</v>
      </c>
      <c r="D199" s="1" t="s">
        <v>2153</v>
      </c>
      <c r="E199" s="1" t="s">
        <v>2208</v>
      </c>
    </row>
    <row r="200" spans="1:5" s="60" customFormat="1" ht="14" x14ac:dyDescent="0.3">
      <c r="A200" s="1" t="s">
        <v>2297</v>
      </c>
      <c r="B200" s="1" t="s">
        <v>2436</v>
      </c>
      <c r="C200" s="1" t="s">
        <v>2288</v>
      </c>
      <c r="D200" s="1" t="s">
        <v>1292</v>
      </c>
      <c r="E200" s="1" t="s">
        <v>2436</v>
      </c>
    </row>
    <row r="201" spans="1:5" s="60" customFormat="1" ht="14" x14ac:dyDescent="0.3">
      <c r="A201" s="1" t="s">
        <v>2297</v>
      </c>
      <c r="B201" s="1" t="s">
        <v>2437</v>
      </c>
      <c r="C201" s="1" t="s">
        <v>2438</v>
      </c>
      <c r="D201" s="1" t="s">
        <v>1292</v>
      </c>
      <c r="E201" s="1" t="s">
        <v>2436</v>
      </c>
    </row>
    <row r="202" spans="1:5" s="60" customFormat="1" ht="14" x14ac:dyDescent="0.3">
      <c r="A202" s="1" t="s">
        <v>2297</v>
      </c>
      <c r="B202" s="1" t="s">
        <v>2439</v>
      </c>
      <c r="C202" s="1" t="s">
        <v>2440</v>
      </c>
      <c r="D202" s="1" t="s">
        <v>2153</v>
      </c>
      <c r="E202" s="1" t="s">
        <v>2198</v>
      </c>
    </row>
    <row r="203" spans="1:5" s="60" customFormat="1" ht="14" x14ac:dyDescent="0.3">
      <c r="A203" s="1" t="s">
        <v>2297</v>
      </c>
      <c r="B203" s="1" t="s">
        <v>2441</v>
      </c>
      <c r="C203" s="1" t="s">
        <v>2258</v>
      </c>
      <c r="D203" s="1" t="s">
        <v>1293</v>
      </c>
      <c r="E203" s="1" t="s">
        <v>2441</v>
      </c>
    </row>
    <row r="204" spans="1:5" s="60" customFormat="1" ht="14" x14ac:dyDescent="0.3">
      <c r="A204" s="1" t="s">
        <v>2297</v>
      </c>
      <c r="B204" s="1" t="s">
        <v>2442</v>
      </c>
      <c r="C204" s="1" t="s">
        <v>2443</v>
      </c>
      <c r="D204" s="1" t="s">
        <v>1293</v>
      </c>
      <c r="E204" s="1" t="s">
        <v>2441</v>
      </c>
    </row>
    <row r="205" spans="1:5" s="60" customFormat="1" ht="14" x14ac:dyDescent="0.3">
      <c r="A205" s="1" t="s">
        <v>2297</v>
      </c>
      <c r="B205" s="1" t="s">
        <v>2444</v>
      </c>
      <c r="C205" s="1" t="s">
        <v>2445</v>
      </c>
      <c r="D205" s="1" t="s">
        <v>1293</v>
      </c>
      <c r="E205" s="1" t="s">
        <v>2441</v>
      </c>
    </row>
    <row r="206" spans="1:5" s="60" customFormat="1" ht="14" x14ac:dyDescent="0.3">
      <c r="A206" s="1" t="s">
        <v>2297</v>
      </c>
      <c r="B206" s="1" t="s">
        <v>2446</v>
      </c>
      <c r="C206" s="1" t="s">
        <v>2447</v>
      </c>
      <c r="D206" s="1" t="s">
        <v>1293</v>
      </c>
      <c r="E206" s="1" t="s">
        <v>2441</v>
      </c>
    </row>
    <row r="207" spans="1:5" s="60" customFormat="1" ht="14" x14ac:dyDescent="0.3">
      <c r="A207" s="1" t="s">
        <v>2297</v>
      </c>
      <c r="B207" s="1" t="s">
        <v>2448</v>
      </c>
      <c r="C207" s="1" t="s">
        <v>2449</v>
      </c>
      <c r="D207" s="1" t="s">
        <v>1293</v>
      </c>
      <c r="E207" s="1" t="s">
        <v>2259</v>
      </c>
    </row>
    <row r="208" spans="1:5" s="60" customFormat="1" ht="14" x14ac:dyDescent="0.3">
      <c r="A208" s="1" t="s">
        <v>2297</v>
      </c>
      <c r="B208" s="1" t="s">
        <v>2260</v>
      </c>
      <c r="C208" s="1" t="s">
        <v>2260</v>
      </c>
      <c r="D208" s="1" t="s">
        <v>1293</v>
      </c>
      <c r="E208" s="1" t="s">
        <v>2259</v>
      </c>
    </row>
    <row r="209" spans="1:5" s="60" customFormat="1" ht="14" x14ac:dyDescent="0.3">
      <c r="A209" s="1" t="s">
        <v>2297</v>
      </c>
      <c r="B209" s="1" t="s">
        <v>2450</v>
      </c>
      <c r="C209" s="1" t="s">
        <v>2451</v>
      </c>
      <c r="D209" s="1" t="s">
        <v>1293</v>
      </c>
      <c r="E209" s="1" t="s">
        <v>2259</v>
      </c>
    </row>
    <row r="210" spans="1:5" s="60" customFormat="1" ht="14" x14ac:dyDescent="0.3">
      <c r="A210" s="1" t="s">
        <v>2297</v>
      </c>
      <c r="B210" s="1" t="s">
        <v>2452</v>
      </c>
      <c r="C210" s="1" t="s">
        <v>2453</v>
      </c>
      <c r="D210" s="1" t="s">
        <v>1303</v>
      </c>
      <c r="E210" s="1" t="s">
        <v>2454</v>
      </c>
    </row>
    <row r="211" spans="1:5" s="60" customFormat="1" ht="14" x14ac:dyDescent="0.3">
      <c r="A211" s="1" t="s">
        <v>2297</v>
      </c>
      <c r="B211" s="1" t="s">
        <v>2455</v>
      </c>
      <c r="C211" s="1" t="s">
        <v>2456</v>
      </c>
      <c r="D211" s="1" t="s">
        <v>2457</v>
      </c>
      <c r="E211" s="1" t="s">
        <v>2454</v>
      </c>
    </row>
    <row r="212" spans="1:5" s="60" customFormat="1" ht="14" x14ac:dyDescent="0.3">
      <c r="A212" s="1" t="s">
        <v>2297</v>
      </c>
      <c r="B212" s="1" t="s">
        <v>2458</v>
      </c>
      <c r="C212" s="1" t="s">
        <v>2459</v>
      </c>
      <c r="D212" s="1" t="s">
        <v>2457</v>
      </c>
      <c r="E212" s="1" t="s">
        <v>2251</v>
      </c>
    </row>
    <row r="213" spans="1:5" s="60" customFormat="1" ht="14" x14ac:dyDescent="0.3">
      <c r="A213" s="1" t="s">
        <v>2297</v>
      </c>
      <c r="B213" s="1" t="s">
        <v>2460</v>
      </c>
      <c r="C213" s="1" t="s">
        <v>2461</v>
      </c>
      <c r="D213" s="1" t="s">
        <v>2457</v>
      </c>
      <c r="E213" s="1" t="s">
        <v>2251</v>
      </c>
    </row>
    <row r="214" spans="1:5" s="60" customFormat="1" ht="14" x14ac:dyDescent="0.3">
      <c r="A214" s="1" t="s">
        <v>2297</v>
      </c>
      <c r="B214" s="1" t="s">
        <v>2251</v>
      </c>
      <c r="C214" s="1" t="s">
        <v>1887</v>
      </c>
      <c r="D214" s="1" t="s">
        <v>2457</v>
      </c>
      <c r="E214" s="1" t="s">
        <v>2251</v>
      </c>
    </row>
    <row r="215" spans="1:5" s="60" customFormat="1" ht="14" x14ac:dyDescent="0.3">
      <c r="A215" s="1" t="s">
        <v>2297</v>
      </c>
      <c r="B215" s="1" t="s">
        <v>2462</v>
      </c>
      <c r="C215" s="1" t="s">
        <v>2463</v>
      </c>
      <c r="D215" s="1" t="s">
        <v>2457</v>
      </c>
      <c r="E215" s="1" t="s">
        <v>2251</v>
      </c>
    </row>
    <row r="216" spans="1:5" s="60" customFormat="1" ht="14" x14ac:dyDescent="0.3">
      <c r="A216" s="1" t="s">
        <v>2297</v>
      </c>
      <c r="B216" s="1" t="s">
        <v>2464</v>
      </c>
      <c r="C216" s="1" t="s">
        <v>2465</v>
      </c>
      <c r="D216" s="1" t="s">
        <v>2457</v>
      </c>
      <c r="E216" s="1" t="s">
        <v>2251</v>
      </c>
    </row>
    <row r="217" spans="1:5" s="60" customFormat="1" ht="14" x14ac:dyDescent="0.3">
      <c r="A217" s="1" t="s">
        <v>2297</v>
      </c>
      <c r="B217" s="1" t="s">
        <v>2277</v>
      </c>
      <c r="C217" s="1" t="s">
        <v>2466</v>
      </c>
      <c r="D217" s="1" t="s">
        <v>2170</v>
      </c>
      <c r="E217" s="1" t="s">
        <v>2277</v>
      </c>
    </row>
    <row r="218" spans="1:5" s="60" customFormat="1" ht="14" x14ac:dyDescent="0.3">
      <c r="A218" s="1" t="s">
        <v>2297</v>
      </c>
      <c r="B218" s="1" t="s">
        <v>2467</v>
      </c>
      <c r="C218" s="1" t="s">
        <v>2468</v>
      </c>
      <c r="D218" s="1" t="s">
        <v>2170</v>
      </c>
      <c r="E218" s="1" t="s">
        <v>2277</v>
      </c>
    </row>
    <row r="219" spans="1:5" s="60" customFormat="1" ht="14" x14ac:dyDescent="0.3">
      <c r="A219" s="1" t="s">
        <v>2297</v>
      </c>
      <c r="B219" s="1" t="s">
        <v>2469</v>
      </c>
      <c r="C219" s="1" t="s">
        <v>2470</v>
      </c>
      <c r="D219" s="1" t="s">
        <v>1293</v>
      </c>
      <c r="E219" s="1" t="s">
        <v>1930</v>
      </c>
    </row>
    <row r="220" spans="1:5" s="60" customFormat="1" ht="14" x14ac:dyDescent="0.3">
      <c r="A220" s="1" t="s">
        <v>2297</v>
      </c>
      <c r="B220" s="1" t="s">
        <v>1931</v>
      </c>
      <c r="C220" s="1" t="s">
        <v>2471</v>
      </c>
      <c r="D220" s="1" t="s">
        <v>1293</v>
      </c>
      <c r="E220" s="1" t="s">
        <v>1930</v>
      </c>
    </row>
    <row r="221" spans="1:5" s="60" customFormat="1" ht="14" x14ac:dyDescent="0.3">
      <c r="A221" s="1" t="s">
        <v>2297</v>
      </c>
      <c r="B221" s="1" t="s">
        <v>1930</v>
      </c>
      <c r="C221" s="1" t="s">
        <v>1881</v>
      </c>
      <c r="D221" s="1" t="s">
        <v>1293</v>
      </c>
      <c r="E221" s="1" t="s">
        <v>1930</v>
      </c>
    </row>
    <row r="222" spans="1:5" s="60" customFormat="1" ht="14" x14ac:dyDescent="0.3">
      <c r="A222" s="1" t="s">
        <v>2297</v>
      </c>
      <c r="B222" s="1" t="s">
        <v>1934</v>
      </c>
      <c r="C222" s="1" t="s">
        <v>2472</v>
      </c>
      <c r="D222" s="1" t="s">
        <v>1293</v>
      </c>
      <c r="E222" s="1" t="s">
        <v>2473</v>
      </c>
    </row>
    <row r="223" spans="1:5" s="60" customFormat="1" ht="14" x14ac:dyDescent="0.3">
      <c r="A223" s="1" t="s">
        <v>2297</v>
      </c>
      <c r="B223" s="1" t="s">
        <v>2225</v>
      </c>
      <c r="C223" s="1" t="s">
        <v>2226</v>
      </c>
      <c r="D223" s="1" t="s">
        <v>2158</v>
      </c>
      <c r="E223" s="1" t="s">
        <v>2225</v>
      </c>
    </row>
    <row r="224" spans="1:5" s="60" customFormat="1" ht="14" x14ac:dyDescent="0.3">
      <c r="A224" s="1" t="s">
        <v>2297</v>
      </c>
      <c r="B224" s="1" t="s">
        <v>2247</v>
      </c>
      <c r="C224" s="1" t="s">
        <v>2248</v>
      </c>
      <c r="D224" s="1" t="s">
        <v>157</v>
      </c>
      <c r="E224" s="1" t="s">
        <v>2247</v>
      </c>
    </row>
    <row r="225" spans="1:5" s="60" customFormat="1" ht="14" x14ac:dyDescent="0.3">
      <c r="A225" s="1" t="s">
        <v>2297</v>
      </c>
      <c r="B225" s="1" t="s">
        <v>2474</v>
      </c>
      <c r="C225" s="1" t="s">
        <v>2475</v>
      </c>
      <c r="D225" s="1" t="s">
        <v>1303</v>
      </c>
      <c r="E225" s="1" t="s">
        <v>2234</v>
      </c>
    </row>
    <row r="226" spans="1:5" x14ac:dyDescent="0.35">
      <c r="A226" s="1" t="s">
        <v>2297</v>
      </c>
      <c r="B226" s="1" t="s">
        <v>2476</v>
      </c>
      <c r="C226" s="1" t="s">
        <v>2477</v>
      </c>
      <c r="D226" s="1" t="s">
        <v>2151</v>
      </c>
      <c r="E226" s="1" t="s">
        <v>2186</v>
      </c>
    </row>
    <row r="227" spans="1:5" x14ac:dyDescent="0.35">
      <c r="A227" s="1" t="s">
        <v>2297</v>
      </c>
      <c r="B227" s="1" t="s">
        <v>2478</v>
      </c>
      <c r="C227" s="1" t="s">
        <v>2479</v>
      </c>
      <c r="D227" s="1" t="s">
        <v>2151</v>
      </c>
      <c r="E227" s="1" t="s">
        <v>2186</v>
      </c>
    </row>
    <row r="228" spans="1:5" x14ac:dyDescent="0.35">
      <c r="A228" s="1" t="s">
        <v>2297</v>
      </c>
      <c r="B228" s="1" t="s">
        <v>2480</v>
      </c>
      <c r="C228" s="1" t="s">
        <v>2481</v>
      </c>
      <c r="D228" s="1" t="s">
        <v>2151</v>
      </c>
      <c r="E228" s="1" t="s">
        <v>2186</v>
      </c>
    </row>
    <row r="229" spans="1:5" x14ac:dyDescent="0.35">
      <c r="A229" s="1" t="s">
        <v>2297</v>
      </c>
      <c r="B229" s="1" t="s">
        <v>2186</v>
      </c>
      <c r="C229" s="1" t="s">
        <v>2482</v>
      </c>
      <c r="D229" s="1" t="s">
        <v>2151</v>
      </c>
      <c r="E229" s="1" t="s">
        <v>2186</v>
      </c>
    </row>
    <row r="230" spans="1:5" x14ac:dyDescent="0.35">
      <c r="A230" s="1" t="s">
        <v>2297</v>
      </c>
      <c r="B230" s="1" t="s">
        <v>2483</v>
      </c>
      <c r="C230" s="1" t="s">
        <v>2484</v>
      </c>
      <c r="D230" s="1" t="s">
        <v>2151</v>
      </c>
      <c r="E230" s="1" t="s">
        <v>2186</v>
      </c>
    </row>
    <row r="231" spans="1:5" x14ac:dyDescent="0.35">
      <c r="A231" s="1" t="s">
        <v>2297</v>
      </c>
      <c r="B231" s="1" t="s">
        <v>2485</v>
      </c>
      <c r="C231" s="1" t="s">
        <v>2486</v>
      </c>
      <c r="D231" s="1" t="s">
        <v>2151</v>
      </c>
      <c r="E231" s="1" t="s">
        <v>2186</v>
      </c>
    </row>
    <row r="232" spans="1:5" x14ac:dyDescent="0.35">
      <c r="A232" s="1" t="s">
        <v>2297</v>
      </c>
      <c r="B232" s="1" t="s">
        <v>2216</v>
      </c>
      <c r="C232" s="1" t="s">
        <v>2217</v>
      </c>
      <c r="D232" s="1" t="s">
        <v>2151</v>
      </c>
      <c r="E232" s="1" t="s">
        <v>2186</v>
      </c>
    </row>
    <row r="233" spans="1:5" x14ac:dyDescent="0.35">
      <c r="A233" s="1" t="s">
        <v>2297</v>
      </c>
      <c r="B233" s="1" t="s">
        <v>2487</v>
      </c>
      <c r="C233" s="1" t="s">
        <v>2488</v>
      </c>
      <c r="D233" s="1" t="s">
        <v>2151</v>
      </c>
      <c r="E233" s="1" t="s">
        <v>2186</v>
      </c>
    </row>
    <row r="234" spans="1:5" x14ac:dyDescent="0.35">
      <c r="A234" s="1" t="s">
        <v>2297</v>
      </c>
      <c r="B234" s="1" t="s">
        <v>2252</v>
      </c>
      <c r="C234" s="1" t="s">
        <v>2489</v>
      </c>
      <c r="D234" s="1" t="s">
        <v>2457</v>
      </c>
      <c r="E234" s="1" t="s">
        <v>2252</v>
      </c>
    </row>
    <row r="235" spans="1:5" x14ac:dyDescent="0.35">
      <c r="A235" s="1" t="s">
        <v>2297</v>
      </c>
      <c r="B235" s="1" t="s">
        <v>2490</v>
      </c>
      <c r="C235" s="1" t="s">
        <v>2491</v>
      </c>
      <c r="D235" s="1" t="s">
        <v>2170</v>
      </c>
      <c r="E235" s="1" t="s">
        <v>2279</v>
      </c>
    </row>
    <row r="236" spans="1:5" x14ac:dyDescent="0.35">
      <c r="A236" s="1" t="s">
        <v>2297</v>
      </c>
      <c r="B236" s="1" t="s">
        <v>2492</v>
      </c>
      <c r="C236" s="1" t="s">
        <v>2493</v>
      </c>
      <c r="D236" s="1" t="s">
        <v>2170</v>
      </c>
      <c r="E236" s="1" t="s">
        <v>2279</v>
      </c>
    </row>
    <row r="237" spans="1:5" x14ac:dyDescent="0.35">
      <c r="A237" s="1" t="s">
        <v>2297</v>
      </c>
      <c r="B237" s="1" t="s">
        <v>2494</v>
      </c>
      <c r="C237" s="1" t="s">
        <v>2495</v>
      </c>
      <c r="D237" s="1" t="s">
        <v>2170</v>
      </c>
      <c r="E237" s="1" t="s">
        <v>2279</v>
      </c>
    </row>
    <row r="238" spans="1:5" x14ac:dyDescent="0.35">
      <c r="A238" s="1" t="s">
        <v>2297</v>
      </c>
      <c r="B238" s="1" t="s">
        <v>2496</v>
      </c>
      <c r="C238" s="1" t="s">
        <v>2497</v>
      </c>
      <c r="D238" s="1" t="s">
        <v>2170</v>
      </c>
      <c r="E238" s="1" t="s">
        <v>2273</v>
      </c>
    </row>
    <row r="239" spans="1:5" x14ac:dyDescent="0.35">
      <c r="A239" s="1" t="s">
        <v>2297</v>
      </c>
      <c r="B239" s="1" t="s">
        <v>2273</v>
      </c>
      <c r="C239" s="1" t="s">
        <v>2274</v>
      </c>
      <c r="D239" s="1" t="s">
        <v>2170</v>
      </c>
      <c r="E239" s="1" t="s">
        <v>2273</v>
      </c>
    </row>
    <row r="240" spans="1:5" x14ac:dyDescent="0.35">
      <c r="A240" s="1" t="s">
        <v>2297</v>
      </c>
      <c r="B240" s="1" t="s">
        <v>2498</v>
      </c>
      <c r="C240" s="1" t="s">
        <v>2189</v>
      </c>
      <c r="D240" s="1" t="s">
        <v>2151</v>
      </c>
      <c r="E240" s="1" t="s">
        <v>2498</v>
      </c>
    </row>
    <row r="241" spans="1:5" x14ac:dyDescent="0.35">
      <c r="A241" s="1" t="s">
        <v>2297</v>
      </c>
      <c r="B241" s="1" t="s">
        <v>2232</v>
      </c>
      <c r="C241" s="1" t="s">
        <v>2233</v>
      </c>
      <c r="D241" s="1" t="s">
        <v>1303</v>
      </c>
      <c r="E241" s="1" t="s">
        <v>2232</v>
      </c>
    </row>
    <row r="242" spans="1:5" x14ac:dyDescent="0.35">
      <c r="A242" s="1" t="s">
        <v>2297</v>
      </c>
      <c r="B242" s="1" t="s">
        <v>2236</v>
      </c>
      <c r="C242" s="1" t="s">
        <v>2499</v>
      </c>
      <c r="D242" s="1" t="s">
        <v>1303</v>
      </c>
      <c r="E242" s="1" t="s">
        <v>2236</v>
      </c>
    </row>
    <row r="243" spans="1:5" x14ac:dyDescent="0.35">
      <c r="A243" s="1" t="s">
        <v>2297</v>
      </c>
      <c r="B243" s="1" t="s">
        <v>2500</v>
      </c>
      <c r="C243" s="1" t="s">
        <v>2501</v>
      </c>
      <c r="D243" s="1" t="s">
        <v>2165</v>
      </c>
      <c r="E243" s="1" t="s">
        <v>2502</v>
      </c>
    </row>
    <row r="244" spans="1:5" x14ac:dyDescent="0.35">
      <c r="A244" s="1" t="s">
        <v>2297</v>
      </c>
      <c r="B244" s="1" t="s">
        <v>2503</v>
      </c>
      <c r="C244" s="1" t="s">
        <v>2504</v>
      </c>
      <c r="D244" s="1" t="s">
        <v>2165</v>
      </c>
      <c r="E244" s="1" t="s">
        <v>2502</v>
      </c>
    </row>
    <row r="245" spans="1:5" x14ac:dyDescent="0.35">
      <c r="A245" s="1" t="s">
        <v>2297</v>
      </c>
      <c r="B245" s="1" t="s">
        <v>2505</v>
      </c>
      <c r="C245" s="1" t="s">
        <v>2506</v>
      </c>
      <c r="D245" s="1" t="s">
        <v>157</v>
      </c>
      <c r="E245" s="1" t="s">
        <v>2507</v>
      </c>
    </row>
    <row r="246" spans="1:5" x14ac:dyDescent="0.35">
      <c r="A246" s="1" t="s">
        <v>2297</v>
      </c>
      <c r="B246" s="1" t="s">
        <v>2508</v>
      </c>
      <c r="C246" s="1" t="s">
        <v>2509</v>
      </c>
      <c r="D246" s="1" t="s">
        <v>157</v>
      </c>
      <c r="E246" s="1" t="s">
        <v>2507</v>
      </c>
    </row>
    <row r="247" spans="1:5" x14ac:dyDescent="0.35">
      <c r="A247" s="1" t="s">
        <v>2297</v>
      </c>
      <c r="B247" s="1" t="s">
        <v>2510</v>
      </c>
      <c r="C247" s="1" t="s">
        <v>2511</v>
      </c>
      <c r="D247" s="1" t="s">
        <v>2158</v>
      </c>
      <c r="E247" s="1" t="s">
        <v>2228</v>
      </c>
    </row>
    <row r="248" spans="1:5" x14ac:dyDescent="0.35">
      <c r="A248" s="1" t="s">
        <v>2297</v>
      </c>
      <c r="B248" s="1" t="s">
        <v>2512</v>
      </c>
      <c r="C248" s="1" t="s">
        <v>2513</v>
      </c>
      <c r="D248" s="1" t="s">
        <v>2158</v>
      </c>
      <c r="E248" s="1" t="s">
        <v>2228</v>
      </c>
    </row>
    <row r="249" spans="1:5" x14ac:dyDescent="0.35">
      <c r="A249" s="1" t="s">
        <v>2297</v>
      </c>
      <c r="B249" s="1" t="s">
        <v>2514</v>
      </c>
      <c r="C249" s="1" t="s">
        <v>2515</v>
      </c>
      <c r="D249" s="1" t="s">
        <v>2158</v>
      </c>
      <c r="E249" s="1" t="s">
        <v>2228</v>
      </c>
    </row>
    <row r="250" spans="1:5" x14ac:dyDescent="0.35">
      <c r="A250" s="1" t="s">
        <v>2297</v>
      </c>
      <c r="B250" s="1" t="s">
        <v>2516</v>
      </c>
      <c r="C250" s="1" t="s">
        <v>2517</v>
      </c>
      <c r="D250" s="1" t="s">
        <v>2158</v>
      </c>
      <c r="E250" s="1" t="s">
        <v>2228</v>
      </c>
    </row>
    <row r="251" spans="1:5" x14ac:dyDescent="0.35">
      <c r="A251" s="1" t="s">
        <v>2297</v>
      </c>
      <c r="B251" s="1" t="s">
        <v>2518</v>
      </c>
      <c r="C251" s="1" t="s">
        <v>2519</v>
      </c>
      <c r="D251" s="1" t="s">
        <v>2158</v>
      </c>
      <c r="E251" s="1" t="s">
        <v>2228</v>
      </c>
    </row>
    <row r="252" spans="1:5" x14ac:dyDescent="0.35">
      <c r="A252" s="1" t="s">
        <v>2297</v>
      </c>
      <c r="B252" s="1" t="s">
        <v>2520</v>
      </c>
      <c r="C252" s="1" t="s">
        <v>2521</v>
      </c>
      <c r="D252" s="1" t="s">
        <v>2156</v>
      </c>
      <c r="E252" s="1" t="s">
        <v>2216</v>
      </c>
    </row>
    <row r="253" spans="1:5" x14ac:dyDescent="0.35">
      <c r="A253" s="1" t="s">
        <v>2297</v>
      </c>
      <c r="B253" s="1" t="s">
        <v>2216</v>
      </c>
      <c r="C253" s="1" t="s">
        <v>2217</v>
      </c>
      <c r="D253" s="1" t="s">
        <v>2156</v>
      </c>
      <c r="E253" s="1" t="s">
        <v>2216</v>
      </c>
    </row>
    <row r="254" spans="1:5" x14ac:dyDescent="0.35">
      <c r="A254" s="1" t="s">
        <v>2297</v>
      </c>
      <c r="B254" s="1" t="s">
        <v>2522</v>
      </c>
      <c r="C254" s="1" t="s">
        <v>2523</v>
      </c>
      <c r="D254" s="1" t="s">
        <v>2156</v>
      </c>
      <c r="E254" s="1" t="s">
        <v>2216</v>
      </c>
    </row>
    <row r="255" spans="1:5" x14ac:dyDescent="0.35">
      <c r="A255" s="1" t="s">
        <v>2297</v>
      </c>
      <c r="B255" s="1" t="s">
        <v>2524</v>
      </c>
      <c r="C255" s="1" t="s">
        <v>2525</v>
      </c>
      <c r="D255" s="1" t="s">
        <v>1299</v>
      </c>
      <c r="E255" s="1" t="s">
        <v>1300</v>
      </c>
    </row>
    <row r="256" spans="1:5" x14ac:dyDescent="0.35">
      <c r="A256" s="1" t="s">
        <v>2297</v>
      </c>
      <c r="B256" s="1" t="s">
        <v>1300</v>
      </c>
      <c r="C256" s="1" t="s">
        <v>1865</v>
      </c>
      <c r="D256" s="1" t="s">
        <v>1299</v>
      </c>
      <c r="E256" s="1" t="s">
        <v>1300</v>
      </c>
    </row>
    <row r="257" spans="1:5" x14ac:dyDescent="0.35">
      <c r="A257" s="1" t="s">
        <v>2297</v>
      </c>
      <c r="B257" s="1" t="s">
        <v>2265</v>
      </c>
      <c r="C257" s="1" t="s">
        <v>2266</v>
      </c>
      <c r="D257" s="1" t="s">
        <v>1295</v>
      </c>
      <c r="E257" s="1" t="s">
        <v>2265</v>
      </c>
    </row>
    <row r="258" spans="1:5" x14ac:dyDescent="0.35">
      <c r="A258" s="1" t="s">
        <v>2297</v>
      </c>
      <c r="B258" s="1" t="s">
        <v>2526</v>
      </c>
      <c r="C258" s="1" t="s">
        <v>2527</v>
      </c>
      <c r="D258" s="1" t="s">
        <v>1295</v>
      </c>
      <c r="E258" s="1" t="s">
        <v>2265</v>
      </c>
    </row>
    <row r="259" spans="1:5" x14ac:dyDescent="0.35">
      <c r="A259" s="1" t="s">
        <v>2297</v>
      </c>
      <c r="B259" s="1" t="s">
        <v>2528</v>
      </c>
      <c r="C259" s="1" t="s">
        <v>2529</v>
      </c>
      <c r="D259" s="1" t="s">
        <v>2168</v>
      </c>
      <c r="E259" s="1" t="s">
        <v>2271</v>
      </c>
    </row>
    <row r="260" spans="1:5" x14ac:dyDescent="0.35">
      <c r="A260" s="1" t="s">
        <v>2297</v>
      </c>
      <c r="B260" s="1" t="s">
        <v>2530</v>
      </c>
      <c r="C260" s="1" t="s">
        <v>2531</v>
      </c>
      <c r="D260" s="1" t="s">
        <v>1292</v>
      </c>
      <c r="E260" s="1" t="s">
        <v>2532</v>
      </c>
    </row>
    <row r="261" spans="1:5" x14ac:dyDescent="0.35">
      <c r="A261" s="1" t="s">
        <v>2297</v>
      </c>
      <c r="B261" s="1" t="s">
        <v>2532</v>
      </c>
      <c r="C261" s="1" t="s">
        <v>2286</v>
      </c>
      <c r="D261" s="1" t="s">
        <v>1292</v>
      </c>
      <c r="E261" s="1" t="s">
        <v>2532</v>
      </c>
    </row>
    <row r="262" spans="1:5" x14ac:dyDescent="0.35">
      <c r="A262" s="1" t="s">
        <v>2297</v>
      </c>
      <c r="B262" s="1" t="s">
        <v>2533</v>
      </c>
      <c r="C262" s="1" t="s">
        <v>2534</v>
      </c>
      <c r="D262" s="1" t="s">
        <v>2158</v>
      </c>
      <c r="E262" s="1" t="s">
        <v>2227</v>
      </c>
    </row>
    <row r="263" spans="1:5" x14ac:dyDescent="0.35">
      <c r="A263" s="1" t="s">
        <v>2297</v>
      </c>
      <c r="B263" s="1" t="s">
        <v>2535</v>
      </c>
      <c r="C263" s="1" t="s">
        <v>2536</v>
      </c>
      <c r="D263" s="1" t="s">
        <v>2158</v>
      </c>
      <c r="E263" s="1" t="s">
        <v>2227</v>
      </c>
    </row>
    <row r="264" spans="1:5" x14ac:dyDescent="0.35">
      <c r="A264" s="1" t="s">
        <v>2297</v>
      </c>
      <c r="B264" s="1" t="s">
        <v>2537</v>
      </c>
      <c r="C264" s="1" t="s">
        <v>2538</v>
      </c>
      <c r="D264" s="1" t="s">
        <v>2158</v>
      </c>
      <c r="E264" s="1" t="s">
        <v>2227</v>
      </c>
    </row>
    <row r="265" spans="1:5" x14ac:dyDescent="0.35">
      <c r="A265" s="1" t="s">
        <v>2297</v>
      </c>
      <c r="B265" s="1" t="s">
        <v>2539</v>
      </c>
      <c r="C265" s="1" t="s">
        <v>2540</v>
      </c>
      <c r="D265" s="1" t="s">
        <v>2158</v>
      </c>
      <c r="E265" s="1" t="s">
        <v>2227</v>
      </c>
    </row>
    <row r="266" spans="1:5" x14ac:dyDescent="0.35">
      <c r="A266" s="1" t="s">
        <v>2297</v>
      </c>
      <c r="B266" s="1" t="s">
        <v>2541</v>
      </c>
      <c r="C266" s="1" t="s">
        <v>2542</v>
      </c>
      <c r="D266" s="1" t="s">
        <v>2158</v>
      </c>
      <c r="E266" s="1" t="s">
        <v>2227</v>
      </c>
    </row>
    <row r="267" spans="1:5" x14ac:dyDescent="0.35">
      <c r="A267" s="1" t="s">
        <v>2297</v>
      </c>
      <c r="B267" s="1" t="s">
        <v>2543</v>
      </c>
      <c r="C267" s="1" t="s">
        <v>2544</v>
      </c>
      <c r="D267" s="1" t="s">
        <v>2158</v>
      </c>
      <c r="E267" s="1" t="s">
        <v>2227</v>
      </c>
    </row>
    <row r="268" spans="1:5" x14ac:dyDescent="0.35">
      <c r="A268" s="1" t="s">
        <v>2297</v>
      </c>
      <c r="B268" s="1" t="s">
        <v>2545</v>
      </c>
      <c r="C268" s="1" t="s">
        <v>2546</v>
      </c>
      <c r="D268" s="1" t="s">
        <v>2158</v>
      </c>
      <c r="E268" s="1" t="s">
        <v>2227</v>
      </c>
    </row>
    <row r="269" spans="1:5" x14ac:dyDescent="0.35">
      <c r="A269" s="1" t="s">
        <v>2297</v>
      </c>
      <c r="B269" s="1" t="s">
        <v>2227</v>
      </c>
      <c r="C269" s="1" t="s">
        <v>1888</v>
      </c>
      <c r="D269" s="1" t="s">
        <v>2158</v>
      </c>
      <c r="E269" s="1" t="s">
        <v>2227</v>
      </c>
    </row>
    <row r="270" spans="1:5" x14ac:dyDescent="0.35">
      <c r="A270" s="1" t="s">
        <v>2297</v>
      </c>
      <c r="B270" s="1" t="s">
        <v>2289</v>
      </c>
      <c r="C270" s="1" t="s">
        <v>2290</v>
      </c>
      <c r="D270" s="1" t="s">
        <v>1292</v>
      </c>
      <c r="E270" s="1" t="s">
        <v>2289</v>
      </c>
    </row>
    <row r="271" spans="1:5" x14ac:dyDescent="0.35">
      <c r="A271" s="1" t="s">
        <v>2297</v>
      </c>
      <c r="B271" s="1" t="s">
        <v>2547</v>
      </c>
      <c r="C271" s="1" t="s">
        <v>2548</v>
      </c>
      <c r="D271" s="1" t="s">
        <v>2170</v>
      </c>
      <c r="E271" s="1" t="s">
        <v>2549</v>
      </c>
    </row>
    <row r="272" spans="1:5" x14ac:dyDescent="0.35">
      <c r="A272" s="1" t="s">
        <v>2297</v>
      </c>
      <c r="B272" s="1" t="s">
        <v>2550</v>
      </c>
      <c r="C272" s="1" t="s">
        <v>2551</v>
      </c>
      <c r="D272" s="1" t="s">
        <v>157</v>
      </c>
      <c r="E272" s="1" t="s">
        <v>158</v>
      </c>
    </row>
    <row r="273" spans="1:5" x14ac:dyDescent="0.35">
      <c r="A273" s="1" t="s">
        <v>2297</v>
      </c>
      <c r="B273" s="1" t="s">
        <v>158</v>
      </c>
      <c r="C273" s="1" t="s">
        <v>1874</v>
      </c>
      <c r="D273" s="1" t="s">
        <v>157</v>
      </c>
      <c r="E273" s="1" t="s">
        <v>158</v>
      </c>
    </row>
    <row r="274" spans="1:5" x14ac:dyDescent="0.35">
      <c r="A274" s="1" t="s">
        <v>2297</v>
      </c>
      <c r="B274" s="1" t="s">
        <v>2552</v>
      </c>
      <c r="C274" s="1" t="s">
        <v>2553</v>
      </c>
      <c r="D274" s="1" t="s">
        <v>2153</v>
      </c>
      <c r="E274" s="1" t="s">
        <v>2554</v>
      </c>
    </row>
    <row r="275" spans="1:5" x14ac:dyDescent="0.35">
      <c r="A275" s="1" t="s">
        <v>2297</v>
      </c>
      <c r="B275" s="1" t="s">
        <v>2267</v>
      </c>
      <c r="C275" s="1" t="s">
        <v>2268</v>
      </c>
      <c r="D275" s="1" t="s">
        <v>1295</v>
      </c>
      <c r="E275" s="1" t="s">
        <v>2267</v>
      </c>
    </row>
    <row r="276" spans="1:5" x14ac:dyDescent="0.35">
      <c r="A276" s="1" t="s">
        <v>2297</v>
      </c>
      <c r="B276" s="1" t="s">
        <v>2555</v>
      </c>
      <c r="C276" s="1" t="s">
        <v>2556</v>
      </c>
      <c r="D276" s="1" t="s">
        <v>2149</v>
      </c>
      <c r="E276" s="1" t="s">
        <v>2184</v>
      </c>
    </row>
    <row r="277" spans="1:5" x14ac:dyDescent="0.35">
      <c r="A277" s="1" t="s">
        <v>2297</v>
      </c>
      <c r="B277" s="1" t="s">
        <v>2184</v>
      </c>
      <c r="C277" s="1" t="s">
        <v>2557</v>
      </c>
      <c r="D277" s="1" t="s">
        <v>2149</v>
      </c>
      <c r="E277" s="1" t="s">
        <v>2184</v>
      </c>
    </row>
    <row r="278" spans="1:5" x14ac:dyDescent="0.35">
      <c r="A278" s="1" t="s">
        <v>2297</v>
      </c>
      <c r="B278" s="1" t="s">
        <v>2558</v>
      </c>
      <c r="C278" s="1" t="s">
        <v>2559</v>
      </c>
      <c r="D278" s="1" t="s">
        <v>2170</v>
      </c>
      <c r="E278" s="1" t="s">
        <v>2560</v>
      </c>
    </row>
    <row r="279" spans="1:5" x14ac:dyDescent="0.35">
      <c r="A279" s="1" t="s">
        <v>2297</v>
      </c>
      <c r="B279" s="1" t="s">
        <v>2561</v>
      </c>
      <c r="C279" s="1" t="s">
        <v>2562</v>
      </c>
      <c r="D279" s="1" t="s">
        <v>2170</v>
      </c>
      <c r="E279" s="1" t="s">
        <v>2560</v>
      </c>
    </row>
    <row r="280" spans="1:5" x14ac:dyDescent="0.35">
      <c r="A280" s="1" t="s">
        <v>2297</v>
      </c>
      <c r="B280" s="1" t="s">
        <v>128</v>
      </c>
      <c r="C280" s="1" t="s">
        <v>1869</v>
      </c>
      <c r="D280" s="1" t="s">
        <v>1299</v>
      </c>
      <c r="E280" s="1" t="s">
        <v>128</v>
      </c>
    </row>
    <row r="281" spans="1:5" x14ac:dyDescent="0.35">
      <c r="A281" s="1" t="s">
        <v>2297</v>
      </c>
      <c r="B281" s="1" t="s">
        <v>2563</v>
      </c>
      <c r="C281" s="1" t="s">
        <v>2564</v>
      </c>
      <c r="D281" s="1" t="s">
        <v>137</v>
      </c>
      <c r="E281" s="1" t="s">
        <v>2174</v>
      </c>
    </row>
    <row r="282" spans="1:5" x14ac:dyDescent="0.35">
      <c r="A282" s="1" t="s">
        <v>2297</v>
      </c>
      <c r="B282" s="1" t="s">
        <v>2565</v>
      </c>
      <c r="C282" s="1" t="s">
        <v>2566</v>
      </c>
      <c r="D282" s="1" t="s">
        <v>137</v>
      </c>
      <c r="E282" s="1" t="s">
        <v>2174</v>
      </c>
    </row>
    <row r="283" spans="1:5" x14ac:dyDescent="0.35">
      <c r="A283" s="126" t="s">
        <v>2297</v>
      </c>
      <c r="B283" s="1" t="s">
        <v>2567</v>
      </c>
      <c r="C283" s="1" t="s">
        <v>2568</v>
      </c>
      <c r="D283" s="1" t="s">
        <v>137</v>
      </c>
      <c r="E283" s="1" t="s">
        <v>2174</v>
      </c>
    </row>
    <row r="284" spans="1:5" x14ac:dyDescent="0.35">
      <c r="A284" s="126" t="s">
        <v>2297</v>
      </c>
      <c r="B284" s="1" t="s">
        <v>2569</v>
      </c>
      <c r="C284" s="1" t="s">
        <v>2570</v>
      </c>
      <c r="D284" s="1" t="s">
        <v>137</v>
      </c>
      <c r="E284" s="1" t="s">
        <v>2174</v>
      </c>
    </row>
    <row r="285" spans="1:5" x14ac:dyDescent="0.35">
      <c r="A285" s="126" t="s">
        <v>2297</v>
      </c>
      <c r="B285" s="1" t="s">
        <v>2571</v>
      </c>
      <c r="C285" s="1" t="s">
        <v>2572</v>
      </c>
      <c r="D285" s="1" t="s">
        <v>137</v>
      </c>
      <c r="E285" s="1" t="s">
        <v>2174</v>
      </c>
    </row>
    <row r="286" spans="1:5" x14ac:dyDescent="0.35">
      <c r="A286" s="126" t="s">
        <v>2297</v>
      </c>
      <c r="B286" s="1" t="s">
        <v>2573</v>
      </c>
      <c r="C286" s="1" t="s">
        <v>2574</v>
      </c>
      <c r="D286" s="1" t="s">
        <v>137</v>
      </c>
      <c r="E286" s="1" t="s">
        <v>2174</v>
      </c>
    </row>
    <row r="287" spans="1:5" x14ac:dyDescent="0.35">
      <c r="A287" s="126" t="s">
        <v>2297</v>
      </c>
      <c r="B287" s="1" t="s">
        <v>2575</v>
      </c>
      <c r="C287" s="1" t="s">
        <v>2576</v>
      </c>
      <c r="D287" s="1" t="s">
        <v>137</v>
      </c>
      <c r="E287" s="1" t="s">
        <v>2174</v>
      </c>
    </row>
    <row r="288" spans="1:5" x14ac:dyDescent="0.35">
      <c r="A288" s="126" t="s">
        <v>2297</v>
      </c>
      <c r="B288" s="1" t="s">
        <v>1301</v>
      </c>
      <c r="C288" s="1" t="s">
        <v>2577</v>
      </c>
      <c r="D288" s="1" t="s">
        <v>137</v>
      </c>
      <c r="E288" s="1" t="s">
        <v>2174</v>
      </c>
    </row>
    <row r="289" spans="1:5" x14ac:dyDescent="0.35">
      <c r="A289" s="126"/>
      <c r="B289" s="126"/>
      <c r="C289" s="126"/>
      <c r="D289" s="126"/>
      <c r="E289" s="126"/>
    </row>
    <row r="290" spans="1:5" x14ac:dyDescent="0.35">
      <c r="A290" s="126" t="s">
        <v>2578</v>
      </c>
      <c r="B290" s="126" t="s">
        <v>2275</v>
      </c>
      <c r="C290" s="126" t="s">
        <v>2276</v>
      </c>
    </row>
    <row r="291" spans="1:5" x14ac:dyDescent="0.35">
      <c r="A291" s="126" t="s">
        <v>2578</v>
      </c>
      <c r="B291" s="127" t="s">
        <v>2196</v>
      </c>
      <c r="C291" s="127" t="s">
        <v>2579</v>
      </c>
    </row>
    <row r="292" spans="1:5" x14ac:dyDescent="0.35">
      <c r="A292" s="127" t="s">
        <v>2578</v>
      </c>
      <c r="B292" s="127" t="s">
        <v>2186</v>
      </c>
      <c r="C292" s="127" t="s">
        <v>2482</v>
      </c>
    </row>
    <row r="293" spans="1:5" x14ac:dyDescent="0.35">
      <c r="A293" s="126" t="s">
        <v>2578</v>
      </c>
      <c r="B293" s="126" t="s">
        <v>1304</v>
      </c>
      <c r="C293" s="126" t="s">
        <v>1866</v>
      </c>
    </row>
    <row r="294" spans="1:5" x14ac:dyDescent="0.35">
      <c r="A294" s="126" t="s">
        <v>2578</v>
      </c>
      <c r="B294" s="126" t="s">
        <v>1298</v>
      </c>
      <c r="C294" s="126" t="s">
        <v>1868</v>
      </c>
    </row>
    <row r="295" spans="1:5" x14ac:dyDescent="0.35">
      <c r="A295" s="126" t="s">
        <v>2578</v>
      </c>
      <c r="B295" s="126" t="s">
        <v>1294</v>
      </c>
      <c r="C295" s="126" t="s">
        <v>1867</v>
      </c>
    </row>
    <row r="296" spans="1:5" x14ac:dyDescent="0.35">
      <c r="A296" s="126" t="s">
        <v>2578</v>
      </c>
      <c r="B296" s="126" t="s">
        <v>148</v>
      </c>
      <c r="C296" s="126" t="s">
        <v>0</v>
      </c>
    </row>
    <row r="297" spans="1:5" x14ac:dyDescent="0.35">
      <c r="A297" s="126" t="s">
        <v>2578</v>
      </c>
      <c r="B297" s="126" t="s">
        <v>137</v>
      </c>
      <c r="C297" s="126" t="s">
        <v>1879</v>
      </c>
    </row>
    <row r="298" spans="1:5" x14ac:dyDescent="0.35">
      <c r="A298" s="126" t="s">
        <v>2578</v>
      </c>
      <c r="B298" s="126" t="s">
        <v>1930</v>
      </c>
      <c r="C298" s="126" t="s">
        <v>1884</v>
      </c>
    </row>
    <row r="299" spans="1:5" x14ac:dyDescent="0.35">
      <c r="A299" s="126" t="s">
        <v>2578</v>
      </c>
      <c r="B299" s="126" t="s">
        <v>1930</v>
      </c>
      <c r="C299" s="126" t="s">
        <v>1881</v>
      </c>
    </row>
    <row r="300" spans="1:5" x14ac:dyDescent="0.35">
      <c r="A300" s="126" t="s">
        <v>2578</v>
      </c>
      <c r="B300" s="126" t="s">
        <v>2224</v>
      </c>
      <c r="C300" s="126" t="s">
        <v>1880</v>
      </c>
    </row>
    <row r="301" spans="1:5" x14ac:dyDescent="0.35">
      <c r="A301" s="126" t="s">
        <v>2578</v>
      </c>
      <c r="B301" s="126" t="s">
        <v>2580</v>
      </c>
      <c r="C301" s="126" t="s">
        <v>1887</v>
      </c>
    </row>
    <row r="302" spans="1:5" x14ac:dyDescent="0.35">
      <c r="A302" s="126" t="s">
        <v>2578</v>
      </c>
      <c r="B302" s="126" t="s">
        <v>2227</v>
      </c>
      <c r="C302" s="126" t="s">
        <v>1888</v>
      </c>
    </row>
    <row r="303" spans="1:5" x14ac:dyDescent="0.35">
      <c r="A303" s="126" t="s">
        <v>2578</v>
      </c>
      <c r="B303" s="126" t="s">
        <v>158</v>
      </c>
      <c r="C303" s="126" t="s">
        <v>1874</v>
      </c>
    </row>
    <row r="304" spans="1:5" x14ac:dyDescent="0.35">
      <c r="A304" s="126" t="s">
        <v>2578</v>
      </c>
      <c r="B304" s="126" t="s">
        <v>1300</v>
      </c>
      <c r="C304" s="126" t="s">
        <v>1865</v>
      </c>
    </row>
    <row r="305" spans="1:3" x14ac:dyDescent="0.35">
      <c r="A305" s="126" t="s">
        <v>2578</v>
      </c>
      <c r="B305" s="126" t="s">
        <v>143</v>
      </c>
      <c r="C305" s="126" t="s">
        <v>100</v>
      </c>
    </row>
    <row r="306" spans="1:3" x14ac:dyDescent="0.35">
      <c r="A306" s="126" t="s">
        <v>2578</v>
      </c>
      <c r="B306" s="126" t="s">
        <v>128</v>
      </c>
      <c r="C306" s="126" t="s">
        <v>124</v>
      </c>
    </row>
    <row r="307" spans="1:3" x14ac:dyDescent="0.35">
      <c r="A307" s="126" t="s">
        <v>2578</v>
      </c>
      <c r="B307" s="126" t="s">
        <v>2259</v>
      </c>
      <c r="C307" s="126" t="s">
        <v>2260</v>
      </c>
    </row>
    <row r="308" spans="1:3" x14ac:dyDescent="0.35">
      <c r="A308" s="126" t="s">
        <v>2578</v>
      </c>
      <c r="B308" s="126" t="s">
        <v>2364</v>
      </c>
      <c r="C308" s="126" t="s">
        <v>2581</v>
      </c>
    </row>
    <row r="309" spans="1:3" x14ac:dyDescent="0.35">
      <c r="A309" s="126" t="s">
        <v>2578</v>
      </c>
      <c r="B309" s="126" t="s">
        <v>1934</v>
      </c>
      <c r="C309" s="126" t="s">
        <v>2472</v>
      </c>
    </row>
    <row r="310" spans="1:3" x14ac:dyDescent="0.35">
      <c r="A310" s="126"/>
      <c r="B310" s="126"/>
      <c r="C310" s="126"/>
    </row>
    <row r="311" spans="1:3" x14ac:dyDescent="0.35">
      <c r="A311" s="126" t="s">
        <v>2582</v>
      </c>
      <c r="B311" s="126" t="s">
        <v>1328</v>
      </c>
      <c r="C311" s="126" t="s">
        <v>2583</v>
      </c>
    </row>
    <row r="312" spans="1:3" x14ac:dyDescent="0.35">
      <c r="A312" s="126" t="s">
        <v>2582</v>
      </c>
      <c r="B312" s="126" t="s">
        <v>144</v>
      </c>
      <c r="C312" s="126" t="s">
        <v>2584</v>
      </c>
    </row>
    <row r="313" spans="1:3" x14ac:dyDescent="0.35">
      <c r="A313" s="126" t="s">
        <v>2582</v>
      </c>
      <c r="B313" s="126" t="s">
        <v>165</v>
      </c>
      <c r="C313" s="126" t="s">
        <v>2585</v>
      </c>
    </row>
    <row r="314" spans="1:3" x14ac:dyDescent="0.35">
      <c r="A314" s="126" t="s">
        <v>2582</v>
      </c>
      <c r="B314" s="126" t="s">
        <v>166</v>
      </c>
      <c r="C314" s="126" t="s">
        <v>26</v>
      </c>
    </row>
    <row r="315" spans="1:3" x14ac:dyDescent="0.35">
      <c r="A315" s="126" t="s">
        <v>2582</v>
      </c>
      <c r="B315" s="126" t="s">
        <v>146</v>
      </c>
      <c r="C315" s="126" t="s">
        <v>2586</v>
      </c>
    </row>
    <row r="316" spans="1:3" x14ac:dyDescent="0.35">
      <c r="A316" s="126" t="s">
        <v>2582</v>
      </c>
      <c r="B316" s="126" t="s">
        <v>1326</v>
      </c>
      <c r="C316" s="126" t="s">
        <v>28</v>
      </c>
    </row>
    <row r="317" spans="1:3" x14ac:dyDescent="0.35">
      <c r="A317" s="126" t="s">
        <v>2582</v>
      </c>
      <c r="B317" s="126" t="s">
        <v>140</v>
      </c>
      <c r="C317" s="126" t="s">
        <v>56</v>
      </c>
    </row>
    <row r="318" spans="1:3" x14ac:dyDescent="0.35">
      <c r="A318" s="126" t="s">
        <v>2582</v>
      </c>
      <c r="B318" s="126" t="s">
        <v>164</v>
      </c>
      <c r="C318" s="126" t="s">
        <v>2587</v>
      </c>
    </row>
    <row r="319" spans="1:3" x14ac:dyDescent="0.35">
      <c r="A319" s="126" t="s">
        <v>2582</v>
      </c>
      <c r="B319" s="126" t="s">
        <v>156</v>
      </c>
      <c r="C319" s="126" t="s">
        <v>65</v>
      </c>
    </row>
    <row r="320" spans="1:3" x14ac:dyDescent="0.35">
      <c r="A320" s="126" t="s">
        <v>2582</v>
      </c>
      <c r="B320" s="126" t="s">
        <v>149</v>
      </c>
      <c r="C320" s="126" t="s">
        <v>67</v>
      </c>
    </row>
    <row r="321" spans="1:3" x14ac:dyDescent="0.35">
      <c r="A321" s="126" t="s">
        <v>2582</v>
      </c>
      <c r="B321" s="126" t="s">
        <v>155</v>
      </c>
      <c r="C321" s="126" t="s">
        <v>2</v>
      </c>
    </row>
    <row r="322" spans="1:3" x14ac:dyDescent="0.35">
      <c r="A322" s="126" t="s">
        <v>2582</v>
      </c>
      <c r="B322" s="126" t="s">
        <v>150</v>
      </c>
      <c r="C322" s="126" t="s">
        <v>1870</v>
      </c>
    </row>
    <row r="323" spans="1:3" x14ac:dyDescent="0.35">
      <c r="A323" s="126" t="s">
        <v>2582</v>
      </c>
      <c r="B323" s="126" t="s">
        <v>154</v>
      </c>
      <c r="C323" s="126" t="s">
        <v>27</v>
      </c>
    </row>
    <row r="324" spans="1:3" x14ac:dyDescent="0.35">
      <c r="A324" s="126" t="s">
        <v>2582</v>
      </c>
      <c r="B324" s="126" t="s">
        <v>151</v>
      </c>
      <c r="C324" s="126" t="s">
        <v>29</v>
      </c>
    </row>
    <row r="325" spans="1:3" x14ac:dyDescent="0.35">
      <c r="A325" s="126" t="s">
        <v>2582</v>
      </c>
      <c r="B325" s="126" t="s">
        <v>139</v>
      </c>
      <c r="C325" s="126" t="s">
        <v>30</v>
      </c>
    </row>
    <row r="326" spans="1:3" x14ac:dyDescent="0.35">
      <c r="A326" s="126" t="s">
        <v>2582</v>
      </c>
      <c r="B326" s="126" t="s">
        <v>130</v>
      </c>
      <c r="C326" s="126" t="s">
        <v>2588</v>
      </c>
    </row>
    <row r="327" spans="1:3" x14ac:dyDescent="0.35">
      <c r="A327" s="126" t="s">
        <v>2582</v>
      </c>
      <c r="B327" s="126" t="s">
        <v>153</v>
      </c>
      <c r="C327" s="126" t="s">
        <v>57</v>
      </c>
    </row>
    <row r="328" spans="1:3" x14ac:dyDescent="0.35">
      <c r="A328" s="126" t="s">
        <v>2582</v>
      </c>
      <c r="B328" s="126" t="s">
        <v>163</v>
      </c>
      <c r="C328" s="126" t="s">
        <v>31</v>
      </c>
    </row>
    <row r="329" spans="1:3" x14ac:dyDescent="0.35">
      <c r="A329" s="126" t="s">
        <v>2582</v>
      </c>
      <c r="B329" s="126" t="s">
        <v>162</v>
      </c>
      <c r="C329" s="126" t="s">
        <v>1872</v>
      </c>
    </row>
    <row r="330" spans="1:3" x14ac:dyDescent="0.35">
      <c r="A330" s="126" t="s">
        <v>2582</v>
      </c>
      <c r="B330" s="126" t="s">
        <v>161</v>
      </c>
      <c r="C330" s="126" t="s">
        <v>8</v>
      </c>
    </row>
    <row r="331" spans="1:3" x14ac:dyDescent="0.35">
      <c r="A331" s="126" t="s">
        <v>2582</v>
      </c>
      <c r="B331" s="126" t="s">
        <v>129</v>
      </c>
      <c r="C331" s="126" t="s">
        <v>9</v>
      </c>
    </row>
    <row r="332" spans="1:3" x14ac:dyDescent="0.35">
      <c r="A332" s="126" t="s">
        <v>2582</v>
      </c>
      <c r="B332" s="126" t="s">
        <v>131</v>
      </c>
      <c r="C332" s="126" t="s">
        <v>10</v>
      </c>
    </row>
    <row r="333" spans="1:3" x14ac:dyDescent="0.35">
      <c r="A333" s="126"/>
      <c r="B333" s="126"/>
      <c r="C333" s="126"/>
    </row>
    <row r="334" spans="1:3" x14ac:dyDescent="0.35">
      <c r="A334" s="126" t="s">
        <v>2589</v>
      </c>
      <c r="B334" s="126" t="s">
        <v>125</v>
      </c>
      <c r="C334" s="126" t="s">
        <v>2048</v>
      </c>
    </row>
    <row r="335" spans="1:3" x14ac:dyDescent="0.35">
      <c r="A335" s="126" t="s">
        <v>2589</v>
      </c>
      <c r="B335" s="126" t="s">
        <v>2590</v>
      </c>
      <c r="C335" s="126" t="s">
        <v>2591</v>
      </c>
    </row>
    <row r="336" spans="1:3" x14ac:dyDescent="0.35">
      <c r="A336" s="126"/>
      <c r="B336" s="126"/>
      <c r="C336" s="126"/>
    </row>
    <row r="337" spans="1:3" x14ac:dyDescent="0.35">
      <c r="A337" s="126" t="s">
        <v>2592</v>
      </c>
      <c r="B337" s="126" t="s">
        <v>2593</v>
      </c>
      <c r="C337" s="126" t="s">
        <v>2594</v>
      </c>
    </row>
    <row r="338" spans="1:3" x14ac:dyDescent="0.35">
      <c r="A338" s="126" t="s">
        <v>2592</v>
      </c>
      <c r="B338" s="126" t="s">
        <v>2595</v>
      </c>
      <c r="C338" s="126" t="s">
        <v>2596</v>
      </c>
    </row>
    <row r="339" spans="1:3" x14ac:dyDescent="0.35">
      <c r="A339" s="126"/>
      <c r="B339" s="126"/>
      <c r="C339" s="126"/>
    </row>
    <row r="340" spans="1:3" x14ac:dyDescent="0.35">
      <c r="A340" s="126" t="s">
        <v>2597</v>
      </c>
      <c r="B340" s="126" t="s">
        <v>2598</v>
      </c>
      <c r="C340" s="126" t="s">
        <v>2599</v>
      </c>
    </row>
    <row r="341" spans="1:3" x14ac:dyDescent="0.35">
      <c r="A341" s="126" t="s">
        <v>2597</v>
      </c>
      <c r="B341" s="126" t="s">
        <v>2600</v>
      </c>
      <c r="C341" s="126" t="s">
        <v>2601</v>
      </c>
    </row>
    <row r="342" spans="1:3" x14ac:dyDescent="0.35">
      <c r="A342" s="126" t="s">
        <v>2597</v>
      </c>
      <c r="B342" s="126" t="s">
        <v>2602</v>
      </c>
      <c r="C342" s="126" t="s">
        <v>2603</v>
      </c>
    </row>
    <row r="343" spans="1:3" x14ac:dyDescent="0.35">
      <c r="A343" s="126" t="s">
        <v>2597</v>
      </c>
      <c r="B343" s="126" t="s">
        <v>2604</v>
      </c>
      <c r="C343" s="126" t="s">
        <v>2605</v>
      </c>
    </row>
    <row r="344" spans="1:3" x14ac:dyDescent="0.35">
      <c r="A344" s="126" t="s">
        <v>2597</v>
      </c>
      <c r="B344" s="126" t="s">
        <v>2606</v>
      </c>
      <c r="C344" s="126" t="s">
        <v>2607</v>
      </c>
    </row>
    <row r="345" spans="1:3" x14ac:dyDescent="0.35">
      <c r="A345" s="126"/>
      <c r="B345" s="126"/>
      <c r="C345" s="126"/>
    </row>
    <row r="346" spans="1:3" x14ac:dyDescent="0.35">
      <c r="A346" s="126" t="s">
        <v>2608</v>
      </c>
      <c r="B346" s="126" t="s">
        <v>2598</v>
      </c>
      <c r="C346" s="126" t="s">
        <v>2609</v>
      </c>
    </row>
    <row r="347" spans="1:3" x14ac:dyDescent="0.35">
      <c r="A347" s="126" t="s">
        <v>2608</v>
      </c>
      <c r="B347" s="126" t="s">
        <v>2600</v>
      </c>
      <c r="C347" s="126" t="s">
        <v>2610</v>
      </c>
    </row>
    <row r="348" spans="1:3" x14ac:dyDescent="0.35">
      <c r="A348" s="126" t="s">
        <v>2608</v>
      </c>
      <c r="B348" s="126" t="s">
        <v>2602</v>
      </c>
      <c r="C348" s="126" t="s">
        <v>2611</v>
      </c>
    </row>
    <row r="349" spans="1:3" x14ac:dyDescent="0.35">
      <c r="A349" s="126" t="s">
        <v>2608</v>
      </c>
      <c r="B349" s="126" t="s">
        <v>2604</v>
      </c>
      <c r="C349" s="126" t="s">
        <v>2612</v>
      </c>
    </row>
    <row r="350" spans="1:3" x14ac:dyDescent="0.35">
      <c r="A350" s="126" t="s">
        <v>2608</v>
      </c>
      <c r="B350" s="126" t="s">
        <v>2606</v>
      </c>
      <c r="C350" s="126" t="s">
        <v>2607</v>
      </c>
    </row>
    <row r="351" spans="1:3" x14ac:dyDescent="0.35">
      <c r="A351" s="126"/>
      <c r="B351" s="126"/>
      <c r="C351" s="126"/>
    </row>
    <row r="352" spans="1:3" x14ac:dyDescent="0.35">
      <c r="A352" s="126" t="s">
        <v>2613</v>
      </c>
      <c r="B352" s="127" t="s">
        <v>2149</v>
      </c>
      <c r="C352" s="126" t="s">
        <v>2150</v>
      </c>
    </row>
    <row r="353" spans="1:3" x14ac:dyDescent="0.35">
      <c r="A353" s="126" t="s">
        <v>2613</v>
      </c>
      <c r="B353" s="127" t="s">
        <v>2151</v>
      </c>
      <c r="C353" s="126" t="s">
        <v>2152</v>
      </c>
    </row>
    <row r="354" spans="1:3" x14ac:dyDescent="0.35">
      <c r="A354" s="126" t="s">
        <v>2613</v>
      </c>
      <c r="B354" s="127" t="s">
        <v>2153</v>
      </c>
      <c r="C354" s="126" t="s">
        <v>2154</v>
      </c>
    </row>
    <row r="355" spans="1:3" x14ac:dyDescent="0.35">
      <c r="A355" s="126" t="s">
        <v>2613</v>
      </c>
      <c r="B355" s="127" t="s">
        <v>1297</v>
      </c>
      <c r="C355" s="126" t="s">
        <v>2155</v>
      </c>
    </row>
    <row r="356" spans="1:3" x14ac:dyDescent="0.35">
      <c r="A356" s="126" t="s">
        <v>2613</v>
      </c>
      <c r="B356" s="127" t="s">
        <v>2156</v>
      </c>
      <c r="C356" s="126" t="s">
        <v>2157</v>
      </c>
    </row>
    <row r="357" spans="1:3" x14ac:dyDescent="0.35">
      <c r="A357" s="126" t="s">
        <v>2613</v>
      </c>
      <c r="B357" s="127" t="s">
        <v>2158</v>
      </c>
      <c r="C357" s="126" t="s">
        <v>2159</v>
      </c>
    </row>
    <row r="358" spans="1:3" x14ac:dyDescent="0.35">
      <c r="A358" s="126" t="s">
        <v>2613</v>
      </c>
      <c r="B358" s="127" t="s">
        <v>1303</v>
      </c>
      <c r="C358" s="126" t="s">
        <v>2160</v>
      </c>
    </row>
    <row r="359" spans="1:3" x14ac:dyDescent="0.35">
      <c r="A359" s="126" t="s">
        <v>2613</v>
      </c>
      <c r="B359" s="127" t="s">
        <v>157</v>
      </c>
      <c r="C359" s="126" t="s">
        <v>2161</v>
      </c>
    </row>
    <row r="360" spans="1:3" x14ac:dyDescent="0.35">
      <c r="A360" s="126" t="s">
        <v>2613</v>
      </c>
      <c r="B360" s="127" t="s">
        <v>2162</v>
      </c>
      <c r="C360" s="126" t="s">
        <v>2163</v>
      </c>
    </row>
    <row r="361" spans="1:3" x14ac:dyDescent="0.35">
      <c r="A361" s="126" t="s">
        <v>2613</v>
      </c>
      <c r="B361" s="127" t="s">
        <v>1293</v>
      </c>
      <c r="C361" s="126" t="s">
        <v>2164</v>
      </c>
    </row>
    <row r="362" spans="1:3" x14ac:dyDescent="0.35">
      <c r="A362" s="126" t="s">
        <v>2613</v>
      </c>
      <c r="B362" s="127" t="s">
        <v>2165</v>
      </c>
      <c r="C362" s="126" t="s">
        <v>2166</v>
      </c>
    </row>
    <row r="363" spans="1:3" x14ac:dyDescent="0.35">
      <c r="A363" s="126" t="s">
        <v>2613</v>
      </c>
      <c r="B363" s="127" t="s">
        <v>1295</v>
      </c>
      <c r="C363" s="126" t="s">
        <v>2167</v>
      </c>
    </row>
    <row r="364" spans="1:3" x14ac:dyDescent="0.35">
      <c r="A364" s="126" t="s">
        <v>2613</v>
      </c>
      <c r="B364" s="127" t="s">
        <v>2168</v>
      </c>
      <c r="C364" s="126" t="s">
        <v>2169</v>
      </c>
    </row>
    <row r="365" spans="1:3" x14ac:dyDescent="0.35">
      <c r="A365" s="126" t="s">
        <v>2613</v>
      </c>
      <c r="B365" s="127" t="s">
        <v>2170</v>
      </c>
      <c r="C365" s="126" t="s">
        <v>2171</v>
      </c>
    </row>
    <row r="366" spans="1:3" x14ac:dyDescent="0.35">
      <c r="A366" s="126" t="s">
        <v>2613</v>
      </c>
      <c r="B366" s="127" t="s">
        <v>1292</v>
      </c>
      <c r="C366" s="126" t="s">
        <v>2172</v>
      </c>
    </row>
    <row r="367" spans="1:3" x14ac:dyDescent="0.35">
      <c r="A367" s="126" t="s">
        <v>2613</v>
      </c>
      <c r="B367" s="127" t="s">
        <v>1299</v>
      </c>
      <c r="C367" s="126" t="s">
        <v>2173</v>
      </c>
    </row>
    <row r="368" spans="1:3" x14ac:dyDescent="0.35">
      <c r="A368" s="126" t="s">
        <v>2613</v>
      </c>
      <c r="B368" s="127" t="s">
        <v>2174</v>
      </c>
      <c r="C368" s="126" t="s">
        <v>1879</v>
      </c>
    </row>
    <row r="369" spans="1:3" x14ac:dyDescent="0.35">
      <c r="A369" s="126"/>
      <c r="B369" s="126"/>
      <c r="C369" s="126"/>
    </row>
    <row r="370" spans="1:3" x14ac:dyDescent="0.35">
      <c r="A370" s="126" t="s">
        <v>2614</v>
      </c>
      <c r="B370" s="126" t="s">
        <v>2615</v>
      </c>
      <c r="C370" s="126" t="s">
        <v>2616</v>
      </c>
    </row>
    <row r="371" spans="1:3" x14ac:dyDescent="0.35">
      <c r="A371" s="126" t="s">
        <v>2614</v>
      </c>
      <c r="B371" s="126" t="s">
        <v>2617</v>
      </c>
      <c r="C371" s="126" t="s">
        <v>2618</v>
      </c>
    </row>
    <row r="372" spans="1:3" x14ac:dyDescent="0.35">
      <c r="A372" s="126" t="s">
        <v>2614</v>
      </c>
      <c r="B372" s="126" t="s">
        <v>2619</v>
      </c>
      <c r="C372" s="126" t="s">
        <v>2620</v>
      </c>
    </row>
    <row r="373" spans="1:3" x14ac:dyDescent="0.35">
      <c r="A373" s="126" t="s">
        <v>2614</v>
      </c>
      <c r="B373" s="126" t="s">
        <v>2621</v>
      </c>
      <c r="C373" s="126" t="s">
        <v>2622</v>
      </c>
    </row>
    <row r="374" spans="1:3" x14ac:dyDescent="0.35">
      <c r="A374" s="126" t="s">
        <v>2614</v>
      </c>
      <c r="B374" s="126" t="s">
        <v>2623</v>
      </c>
      <c r="C374" s="126" t="s">
        <v>2624</v>
      </c>
    </row>
    <row r="375" spans="1:3" x14ac:dyDescent="0.35">
      <c r="A375" s="126" t="s">
        <v>2614</v>
      </c>
      <c r="B375" s="126" t="s">
        <v>2625</v>
      </c>
      <c r="C375" s="126" t="s">
        <v>2626</v>
      </c>
    </row>
    <row r="376" spans="1:3" x14ac:dyDescent="0.35">
      <c r="A376" s="126" t="s">
        <v>2614</v>
      </c>
      <c r="B376" s="126" t="s">
        <v>2128</v>
      </c>
      <c r="C376" s="126" t="s">
        <v>2627</v>
      </c>
    </row>
    <row r="377" spans="1:3" x14ac:dyDescent="0.35">
      <c r="A377" s="126"/>
      <c r="B377" s="126"/>
      <c r="C377" s="126"/>
    </row>
    <row r="378" spans="1:3" x14ac:dyDescent="0.35">
      <c r="A378" s="126" t="s">
        <v>2628</v>
      </c>
      <c r="B378" s="126" t="s">
        <v>2629</v>
      </c>
      <c r="C378" s="127" t="s">
        <v>2630</v>
      </c>
    </row>
    <row r="379" spans="1:3" x14ac:dyDescent="0.35">
      <c r="A379" s="126" t="s">
        <v>2628</v>
      </c>
      <c r="B379" s="126" t="s">
        <v>2631</v>
      </c>
      <c r="C379" s="126" t="s">
        <v>2632</v>
      </c>
    </row>
    <row r="380" spans="1:3" x14ac:dyDescent="0.35">
      <c r="A380" s="126" t="s">
        <v>2628</v>
      </c>
      <c r="B380" s="126" t="s">
        <v>2633</v>
      </c>
      <c r="C380" s="126" t="s">
        <v>2634</v>
      </c>
    </row>
    <row r="381" spans="1:3" x14ac:dyDescent="0.35">
      <c r="A381" s="126"/>
      <c r="B381" s="126"/>
      <c r="C381" s="126"/>
    </row>
    <row r="382" spans="1:3" x14ac:dyDescent="0.35">
      <c r="A382" s="126" t="s">
        <v>2635</v>
      </c>
      <c r="B382" s="126" t="s">
        <v>2636</v>
      </c>
      <c r="C382" s="126" t="s">
        <v>2637</v>
      </c>
    </row>
    <row r="383" spans="1:3" x14ac:dyDescent="0.35">
      <c r="A383" s="126" t="s">
        <v>2635</v>
      </c>
      <c r="B383" s="126" t="s">
        <v>2638</v>
      </c>
      <c r="C383" s="126" t="s">
        <v>2639</v>
      </c>
    </row>
    <row r="384" spans="1:3" x14ac:dyDescent="0.35">
      <c r="A384" s="126" t="s">
        <v>2635</v>
      </c>
      <c r="B384" s="126" t="s">
        <v>2640</v>
      </c>
      <c r="C384" s="126" t="s">
        <v>2641</v>
      </c>
    </row>
    <row r="385" spans="1:3" x14ac:dyDescent="0.35">
      <c r="A385" s="126" t="s">
        <v>2635</v>
      </c>
      <c r="B385" s="126" t="s">
        <v>2642</v>
      </c>
      <c r="C385" s="126" t="s">
        <v>2643</v>
      </c>
    </row>
    <row r="386" spans="1:3" x14ac:dyDescent="0.35">
      <c r="A386" s="126" t="s">
        <v>2635</v>
      </c>
      <c r="B386" s="126" t="s">
        <v>2644</v>
      </c>
      <c r="C386" s="126" t="s">
        <v>2645</v>
      </c>
    </row>
    <row r="387" spans="1:3" x14ac:dyDescent="0.35">
      <c r="A387" s="126" t="s">
        <v>2635</v>
      </c>
      <c r="B387" s="126" t="s">
        <v>2646</v>
      </c>
      <c r="C387" s="126" t="s">
        <v>2647</v>
      </c>
    </row>
    <row r="388" spans="1:3" x14ac:dyDescent="0.35">
      <c r="A388" s="126" t="s">
        <v>2635</v>
      </c>
      <c r="B388" s="126" t="s">
        <v>2648</v>
      </c>
      <c r="C388" s="126" t="s">
        <v>2649</v>
      </c>
    </row>
    <row r="389" spans="1:3" x14ac:dyDescent="0.35">
      <c r="A389" s="126" t="s">
        <v>2635</v>
      </c>
      <c r="B389" s="126" t="s">
        <v>2650</v>
      </c>
      <c r="C389" s="126" t="s">
        <v>2651</v>
      </c>
    </row>
    <row r="390" spans="1:3" x14ac:dyDescent="0.35">
      <c r="A390" s="126" t="s">
        <v>2635</v>
      </c>
      <c r="B390" s="126" t="s">
        <v>2652</v>
      </c>
      <c r="C390" s="126" t="s">
        <v>2653</v>
      </c>
    </row>
    <row r="391" spans="1:3" x14ac:dyDescent="0.35">
      <c r="A391" s="126" t="s">
        <v>2635</v>
      </c>
      <c r="B391" s="126" t="s">
        <v>2654</v>
      </c>
      <c r="C391" s="126" t="s">
        <v>2655</v>
      </c>
    </row>
    <row r="392" spans="1:3" x14ac:dyDescent="0.35">
      <c r="A392" s="126" t="s">
        <v>2635</v>
      </c>
      <c r="B392" s="126" t="s">
        <v>2656</v>
      </c>
      <c r="C392" s="126" t="s">
        <v>2657</v>
      </c>
    </row>
    <row r="393" spans="1:3" x14ac:dyDescent="0.35">
      <c r="A393" s="126" t="s">
        <v>2635</v>
      </c>
      <c r="B393" s="126" t="s">
        <v>2658</v>
      </c>
      <c r="C393" s="126" t="s">
        <v>2659</v>
      </c>
    </row>
    <row r="394" spans="1:3" x14ac:dyDescent="0.35">
      <c r="A394" s="126" t="s">
        <v>2635</v>
      </c>
      <c r="B394" s="126" t="s">
        <v>2660</v>
      </c>
      <c r="C394" s="126" t="s">
        <v>2661</v>
      </c>
    </row>
    <row r="395" spans="1:3" x14ac:dyDescent="0.35">
      <c r="A395" s="126" t="s">
        <v>2635</v>
      </c>
      <c r="B395" s="126" t="s">
        <v>2128</v>
      </c>
      <c r="C395" s="126" t="s">
        <v>2662</v>
      </c>
    </row>
    <row r="396" spans="1:3" x14ac:dyDescent="0.35">
      <c r="A396" s="126" t="s">
        <v>2635</v>
      </c>
      <c r="B396" s="126" t="s">
        <v>2606</v>
      </c>
      <c r="C396" s="126" t="s">
        <v>2607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Introduction</vt:lpstr>
      <vt:lpstr>Données</vt:lpstr>
      <vt:lpstr>Nettoyage des données</vt:lpstr>
      <vt:lpstr>Prix médians</vt:lpstr>
      <vt:lpstr>Composition du PMAS</vt:lpstr>
      <vt:lpstr>Coût médian du PMAS</vt:lpstr>
      <vt:lpstr>Coût médian produits supp</vt:lpstr>
      <vt:lpstr>Questionnaire KOBO</vt:lpstr>
      <vt:lpstr>Choix KOBO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Manon Debbah</cp:lastModifiedBy>
  <cp:lastPrinted>2019-06-19T08:30:40Z</cp:lastPrinted>
  <dcterms:created xsi:type="dcterms:W3CDTF">2019-04-18T07:17:34Z</dcterms:created>
  <dcterms:modified xsi:type="dcterms:W3CDTF">2020-02-28T15:51:28Z</dcterms:modified>
</cp:coreProperties>
</file>