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acted.sharepoint.com/sites/IMPACTMDA/Documents partages/1800 RESEARCH UNIT/1813 Refugee Population Profile (ECHO)/3_Data Analysis/Viber/REACH_MDA2401_RPP_Self-Perceived Needs Survey_data analysis_for HQ/"/>
    </mc:Choice>
  </mc:AlternateContent>
  <xr:revisionPtr revIDLastSave="0" documentId="14_{B9189D99-738F-4B29-8066-A6114A3E79D8}" xr6:coauthVersionLast="47" xr6:coauthVersionMax="47" xr10:uidLastSave="{00000000-0000-0000-0000-000000000000}"/>
  <bookViews>
    <workbookView xWindow="-105" yWindow="-16320" windowWidth="29040" windowHeight="15840" tabRatio="734" xr2:uid="{00000000-000D-0000-FFFF-FFFF00000000}"/>
  </bookViews>
  <sheets>
    <sheet name="READ_ME" sheetId="20" r:id="rId1"/>
    <sheet name="Table_of_contents" sheetId="28" r:id="rId2"/>
    <sheet name="Data_Analysis" sheetId="29" r:id="rId3"/>
    <sheet name="Analysis_variables" sheetId="26" r:id="rId4"/>
    <sheet name="Survey" sheetId="30" r:id="rId5"/>
    <sheet name="Survey_Choices" sheetId="31" r:id="rId6"/>
    <sheet name="Clean_data" sheetId="23" r:id="rId7"/>
  </sheets>
  <definedNames>
    <definedName name="_xlnm._FilterDatabase" localSheetId="6" hidden="1">Clean_data!$A$1:$GG$246</definedName>
    <definedName name="_xlnm._FilterDatabase" localSheetId="4" hidden="1">Survey!$A$1:$R$113</definedName>
    <definedName name="_xlnm._FilterDatabase" localSheetId="5" hidden="1">Survey_Choices!$A$1:$F$1286</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8"/>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01" i="28" l="1"/>
  <c r="A300" i="28"/>
  <c r="A299" i="28"/>
  <c r="A298" i="28"/>
  <c r="A297" i="28"/>
  <c r="A296" i="28"/>
  <c r="A295" i="28"/>
  <c r="A294" i="28"/>
  <c r="A293" i="28"/>
  <c r="A292" i="28"/>
  <c r="A291" i="28"/>
  <c r="A290" i="28"/>
  <c r="A289" i="28"/>
  <c r="A288" i="28"/>
  <c r="A287" i="28"/>
  <c r="A286" i="28"/>
  <c r="A285" i="28"/>
  <c r="A284" i="28"/>
  <c r="A283" i="28"/>
  <c r="A282" i="28"/>
  <c r="A281" i="28"/>
  <c r="A280" i="28"/>
  <c r="A279" i="28"/>
  <c r="A278" i="28"/>
  <c r="A277" i="28"/>
  <c r="A276" i="28"/>
  <c r="A275" i="28"/>
  <c r="A274" i="28"/>
  <c r="A273" i="28"/>
  <c r="A272" i="28"/>
  <c r="A271" i="28"/>
  <c r="A270" i="28"/>
  <c r="A269" i="28"/>
  <c r="A268" i="28"/>
  <c r="A267" i="28"/>
  <c r="A266" i="28"/>
  <c r="A265" i="28"/>
  <c r="A264" i="28"/>
  <c r="A263" i="28"/>
  <c r="A262" i="28"/>
  <c r="A261" i="28"/>
  <c r="A260" i="28"/>
  <c r="A259" i="28"/>
  <c r="A258" i="28"/>
  <c r="A257" i="28"/>
  <c r="A256" i="28"/>
  <c r="A255" i="28"/>
  <c r="A254" i="28"/>
  <c r="A253" i="28"/>
  <c r="A252" i="28"/>
  <c r="A251" i="28"/>
  <c r="A250" i="28"/>
  <c r="A249" i="28"/>
  <c r="A248" i="28"/>
  <c r="A247" i="28"/>
  <c r="A246" i="28"/>
  <c r="A245" i="28"/>
  <c r="A244" i="28"/>
  <c r="A243" i="28"/>
  <c r="A242" i="28"/>
  <c r="A241" i="28"/>
  <c r="A240" i="28"/>
  <c r="A239" i="28"/>
  <c r="A238" i="28"/>
  <c r="A237" i="28"/>
  <c r="A236" i="28"/>
  <c r="A235" i="28"/>
  <c r="A234" i="28"/>
  <c r="A233" i="28"/>
  <c r="A232" i="28"/>
  <c r="A231" i="28"/>
  <c r="A230" i="28"/>
  <c r="A229" i="28"/>
  <c r="A228" i="28"/>
  <c r="A227" i="28"/>
  <c r="A226" i="28"/>
  <c r="A225" i="28"/>
  <c r="A224" i="28"/>
  <c r="A223" i="28"/>
  <c r="A222" i="28"/>
  <c r="A221" i="28"/>
  <c r="A220" i="28"/>
  <c r="A219" i="28"/>
  <c r="A218" i="28"/>
  <c r="A217" i="28"/>
  <c r="A216" i="28"/>
  <c r="A215" i="28"/>
  <c r="A214" i="28"/>
  <c r="A213" i="28"/>
  <c r="A212" i="28"/>
  <c r="A211" i="28"/>
  <c r="A210" i="28"/>
  <c r="A209" i="28"/>
  <c r="A208" i="28"/>
  <c r="A207" i="28"/>
  <c r="A206" i="28"/>
  <c r="A205" i="28"/>
  <c r="A204" i="28"/>
  <c r="A203" i="28"/>
  <c r="A202" i="28"/>
  <c r="A201" i="28"/>
  <c r="A200" i="28"/>
  <c r="A199" i="28"/>
  <c r="A198" i="28"/>
  <c r="A197" i="28"/>
  <c r="A196" i="28"/>
  <c r="A195" i="28"/>
  <c r="A194" i="28"/>
  <c r="A193" i="28"/>
  <c r="A192" i="28"/>
  <c r="A191" i="28"/>
  <c r="A190" i="28"/>
  <c r="A189" i="28"/>
  <c r="A188" i="28"/>
  <c r="A187" i="28"/>
  <c r="A186" i="28"/>
  <c r="A185" i="28"/>
  <c r="A184" i="28"/>
  <c r="A183" i="28"/>
  <c r="A182" i="28"/>
  <c r="A181" i="28"/>
  <c r="A180" i="28"/>
  <c r="A179" i="28"/>
  <c r="A178" i="28"/>
  <c r="A177" i="28"/>
  <c r="A176" i="28"/>
  <c r="A175" i="28"/>
  <c r="A174" i="28"/>
  <c r="A173" i="28"/>
  <c r="A172" i="28"/>
  <c r="A171" i="28"/>
  <c r="A170" i="28"/>
  <c r="A169" i="28"/>
  <c r="A168" i="28"/>
  <c r="A167" i="28"/>
  <c r="A166" i="28"/>
  <c r="A165" i="28"/>
  <c r="A164" i="28"/>
  <c r="A163" i="28"/>
  <c r="A162" i="28"/>
  <c r="A161" i="28"/>
  <c r="A160" i="28"/>
  <c r="A159" i="28"/>
  <c r="A158" i="28"/>
  <c r="A157" i="28"/>
  <c r="A156" i="28"/>
  <c r="A155" i="28"/>
  <c r="A154" i="28"/>
  <c r="A153" i="28"/>
  <c r="A152" i="28"/>
  <c r="A151" i="28"/>
  <c r="A150" i="28"/>
  <c r="A149" i="28"/>
  <c r="A148" i="28"/>
  <c r="A147" i="28"/>
  <c r="A146" i="28"/>
  <c r="A145" i="28"/>
  <c r="A144" i="28"/>
  <c r="A143" i="28"/>
  <c r="A142" i="28"/>
  <c r="A141" i="28"/>
  <c r="A140" i="28"/>
  <c r="A139" i="28"/>
  <c r="A138" i="28"/>
  <c r="A137" i="28"/>
  <c r="A136" i="28"/>
  <c r="A135" i="28"/>
  <c r="A134" i="28"/>
  <c r="A133" i="28"/>
  <c r="A132" i="28"/>
  <c r="A131" i="28"/>
  <c r="A130" i="28"/>
  <c r="A129" i="28"/>
  <c r="A128" i="28"/>
  <c r="A127" i="28"/>
  <c r="A126" i="28"/>
  <c r="A125" i="28"/>
  <c r="A124" i="28"/>
  <c r="A123" i="28"/>
  <c r="A122" i="28"/>
  <c r="A121" i="28"/>
  <c r="A120" i="28"/>
  <c r="A119" i="28"/>
  <c r="A118" i="28"/>
  <c r="A117" i="28"/>
  <c r="A116" i="28"/>
  <c r="A115" i="28"/>
  <c r="A114" i="28"/>
  <c r="A113" i="28"/>
  <c r="A112" i="28"/>
  <c r="A111" i="28"/>
  <c r="A110" i="28"/>
  <c r="A109" i="28"/>
  <c r="A108" i="28"/>
  <c r="A107" i="28"/>
  <c r="A106" i="28"/>
  <c r="A105" i="28"/>
  <c r="A104" i="28"/>
  <c r="A103" i="28"/>
  <c r="A102" i="28"/>
  <c r="A101" i="28"/>
  <c r="A100" i="28"/>
  <c r="A99" i="28"/>
  <c r="A98" i="28"/>
  <c r="A97" i="28"/>
  <c r="A96" i="28"/>
  <c r="A95" i="28"/>
  <c r="A94" i="28"/>
  <c r="A93" i="28"/>
  <c r="A92" i="28"/>
  <c r="A91" i="28"/>
  <c r="A90" i="28"/>
  <c r="A89" i="28"/>
  <c r="A88" i="28"/>
  <c r="A87" i="28"/>
  <c r="A86" i="28"/>
  <c r="A85" i="28"/>
  <c r="A84" i="28"/>
  <c r="A83" i="28"/>
  <c r="A82" i="28"/>
  <c r="A81" i="28"/>
  <c r="A80" i="28"/>
  <c r="A79" i="28"/>
  <c r="A78" i="28"/>
  <c r="A77" i="28"/>
  <c r="A76" i="28"/>
  <c r="A75" i="28"/>
  <c r="A74" i="28"/>
  <c r="A73" i="28"/>
  <c r="A72" i="28"/>
  <c r="A71" i="28"/>
  <c r="A70" i="28"/>
  <c r="A69" i="28"/>
  <c r="A68" i="28"/>
  <c r="A67" i="28"/>
  <c r="A66" i="28"/>
  <c r="A65" i="28"/>
  <c r="A64" i="28"/>
  <c r="A63" i="28"/>
  <c r="A62" i="28"/>
  <c r="A61" i="28"/>
  <c r="A60" i="28"/>
  <c r="A59" i="28"/>
  <c r="A58" i="28"/>
  <c r="A57" i="28"/>
  <c r="A56" i="28"/>
  <c r="A55" i="28"/>
  <c r="A54" i="28"/>
  <c r="A53" i="28"/>
  <c r="A52" i="28"/>
  <c r="A51" i="28"/>
  <c r="A50" i="28"/>
  <c r="A49" i="28"/>
  <c r="A48" i="28"/>
  <c r="A47" i="28"/>
  <c r="A46" i="28"/>
  <c r="A45" i="28"/>
  <c r="A44" i="28"/>
  <c r="A43" i="28"/>
  <c r="A42" i="28"/>
  <c r="A41" i="28"/>
  <c r="A40" i="28"/>
  <c r="A39" i="28"/>
  <c r="A38" i="28"/>
  <c r="A37" i="28"/>
  <c r="A36" i="28"/>
  <c r="A35" i="28"/>
  <c r="A34" i="28"/>
  <c r="A33" i="28"/>
  <c r="A32" i="28"/>
  <c r="A31" i="28"/>
  <c r="A30" i="28"/>
  <c r="A29" i="28"/>
  <c r="A28" i="28"/>
  <c r="A27" i="28"/>
  <c r="A26" i="28"/>
  <c r="A25" i="28"/>
  <c r="A24" i="28"/>
  <c r="A23" i="28"/>
  <c r="A22" i="28"/>
  <c r="A21" i="28"/>
  <c r="A20" i="28"/>
  <c r="A19" i="28"/>
  <c r="A18" i="28"/>
  <c r="A17" i="28"/>
  <c r="A16" i="28"/>
  <c r="A15" i="28"/>
  <c r="A14" i="28"/>
  <c r="A13" i="28"/>
  <c r="A12" i="28"/>
  <c r="A11" i="28"/>
  <c r="A10" i="28"/>
  <c r="A9" i="28"/>
  <c r="A8" i="28"/>
  <c r="A7" i="28"/>
  <c r="A6" i="28"/>
  <c r="A5" i="28"/>
  <c r="A4" i="28"/>
  <c r="A3" i="28"/>
  <c r="A2"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tc={82F6426C-CBFB-4CE2-930F-91451EA0C99B}</author>
  </authors>
  <commentList>
    <comment ref="B12" authorId="0" shapeId="0" xr:uid="{82F6426C-CBFB-4CE2-930F-91451EA0C99B}">
      <text>
        <t>[Threaded comment]
Your version of Excel allows you to read this threaded comment; however, any edits to it will get removed if the file is opened in a newer version of Excel. Learn more: https://go.microsoft.com/fwlink/?linkid=870924
Comment:
    Below description are just examples, adjust as needed</t>
      </text>
    </comment>
  </commentList>
</comments>
</file>

<file path=xl/sharedStrings.xml><?xml version="1.0" encoding="utf-8"?>
<sst xmlns="http://schemas.openxmlformats.org/spreadsheetml/2006/main" count="61615" uniqueCount="6932">
  <si>
    <t>Items</t>
  </si>
  <si>
    <t>Description</t>
  </si>
  <si>
    <t>Sheets</t>
  </si>
  <si>
    <t>Contacts (Name &amp; email address)</t>
  </si>
  <si>
    <t>Main limitations</t>
  </si>
  <si>
    <t>Methodology &amp; Sampling strategy</t>
  </si>
  <si>
    <t>Project background &amp; rationale</t>
  </si>
  <si>
    <t>Data collection period</t>
  </si>
  <si>
    <t>Geographic coverage &amp; Population of interest</t>
  </si>
  <si>
    <t>Research questions</t>
  </si>
  <si>
    <t>Total number of interviews &amp; Unit of analysis</t>
  </si>
  <si>
    <t>Weights on results (if applicable)</t>
  </si>
  <si>
    <t>Added</t>
  </si>
  <si>
    <t>Removed</t>
  </si>
  <si>
    <t>Other</t>
  </si>
  <si>
    <t>Table_of_contents</t>
  </si>
  <si>
    <t>Data_Analysis</t>
  </si>
  <si>
    <t>Anonymised clean data at household level</t>
  </si>
  <si>
    <t>Analysis_variables</t>
  </si>
  <si>
    <t>List of variables created in R for analysis</t>
  </si>
  <si>
    <t>Rationale</t>
  </si>
  <si>
    <t>Kobo related variable_name</t>
  </si>
  <si>
    <t>Created variable_name in R</t>
  </si>
  <si>
    <t>Analysis script output: List of indicators with hyperlinks</t>
  </si>
  <si>
    <t>Analysis script output: Analysis tables for all indicators</t>
  </si>
  <si>
    <t>age_group</t>
  </si>
  <si>
    <t>age</t>
  </si>
  <si>
    <t>month_range</t>
  </si>
  <si>
    <t>time_diff</t>
  </si>
  <si>
    <t>displacement_02</t>
  </si>
  <si>
    <t>scoping_03, today</t>
  </si>
  <si>
    <t>month_arrival</t>
  </si>
  <si>
    <t>scoping_03</t>
  </si>
  <si>
    <t>hh_size_cat</t>
  </si>
  <si>
    <t>hh_size</t>
  </si>
  <si>
    <t>wgs_analysis</t>
  </si>
  <si>
    <t>diff_seeing, diff_hearing, diff_walking, diff_remembering, diff_self_care, diff_communicating</t>
  </si>
  <si>
    <t>hesper_05_06</t>
  </si>
  <si>
    <t>hesper_05, hesper_06</t>
  </si>
  <si>
    <t>hesper_11_12</t>
  </si>
  <si>
    <t>hesper_11, hesper_12</t>
  </si>
  <si>
    <t>nationality/bul</t>
  </si>
  <si>
    <t>nationality/geo</t>
  </si>
  <si>
    <t>nationality/blr</t>
  </si>
  <si>
    <t>nationality/rom</t>
  </si>
  <si>
    <t>nationality/rma</t>
  </si>
  <si>
    <t>nationality</t>
  </si>
  <si>
    <t>uuid</t>
  </si>
  <si>
    <t>today</t>
  </si>
  <si>
    <t>consent</t>
  </si>
  <si>
    <t>scoping_01</t>
  </si>
  <si>
    <t>scoping_002</t>
  </si>
  <si>
    <t>scoping_02</t>
  </si>
  <si>
    <t>displacement</t>
  </si>
  <si>
    <t>loc_res_01</t>
  </si>
  <si>
    <t>loc_res_02</t>
  </si>
  <si>
    <t>loc_res_02_other</t>
  </si>
  <si>
    <t>gender</t>
  </si>
  <si>
    <t>nationality/ukr</t>
  </si>
  <si>
    <t>nationality/mda</t>
  </si>
  <si>
    <t>nationality/rus</t>
  </si>
  <si>
    <t>nationality/aze</t>
  </si>
  <si>
    <t>nationality/stateless</t>
  </si>
  <si>
    <t>nationality/other</t>
  </si>
  <si>
    <t>nationality_other</t>
  </si>
  <si>
    <t>legal_status</t>
  </si>
  <si>
    <t>legal_status_other</t>
  </si>
  <si>
    <t>emp_stat</t>
  </si>
  <si>
    <t>emp_stat/permanent</t>
  </si>
  <si>
    <t>emp_stat/temporary</t>
  </si>
  <si>
    <t>emp_stat/daily_labour</t>
  </si>
  <si>
    <t>emp_stat/seasonal</t>
  </si>
  <si>
    <t>emp_stat/entrepreneur</t>
  </si>
  <si>
    <t>emp_stat/job_seeker</t>
  </si>
  <si>
    <t>emp_stat/not_looking_for_job</t>
  </si>
  <si>
    <t>emp_stat/retired</t>
  </si>
  <si>
    <t>emp_stat/student</t>
  </si>
  <si>
    <t>emp_stat/professional_training</t>
  </si>
  <si>
    <t>emp_stat/unfit_to_work</t>
  </si>
  <si>
    <t>emp_stat/caring_for_someone</t>
  </si>
  <si>
    <t>emp_stat/volunteer</t>
  </si>
  <si>
    <t>emp_stat/other</t>
  </si>
  <si>
    <t>emp_stat/no_answer</t>
  </si>
  <si>
    <t>emp_stat_other</t>
  </si>
  <si>
    <t>highest_ed</t>
  </si>
  <si>
    <t>highest_ed_other</t>
  </si>
  <si>
    <t>acc_type</t>
  </si>
  <si>
    <t>acc_type_other</t>
  </si>
  <si>
    <t>hh_criteria</t>
  </si>
  <si>
    <t>hh_criteria/pregnant_breastfeeding</t>
  </si>
  <si>
    <t>hh_criteria/children</t>
  </si>
  <si>
    <t>hh_criteria/elderly</t>
  </si>
  <si>
    <t>hh_criteria/disability</t>
  </si>
  <si>
    <t>hh_criteria/illness</t>
  </si>
  <si>
    <t>hh_criteria/single_with_dependents</t>
  </si>
  <si>
    <t>hh_criteria/none</t>
  </si>
  <si>
    <t>diff_seeing</t>
  </si>
  <si>
    <t>diff_hearing</t>
  </si>
  <si>
    <t>diff_walking</t>
  </si>
  <si>
    <t>diff_remembering</t>
  </si>
  <si>
    <t>diff_self_care</t>
  </si>
  <si>
    <t>diff_communicating</t>
  </si>
  <si>
    <t>hesper_01</t>
  </si>
  <si>
    <t>hesper_02</t>
  </si>
  <si>
    <t>hesper_03</t>
  </si>
  <si>
    <t>hesper_04</t>
  </si>
  <si>
    <t>hesper_05</t>
  </si>
  <si>
    <t>hesper_06</t>
  </si>
  <si>
    <t>hesper_07</t>
  </si>
  <si>
    <t>hesper_08</t>
  </si>
  <si>
    <t>hesper_09</t>
  </si>
  <si>
    <t>hesper_10</t>
  </si>
  <si>
    <t>hesper_11</t>
  </si>
  <si>
    <t>hesper_12</t>
  </si>
  <si>
    <t>hesper_13</t>
  </si>
  <si>
    <t>hesper_14</t>
  </si>
  <si>
    <t>hesper_15</t>
  </si>
  <si>
    <t>hesper_16</t>
  </si>
  <si>
    <t>hesper_17</t>
  </si>
  <si>
    <t>hesper_18</t>
  </si>
  <si>
    <t>hesper_19</t>
  </si>
  <si>
    <t>hesper_20</t>
  </si>
  <si>
    <t>hesper_21</t>
  </si>
  <si>
    <t>hesper_22</t>
  </si>
  <si>
    <t>hesper_23</t>
  </si>
  <si>
    <t>hesper_24</t>
  </si>
  <si>
    <t>hesper_26</t>
  </si>
  <si>
    <t>hesper_27</t>
  </si>
  <si>
    <t>hesper_28</t>
  </si>
  <si>
    <t>hesper_29</t>
  </si>
  <si>
    <t>hesper_30</t>
  </si>
  <si>
    <t>hesper_31</t>
  </si>
  <si>
    <t>hesper_31_other</t>
  </si>
  <si>
    <t>serious_problem_1</t>
  </si>
  <si>
    <t>serious_problem_2</t>
  </si>
  <si>
    <t>serious_problem_3</t>
  </si>
  <si>
    <t>inform_serv</t>
  </si>
  <si>
    <t>pref_chan_01</t>
  </si>
  <si>
    <t>pref_chan_01/call</t>
  </si>
  <si>
    <t>pref_chan_01/word_of_mouth</t>
  </si>
  <si>
    <t>pref_chan_01/face_to_face</t>
  </si>
  <si>
    <t>pref_chan_01/sms</t>
  </si>
  <si>
    <t>pref_chan_01/facebook</t>
  </si>
  <si>
    <t>pref_chan_01/instagram</t>
  </si>
  <si>
    <t>pref_chan_01/telegram</t>
  </si>
  <si>
    <t>pref_chan_01/tiktok</t>
  </si>
  <si>
    <t>pref_chan_01/whatsapp</t>
  </si>
  <si>
    <t>pref_chan_01/signal</t>
  </si>
  <si>
    <t>pref_chan_01/viber</t>
  </si>
  <si>
    <t>pref_chan_01/website</t>
  </si>
  <si>
    <t>pref_chan_01/tv</t>
  </si>
  <si>
    <t>pref_chan_01/newspapers_magazines</t>
  </si>
  <si>
    <t>pref_chan_01/flyers</t>
  </si>
  <si>
    <t>pref_chan_01/other</t>
  </si>
  <si>
    <t>pref_chan_01/idk</t>
  </si>
  <si>
    <t>pref_chan_01/no_answer</t>
  </si>
  <si>
    <t>pref_chan_01_other</t>
  </si>
  <si>
    <t>pref_chan_02</t>
  </si>
  <si>
    <t>pref_chan_02/call</t>
  </si>
  <si>
    <t>pref_chan_02/word_of_mouth</t>
  </si>
  <si>
    <t>pref_chan_02/face_to_face</t>
  </si>
  <si>
    <t>pref_chan_02/sms</t>
  </si>
  <si>
    <t>pref_chan_02/facebook</t>
  </si>
  <si>
    <t>pref_chan_02/instagram</t>
  </si>
  <si>
    <t>pref_chan_02/telegram</t>
  </si>
  <si>
    <t>pref_chan_02/tiktok</t>
  </si>
  <si>
    <t>pref_chan_02/whatsapp</t>
  </si>
  <si>
    <t>pref_chan_02/signal</t>
  </si>
  <si>
    <t>pref_chan_02/viber</t>
  </si>
  <si>
    <t>pref_chan_02/website</t>
  </si>
  <si>
    <t>pref_chan_02/tv</t>
  </si>
  <si>
    <t>pref_chan_02/newspapers_magazines</t>
  </si>
  <si>
    <t>pref_chan_02/flyers</t>
  </si>
  <si>
    <t>pref_chan_02/other</t>
  </si>
  <si>
    <t>pref_chan_02/idk</t>
  </si>
  <si>
    <t>pref_chan_02/no_answer</t>
  </si>
  <si>
    <t>pref_chan_02_other</t>
  </si>
  <si>
    <t>pref_assistance_01</t>
  </si>
  <si>
    <t>pref_assistance_01/hesper_01</t>
  </si>
  <si>
    <t>pref_assistance_01/hesper_02</t>
  </si>
  <si>
    <t>pref_assistance_01/hesper_03</t>
  </si>
  <si>
    <t>pref_assistance_01/hesper_04</t>
  </si>
  <si>
    <t>pref_assistance_01/hesper_05</t>
  </si>
  <si>
    <t>pref_assistance_01/hesper_06</t>
  </si>
  <si>
    <t>pref_assistance_01/hesper_07</t>
  </si>
  <si>
    <t>pref_assistance_01/hesper_08</t>
  </si>
  <si>
    <t>pref_assistance_01/hesper_09</t>
  </si>
  <si>
    <t>pref_assistance_01/hesper_10</t>
  </si>
  <si>
    <t>pref_assistance_01/hesper_11</t>
  </si>
  <si>
    <t>pref_assistance_01/hesper_12</t>
  </si>
  <si>
    <t>pref_assistance_01/hesper_13</t>
  </si>
  <si>
    <t>pref_assistance_01/hesper_14</t>
  </si>
  <si>
    <t>pref_assistance_01/hesper_15</t>
  </si>
  <si>
    <t>pref_assistance_01/hesper_16</t>
  </si>
  <si>
    <t>pref_assistance_01/hesper_17</t>
  </si>
  <si>
    <t>pref_assistance_01/hesper_18</t>
  </si>
  <si>
    <t>pref_assistance_01/hesper_19</t>
  </si>
  <si>
    <t>pref_assistance_01/hesper_20</t>
  </si>
  <si>
    <t>pref_assistance_01/hesper_21</t>
  </si>
  <si>
    <t>pref_assistance_01/hesper_22</t>
  </si>
  <si>
    <t>pref_assistance_01/hesper_23</t>
  </si>
  <si>
    <t>pref_assistance_01/hesper_24</t>
  </si>
  <si>
    <t>pref_assistance_01/hesper_26</t>
  </si>
  <si>
    <t>pref_assistance_01/hesper_27</t>
  </si>
  <si>
    <t>pref_assistance_01/hesper_28</t>
  </si>
  <si>
    <t>pref_assistance_01/hesper_29</t>
  </si>
  <si>
    <t>pref_assistance_01/hesper_30</t>
  </si>
  <si>
    <t>pref_assistance_01/hesper_31</t>
  </si>
  <si>
    <t>pref_assistance_01/none</t>
  </si>
  <si>
    <t>pref_assistance_02</t>
  </si>
  <si>
    <t>pref_assistance_02/cash</t>
  </si>
  <si>
    <t>pref_assistance_02/food</t>
  </si>
  <si>
    <t>pref_assistance_02/water</t>
  </si>
  <si>
    <t>pref_assistance_02/sanitation</t>
  </si>
  <si>
    <t>pref_assistance_02/accommodation</t>
  </si>
  <si>
    <t>pref_assistance_02/healthcare</t>
  </si>
  <si>
    <t>pref_assistance_02/essential_hh_items</t>
  </si>
  <si>
    <t>pref_assistance_02/education</t>
  </si>
  <si>
    <t>pref_assistance_02/protection</t>
  </si>
  <si>
    <t>pref_assistance_02/pss</t>
  </si>
  <si>
    <t>pref_assistance_02/livelihood</t>
  </si>
  <si>
    <t>pref_assistance_02/adult_education</t>
  </si>
  <si>
    <t>pref_assistance_02/childcare</t>
  </si>
  <si>
    <t>pref_assistance_02/language_course</t>
  </si>
  <si>
    <t>pref_assistance_02/legal_support</t>
  </si>
  <si>
    <t>pref_assistance_02/transport</t>
  </si>
  <si>
    <t>pref_assistance_02/information</t>
  </si>
  <si>
    <t>pref_assistance_02/none</t>
  </si>
  <si>
    <t>pref_assistance_02/other</t>
  </si>
  <si>
    <t>pref_assistance_02_other</t>
  </si>
  <si>
    <t>index</t>
  </si>
  <si>
    <t>affc6a98-d19c-4f45-a237-d48f171985ab</t>
  </si>
  <si>
    <t>2024-06-03</t>
  </si>
  <si>
    <t>yes</t>
  </si>
  <si>
    <t>45</t>
  </si>
  <si>
    <t>2022-03-03</t>
  </si>
  <si>
    <t>once</t>
  </si>
  <si>
    <t>28</t>
  </si>
  <si>
    <t>chisinau</t>
  </si>
  <si>
    <t>chisinau_chisinau</t>
  </si>
  <si>
    <t>female</t>
  </si>
  <si>
    <t>ukr</t>
  </si>
  <si>
    <t>1</t>
  </si>
  <si>
    <t>0</t>
  </si>
  <si>
    <t>tp</t>
  </si>
  <si>
    <t>not_looking_for_job</t>
  </si>
  <si>
    <t>technical_vocational</t>
  </si>
  <si>
    <t>private_renting</t>
  </si>
  <si>
    <t>4</t>
  </si>
  <si>
    <t>children elderly illness</t>
  </si>
  <si>
    <t>no_difficulty</t>
  </si>
  <si>
    <t>no</t>
  </si>
  <si>
    <t>yes_hesper_07</t>
  </si>
  <si>
    <t>yes_hesper_13</t>
  </si>
  <si>
    <t>yes_hesper_18</t>
  </si>
  <si>
    <t>completely</t>
  </si>
  <si>
    <t>facebook</t>
  </si>
  <si>
    <t>cash</t>
  </si>
  <si>
    <t>5c01bfcf-cc23-4214-9c5c-471dfb7889ce</t>
  </si>
  <si>
    <t>40</t>
  </si>
  <si>
    <t>2022-04-03</t>
  </si>
  <si>
    <t>none</t>
  </si>
  <si>
    <t>job_seeker</t>
  </si>
  <si>
    <t>master</t>
  </si>
  <si>
    <t>3</t>
  </si>
  <si>
    <t>children single_with_dependents</t>
  </si>
  <si>
    <t>yes_hesper_09</t>
  </si>
  <si>
    <t>yes_hesper_10</t>
  </si>
  <si>
    <t>idk</t>
  </si>
  <si>
    <t>yes_hesper_30</t>
  </si>
  <si>
    <t>face_to_face facebook telegram viber website</t>
  </si>
  <si>
    <t>hesper_07 hesper_09 hesper_30</t>
  </si>
  <si>
    <t>cash healthcare essential_hh_items</t>
  </si>
  <si>
    <t>327c46dc-1610-4cab-9ccc-a59de6712972</t>
  </si>
  <si>
    <t>73</t>
  </si>
  <si>
    <t>2022-03-14</t>
  </si>
  <si>
    <t>twice</t>
  </si>
  <si>
    <t>26</t>
  </si>
  <si>
    <t>causeni</t>
  </si>
  <si>
    <t>causeni_causeni</t>
  </si>
  <si>
    <t>rus</t>
  </si>
  <si>
    <t>retired</t>
  </si>
  <si>
    <t>specialisation</t>
  </si>
  <si>
    <t>shared_hosted_non_relatives</t>
  </si>
  <si>
    <t>2</t>
  </si>
  <si>
    <t>elderly disability illness single_with_dependents</t>
  </si>
  <si>
    <t>a_lot_of_difficulty</t>
  </si>
  <si>
    <t>some_difficulty</t>
  </si>
  <si>
    <t>yes_hesper_08</t>
  </si>
  <si>
    <t>yes_hesper_12</t>
  </si>
  <si>
    <t>yes_hesper_19</t>
  </si>
  <si>
    <t>yes_hesper_20</t>
  </si>
  <si>
    <t>yes_hesper_21</t>
  </si>
  <si>
    <t>not_really</t>
  </si>
  <si>
    <t>sms viber</t>
  </si>
  <si>
    <t>hesper_08 hesper_09 hesper_10</t>
  </si>
  <si>
    <t>cash food healthcare</t>
  </si>
  <si>
    <t>43ccecb3-86ca-4370-a08a-d3d5b756dd2f</t>
  </si>
  <si>
    <t>77</t>
  </si>
  <si>
    <t>2023-09-13</t>
  </si>
  <si>
    <t>9</t>
  </si>
  <si>
    <t>chisinau_bubuieci</t>
  </si>
  <si>
    <t>informal_rac</t>
  </si>
  <si>
    <t>elderly</t>
  </si>
  <si>
    <t>mostly</t>
  </si>
  <si>
    <t>word_of_mouth face_to_face newspapers_magazines</t>
  </si>
  <si>
    <t>hesper_07 hesper_09</t>
  </si>
  <si>
    <t>5</t>
  </si>
  <si>
    <t>71ff65df-4b1d-48ec-a9e3-1a0b78b71cd7</t>
  </si>
  <si>
    <t>41</t>
  </si>
  <si>
    <t>2023-12-27</t>
  </si>
  <si>
    <t>permanent</t>
  </si>
  <si>
    <t>children illness</t>
  </si>
  <si>
    <t>yes_hesper_14</t>
  </si>
  <si>
    <t>sms facebook telegram</t>
  </si>
  <si>
    <t>hesper_07 hesper_10</t>
  </si>
  <si>
    <t>healthcare</t>
  </si>
  <si>
    <t>6</t>
  </si>
  <si>
    <t>00f72624-d094-4747-80a7-520939f058b9</t>
  </si>
  <si>
    <t>38</t>
  </si>
  <si>
    <t>2023-07-24</t>
  </si>
  <si>
    <t>three_times</t>
  </si>
  <si>
    <t>11</t>
  </si>
  <si>
    <t>not_looking_for_job caring_for_someone</t>
  </si>
  <si>
    <t>shared_renting</t>
  </si>
  <si>
    <t>children</t>
  </si>
  <si>
    <t>yes_hesper_15</t>
  </si>
  <si>
    <t>yes_hesper_22</t>
  </si>
  <si>
    <t>yes_hesper_29</t>
  </si>
  <si>
    <t>facebook telegram viber website</t>
  </si>
  <si>
    <t>hesper_13 hesper_15 hesper_29</t>
  </si>
  <si>
    <t>education pss</t>
  </si>
  <si>
    <t>7</t>
  </si>
  <si>
    <t>ab5e2bb6-7d7e-4c00-8be6-738494f749fb</t>
  </si>
  <si>
    <t>35</t>
  </si>
  <si>
    <t>2024-05-03</t>
  </si>
  <si>
    <t>bachelor</t>
  </si>
  <si>
    <t>children disability illness</t>
  </si>
  <si>
    <t>yes_hesper_16</t>
  </si>
  <si>
    <t>telegram viber</t>
  </si>
  <si>
    <t>hesper_09 hesper_10</t>
  </si>
  <si>
    <t>cash healthcare</t>
  </si>
  <si>
    <t>8</t>
  </si>
  <si>
    <t>4a8e88bf-8ccc-40c7-a9de-1c75df9759bf</t>
  </si>
  <si>
    <t>58</t>
  </si>
  <si>
    <t>2022-04-18</t>
  </si>
  <si>
    <t>chisinau_bacioi</t>
  </si>
  <si>
    <t>disability illness</t>
  </si>
  <si>
    <t>yes_hesper_01</t>
  </si>
  <si>
    <t>yes_hesper_04</t>
  </si>
  <si>
    <t>call viber</t>
  </si>
  <si>
    <t>f0800999-af75-4ced-b875-d2fd6ad44e44</t>
  </si>
  <si>
    <t>2024-05-23</t>
  </si>
  <si>
    <t>trans_rabnita</t>
  </si>
  <si>
    <t>other</t>
  </si>
  <si>
    <t>Rîbnița</t>
  </si>
  <si>
    <t>caring_for_someone</t>
  </si>
  <si>
    <t>private_hosted_relatives</t>
  </si>
  <si>
    <t>children disability</t>
  </si>
  <si>
    <t>not_at_all</t>
  </si>
  <si>
    <t>hesper_01 hesper_09 hesper_10</t>
  </si>
  <si>
    <t>cash food water</t>
  </si>
  <si>
    <t>10</t>
  </si>
  <si>
    <t>5df1c763-75eb-4f1a-b9cb-fd181ec19467</t>
  </si>
  <si>
    <t>2023-11-21</t>
  </si>
  <si>
    <t>job_seeker caring_for_someone</t>
  </si>
  <si>
    <t>yes_hesper_02</t>
  </si>
  <si>
    <t>viber</t>
  </si>
  <si>
    <t>hesper_08 hesper_09 hesper_21</t>
  </si>
  <si>
    <t>7370b7c3-0c12-40ff-9b34-ffa9d1d29788</t>
  </si>
  <si>
    <t>42</t>
  </si>
  <si>
    <t>2022-04-19</t>
  </si>
  <si>
    <t>daily_labour</t>
  </si>
  <si>
    <t>secondary</t>
  </si>
  <si>
    <t>children disability single_with_dependents</t>
  </si>
  <si>
    <t>cannot_do_at_all</t>
  </si>
  <si>
    <t>whatsapp viber</t>
  </si>
  <si>
    <t>cash essential_hh_items livelihood</t>
  </si>
  <si>
    <t>12</t>
  </si>
  <si>
    <t>358221cf-728a-45ad-9936-c777541a6ddc</t>
  </si>
  <si>
    <t>2022-03-06</t>
  </si>
  <si>
    <t>27</t>
  </si>
  <si>
    <t>yes_hesper_17</t>
  </si>
  <si>
    <t>facebook viber</t>
  </si>
  <si>
    <t>cash food language_course</t>
  </si>
  <si>
    <t>13</t>
  </si>
  <si>
    <t>3f6b039a-2c2c-42e9-a2e7-2028b3318c54</t>
  </si>
  <si>
    <t>34</t>
  </si>
  <si>
    <t>2022-06-06</t>
  </si>
  <si>
    <t>balti</t>
  </si>
  <si>
    <t>balti_balti</t>
  </si>
  <si>
    <t>yes_hesper_23</t>
  </si>
  <si>
    <t>telegram viber website</t>
  </si>
  <si>
    <t>healthcare education</t>
  </si>
  <si>
    <t>14</t>
  </si>
  <si>
    <t>9f9dfd54-4807-441c-8563-ac7cfeac510e</t>
  </si>
  <si>
    <t>44</t>
  </si>
  <si>
    <t>edinet</t>
  </si>
  <si>
    <t>edinet_bratuseni</t>
  </si>
  <si>
    <t>phd</t>
  </si>
  <si>
    <t>shared_hosted_relatives</t>
  </si>
  <si>
    <t>children elderly illness single_with_dependents</t>
  </si>
  <si>
    <t>face_to_face viber</t>
  </si>
  <si>
    <t>hesper_08 hesper_09 hesper_13</t>
  </si>
  <si>
    <t>cash healthcare other</t>
  </si>
  <si>
    <t>support with coal or firewood</t>
  </si>
  <si>
    <t>15</t>
  </si>
  <si>
    <t>3318987d-e029-4dd6-8ac8-df2cfb6e6376</t>
  </si>
  <si>
    <t>32</t>
  </si>
  <si>
    <t>2022-05-05</t>
  </si>
  <si>
    <t>drochia</t>
  </si>
  <si>
    <t>drochia_maramonovca</t>
  </si>
  <si>
    <t>temporary</t>
  </si>
  <si>
    <t>private_own</t>
  </si>
  <si>
    <t>yes_hesper_28</t>
  </si>
  <si>
    <t>hesper_09 hesper_21</t>
  </si>
  <si>
    <t>cash food</t>
  </si>
  <si>
    <t>16</t>
  </si>
  <si>
    <t>7f50841e-bc63-41d4-88d6-d3c004ddce23</t>
  </si>
  <si>
    <t>37</t>
  </si>
  <si>
    <t>2022-03-05</t>
  </si>
  <si>
    <t>mda</t>
  </si>
  <si>
    <t>mda_citizen</t>
  </si>
  <si>
    <t>yes_hesper_26</t>
  </si>
  <si>
    <t>facebook telegram viber</t>
  </si>
  <si>
    <t>cash food essential_hh_items</t>
  </si>
  <si>
    <t>17</t>
  </si>
  <si>
    <t>a01acec3-f631-4c14-9b3c-2c784e3ec87d</t>
  </si>
  <si>
    <t>2024-03-03</t>
  </si>
  <si>
    <t>food essential_hh_items</t>
  </si>
  <si>
    <t>18</t>
  </si>
  <si>
    <t>3644ea43-2b2e-483e-ba26-118e002e673b</t>
  </si>
  <si>
    <t>2022-04-27</t>
  </si>
  <si>
    <t>more_than_three</t>
  </si>
  <si>
    <t>24</t>
  </si>
  <si>
    <t>ocnita</t>
  </si>
  <si>
    <t>ocnita_otaci</t>
  </si>
  <si>
    <t>shared_support_scheme</t>
  </si>
  <si>
    <t>yes_hesper_06</t>
  </si>
  <si>
    <t>hesper_02 hesper_08 hesper_09</t>
  </si>
  <si>
    <t>cash adult_education legal_support</t>
  </si>
  <si>
    <t>19</t>
  </si>
  <si>
    <t>9f569e68-97cf-488d-a35a-8720f8f14780</t>
  </si>
  <si>
    <t>2024-01-14</t>
  </si>
  <si>
    <t>chisinau_durlesti</t>
  </si>
  <si>
    <t>viber website</t>
  </si>
  <si>
    <t>cash accommodation healthcare</t>
  </si>
  <si>
    <t>20</t>
  </si>
  <si>
    <t>cf512914-4d76-4b63-94ac-42404c5130c6</t>
  </si>
  <si>
    <t>60</t>
  </si>
  <si>
    <t>2022-02-26</t>
  </si>
  <si>
    <t>gagauzia</t>
  </si>
  <si>
    <t>utagagauzia_etulia</t>
  </si>
  <si>
    <t>retired unfit_to_work</t>
  </si>
  <si>
    <t>elderly disability</t>
  </si>
  <si>
    <t>telegram whatsapp viber</t>
  </si>
  <si>
    <t>hesper_09 hesper_10 hesper_21</t>
  </si>
  <si>
    <t>21</t>
  </si>
  <si>
    <t>f8a7879b-a012-43d6-b4f3-f38d2df45059</t>
  </si>
  <si>
    <t>2024-03-31</t>
  </si>
  <si>
    <t>glodeni</t>
  </si>
  <si>
    <t>glodeni_glodeni</t>
  </si>
  <si>
    <t>male</t>
  </si>
  <si>
    <t>formal_rac</t>
  </si>
  <si>
    <t>disability</t>
  </si>
  <si>
    <t>yes_hesper_03</t>
  </si>
  <si>
    <t>yes_hesper_24</t>
  </si>
  <si>
    <t>hesper_03 hesper_09 hesper_18</t>
  </si>
  <si>
    <t>cash accommodation essential_hh_items</t>
  </si>
  <si>
    <t>22</t>
  </si>
  <si>
    <t>91021a86-0e47-4148-aebe-0ea7018911ec</t>
  </si>
  <si>
    <t>48</t>
  </si>
  <si>
    <t>2022-04-28</t>
  </si>
  <si>
    <t>25</t>
  </si>
  <si>
    <t>ocnita_valcinet</t>
  </si>
  <si>
    <t>yes_hesper_27</t>
  </si>
  <si>
    <t>hesper_09 hesper_27</t>
  </si>
  <si>
    <t>cash essential_hh_items</t>
  </si>
  <si>
    <t>23</t>
  </si>
  <si>
    <t>dafed519-4fb3-4876-9183-b86d75428d21</t>
  </si>
  <si>
    <t>46</t>
  </si>
  <si>
    <t>2022-03-04</t>
  </si>
  <si>
    <t>private_support_scheme</t>
  </si>
  <si>
    <t>children elderly disability</t>
  </si>
  <si>
    <t>word_of_mouth telegram</t>
  </si>
  <si>
    <t>750ba76f-8db9-4248-99dd-70038b755248</t>
  </si>
  <si>
    <t>36</t>
  </si>
  <si>
    <t>2022-07-26</t>
  </si>
  <si>
    <t>ungheni</t>
  </si>
  <si>
    <t>ungheni_costuleni</t>
  </si>
  <si>
    <t>unfit_to_work</t>
  </si>
  <si>
    <t>call</t>
  </si>
  <si>
    <t>ca5cd3ac-99d0-4da6-adf4-ebf025c765c2</t>
  </si>
  <si>
    <t>64</t>
  </si>
  <si>
    <t>2022-04-09</t>
  </si>
  <si>
    <t>elderly disability illness</t>
  </si>
  <si>
    <t>hesper_09 hesper_12 hesper_17</t>
  </si>
  <si>
    <t>32793442-aab3-435e-93d1-81580af7d215</t>
  </si>
  <si>
    <t>43</t>
  </si>
  <si>
    <t>2023-02-14</t>
  </si>
  <si>
    <t>bbbc59f7-a369-4720-ad03-7e5e79219e4d</t>
  </si>
  <si>
    <t>2022-12-01</t>
  </si>
  <si>
    <t>face_to_face sms website</t>
  </si>
  <si>
    <t>a9a1ae1f-6287-4ea9-8075-882aebf8bb58</t>
  </si>
  <si>
    <t>55</t>
  </si>
  <si>
    <t>call telegram viber</t>
  </si>
  <si>
    <t>cash accommodation</t>
  </si>
  <si>
    <t>29</t>
  </si>
  <si>
    <t>1b0277a2-4887-4228-9c6d-5932623b6956</t>
  </si>
  <si>
    <t>2022-10-21</t>
  </si>
  <si>
    <t>private_hosted_non_relatives</t>
  </si>
  <si>
    <t>illness</t>
  </si>
  <si>
    <t>cash livelihood adult_education</t>
  </si>
  <si>
    <t>30</t>
  </si>
  <si>
    <t>826d865d-3d8e-427c-9ffd-734aa25e2f8c</t>
  </si>
  <si>
    <t>33</t>
  </si>
  <si>
    <t>2022-08-23</t>
  </si>
  <si>
    <t>call sms viber</t>
  </si>
  <si>
    <t>hesper_03 hesper_09 hesper_15</t>
  </si>
  <si>
    <t>31</t>
  </si>
  <si>
    <t>8d814b3c-3a50-49ac-b69b-efd281e3a9ea</t>
  </si>
  <si>
    <t>63</t>
  </si>
  <si>
    <t>2024-02-13</t>
  </si>
  <si>
    <t>hesper_07 hesper_08 hesper_10</t>
  </si>
  <si>
    <t>7c9fb3e2-e933-4af7-a2bb-1929ee8e2f85</t>
  </si>
  <si>
    <t>2022-03-20</t>
  </si>
  <si>
    <t>temporary caring_for_someone</t>
  </si>
  <si>
    <t>word_of_mouth telegram viber</t>
  </si>
  <si>
    <t>8058d34f-4f02-42c4-9605-7af2553a2367</t>
  </si>
  <si>
    <t>2023-05-03</t>
  </si>
  <si>
    <t>website</t>
  </si>
  <si>
    <t>fee26016-335f-4a8c-92bd-77dc435f2bbf</t>
  </si>
  <si>
    <t>67</t>
  </si>
  <si>
    <t>2022-04-12</t>
  </si>
  <si>
    <t>elderly illness</t>
  </si>
  <si>
    <t>telegram</t>
  </si>
  <si>
    <t>hesper_09 hesper_10 hesper_30</t>
  </si>
  <si>
    <t>10bc2d83-9bba-400d-9e5d-be393b59fbea</t>
  </si>
  <si>
    <t>2024-05-07</t>
  </si>
  <si>
    <t>ocnita_ocnita</t>
  </si>
  <si>
    <t>face_to_face sms</t>
  </si>
  <si>
    <t>hesper_03 hesper_10 hesper_20</t>
  </si>
  <si>
    <t>53f2f748-40e4-4cab-a188-2cc9e4500986</t>
  </si>
  <si>
    <t>children elderly</t>
  </si>
  <si>
    <t>6bc8c403-9c0f-424a-9200-98b8ecd57a71</t>
  </si>
  <si>
    <t>59</t>
  </si>
  <si>
    <t>2022-03-01</t>
  </si>
  <si>
    <t>hesper_09 hesper_12</t>
  </si>
  <si>
    <t>46e40adb-8e3a-45c3-abda-397823a199c2</t>
  </si>
  <si>
    <t>2023-03-04</t>
  </si>
  <si>
    <t>hesper_09 hesper_13 hesper_18</t>
  </si>
  <si>
    <t>39</t>
  </si>
  <si>
    <t>6386e33c-b3a0-4091-8ea1-1eac2530f5a0</t>
  </si>
  <si>
    <t>2024-04-01</t>
  </si>
  <si>
    <t>cash food education</t>
  </si>
  <si>
    <t>71b0724c-666c-4de3-9e7b-cfd195455475</t>
  </si>
  <si>
    <t>54</t>
  </si>
  <si>
    <t>trans_tiraspol</t>
  </si>
  <si>
    <t>trans_tiraspol_tiraspolul_nou</t>
  </si>
  <si>
    <t>hesper_09 hesper_10 hesper_16</t>
  </si>
  <si>
    <t>f6d97716-db78-4848-8a22-5a17e14647df</t>
  </si>
  <si>
    <t>2024-06-04</t>
  </si>
  <si>
    <t>2022-03-17</t>
  </si>
  <si>
    <t>singerei</t>
  </si>
  <si>
    <t>singerei_radoaia</t>
  </si>
  <si>
    <t>word_of_mouth face_to_face</t>
  </si>
  <si>
    <t>baa3e7ea-790a-4202-96d5-99e618bc4be9</t>
  </si>
  <si>
    <t>aneniinoi</t>
  </si>
  <si>
    <t>aneniinoi_geamana</t>
  </si>
  <si>
    <t>temporary_resident</t>
  </si>
  <si>
    <t>face_to_face telegram</t>
  </si>
  <si>
    <t>hesper_08 hesper_09 hesper_23</t>
  </si>
  <si>
    <t>cash essential_hh_items transport</t>
  </si>
  <si>
    <t>9ae9db09-fbd4-48bd-87a0-bddbb65a38df</t>
  </si>
  <si>
    <t>causeni_ursoaia</t>
  </si>
  <si>
    <t>hesper_08 hesper_09 hesper_12</t>
  </si>
  <si>
    <t>cash healthcare education</t>
  </si>
  <si>
    <t>2277c10b-b697-4112-b333-43c4e2d457a6</t>
  </si>
  <si>
    <t>52</t>
  </si>
  <si>
    <t>2022-09-30</t>
  </si>
  <si>
    <t>ukr mda</t>
  </si>
  <si>
    <t>word_of_mouth face_to_face sms website</t>
  </si>
  <si>
    <t>hesper_06 hesper_07 hesper_08</t>
  </si>
  <si>
    <t>b9f01057-2012-4a6b-ba8c-19601a6ef1ef</t>
  </si>
  <si>
    <t>2022-06-04</t>
  </si>
  <si>
    <t>call word_of_mouth website</t>
  </si>
  <si>
    <t>47</t>
  </si>
  <si>
    <t>6b297f94-f93f-4adf-b437-c4a915811b7d</t>
  </si>
  <si>
    <t>2022-03-22</t>
  </si>
  <si>
    <t>riscani</t>
  </si>
  <si>
    <t>riscani_riscani</t>
  </si>
  <si>
    <t>permanent_resident</t>
  </si>
  <si>
    <t>call facebook</t>
  </si>
  <si>
    <t>hesper_02 hesper_09</t>
  </si>
  <si>
    <t>15e69a89-98dd-49ae-afe4-c47b3cee63bc</t>
  </si>
  <si>
    <t>2022-04-24</t>
  </si>
  <si>
    <t>stefanvoda</t>
  </si>
  <si>
    <t>stefanvoda_palanca</t>
  </si>
  <si>
    <t>hesper_04 hesper_06 hesper_21</t>
  </si>
  <si>
    <t>sanitation healthcare</t>
  </si>
  <si>
    <t>49</t>
  </si>
  <si>
    <t>117c6570-cea5-43c4-a2bd-582137ab3cf1</t>
  </si>
  <si>
    <t>2022-03-09</t>
  </si>
  <si>
    <t>cahul</t>
  </si>
  <si>
    <t>cahul_cahul</t>
  </si>
  <si>
    <t>50</t>
  </si>
  <si>
    <t>b6761ced-7de1-4b4d-b33b-c829a3ecb840</t>
  </si>
  <si>
    <t>61</t>
  </si>
  <si>
    <t>2023-11-09</t>
  </si>
  <si>
    <t>yes_hesper_11</t>
  </si>
  <si>
    <t>hesper_08 hesper_11</t>
  </si>
  <si>
    <t>51</t>
  </si>
  <si>
    <t>28da2332-bffb-4cfa-a587-f13bf0617e8b</t>
  </si>
  <si>
    <t>2023-06-12</t>
  </si>
  <si>
    <t>mda rus</t>
  </si>
  <si>
    <t>call face_to_face viber</t>
  </si>
  <si>
    <t>f06a026d-6f51-4399-bba9-5446fb88a028</t>
  </si>
  <si>
    <t>call facebook viber</t>
  </si>
  <si>
    <t>53</t>
  </si>
  <si>
    <t>1d550f3e-e291-4880-9098-cf07f03a547b</t>
  </si>
  <si>
    <t>2024-06-02</t>
  </si>
  <si>
    <t>livelihood</t>
  </si>
  <si>
    <t>7f06b4bc-07c3-4804-a0ee-f093eb1f086f</t>
  </si>
  <si>
    <t>2022-02-25</t>
  </si>
  <si>
    <t>stefanvoda_volintiri</t>
  </si>
  <si>
    <t>cash adult_education language_course</t>
  </si>
  <si>
    <t>411fbf67-cca9-4c6c-af60-101432cdaf27</t>
  </si>
  <si>
    <t>2022-06-20</t>
  </si>
  <si>
    <t>orhei</t>
  </si>
  <si>
    <t>orhei_orhei</t>
  </si>
  <si>
    <t>cash healthcare language_course</t>
  </si>
  <si>
    <t>56</t>
  </si>
  <si>
    <t>939609f8-9e48-49ec-8f94-091cc777c19a</t>
  </si>
  <si>
    <t>65</t>
  </si>
  <si>
    <t>edinet_edinet</t>
  </si>
  <si>
    <t>retired caring_for_someone</t>
  </si>
  <si>
    <t>food accommodation</t>
  </si>
  <si>
    <t>57</t>
  </si>
  <si>
    <t>ff6a5020-8703-472b-88a5-e740ad778f9a</t>
  </si>
  <si>
    <t>2023-02-08</t>
  </si>
  <si>
    <t>hesper_01 hesper_09 hesper_13</t>
  </si>
  <si>
    <t>cash water essential_hh_items</t>
  </si>
  <si>
    <t>b079dfa3-9508-481a-82db-99fccb691fc7</t>
  </si>
  <si>
    <t>2023-03-14</t>
  </si>
  <si>
    <t>pregnant_breastfeeding children</t>
  </si>
  <si>
    <t>300fc08a-32ec-4d58-9181-bd13ad8f1f0a</t>
  </si>
  <si>
    <t>2022-03-28</t>
  </si>
  <si>
    <t>hesper_09 hesper_10 hesper_18</t>
  </si>
  <si>
    <t>6377e786-ff35-47b0-8847-184e092a1f07</t>
  </si>
  <si>
    <t>2022-04-05</t>
  </si>
  <si>
    <t>hesper_01 hesper_09</t>
  </si>
  <si>
    <t>cash water education</t>
  </si>
  <si>
    <t>7109dc9f-21bc-410b-b56e-d8a5130f5199</t>
  </si>
  <si>
    <t>chisinau_tohatin</t>
  </si>
  <si>
    <t>hesper_07 hesper_08 hesper_09</t>
  </si>
  <si>
    <t>cash food sanitation</t>
  </si>
  <si>
    <t>62</t>
  </si>
  <si>
    <t>a9eff92a-7644-4fac-9f5e-a3abab50c860</t>
  </si>
  <si>
    <t>26ddf941-9b74-46ff-a64e-407642cdf63f</t>
  </si>
  <si>
    <t>68</t>
  </si>
  <si>
    <t>2022-12-04</t>
  </si>
  <si>
    <t>a1a81d27-b5eb-491d-8286-df2111b76cf2</t>
  </si>
  <si>
    <t>2022-04-21</t>
  </si>
  <si>
    <t>trans_bender</t>
  </si>
  <si>
    <t>trans_bender_gasca</t>
  </si>
  <si>
    <t>hesper_09 hesper_10 hesper_13</t>
  </si>
  <si>
    <t>2da48ce4-92c6-424c-ac76-abd322cfdc72</t>
  </si>
  <si>
    <t>2023-10-04</t>
  </si>
  <si>
    <t>seasonal</t>
  </si>
  <si>
    <t>essential_hh_items</t>
  </si>
  <si>
    <t>66</t>
  </si>
  <si>
    <t>27cb704f-ee0f-4ab7-bc2b-9bf8cd7ab1d7</t>
  </si>
  <si>
    <t>75c0a56a-3cc7-431e-bf92-5885edc74558</t>
  </si>
  <si>
    <t>69</t>
  </si>
  <si>
    <t>stateless</t>
  </si>
  <si>
    <t>sms telegram viber</t>
  </si>
  <si>
    <t>hesper_08 hesper_09</t>
  </si>
  <si>
    <t>9c7914af-b63d-44cb-8f94-f0d57012b852</t>
  </si>
  <si>
    <t>2022-04-06</t>
  </si>
  <si>
    <t>utagagauzia_ceadir_lunga</t>
  </si>
  <si>
    <t>hesper_10 hesper_21</t>
  </si>
  <si>
    <t>f0bfbda5-9374-4656-a457-bce210cd5843</t>
  </si>
  <si>
    <t>2022-05-16</t>
  </si>
  <si>
    <t>donduseni</t>
  </si>
  <si>
    <t>donduseni_donduseni</t>
  </si>
  <si>
    <t>ukr rus</t>
  </si>
  <si>
    <t>call sms facebook whatsapp viber</t>
  </si>
  <si>
    <t>hesper_04 hesper_09 hesper_20</t>
  </si>
  <si>
    <t>70</t>
  </si>
  <si>
    <t>81d98197-f529-45b9-830d-efe403a6a4c6</t>
  </si>
  <si>
    <t>2022-03-10</t>
  </si>
  <si>
    <t>singerei_izvoare</t>
  </si>
  <si>
    <t>instagram whatsapp viber</t>
  </si>
  <si>
    <t>hesper_04 hesper_07 hesper_09</t>
  </si>
  <si>
    <t>sanitation essential_hh_items livelihood</t>
  </si>
  <si>
    <t>71</t>
  </si>
  <si>
    <t>40af52b6-ea03-4e32-9209-ac77e9440ddf</t>
  </si>
  <si>
    <t>yes_hesper_31</t>
  </si>
  <si>
    <t>There's a serious problem with recovering or getting the right documents</t>
  </si>
  <si>
    <t>72</t>
  </si>
  <si>
    <t>8139ec01-d6a0-46c9-b3d8-f53caaab2740</t>
  </si>
  <si>
    <t>2022-03-08</t>
  </si>
  <si>
    <t>face_to_face facebook viber website</t>
  </si>
  <si>
    <t>988587a7-876e-49ca-89bd-1bf643d8812f</t>
  </si>
  <si>
    <t>2023-01-26</t>
  </si>
  <si>
    <t>food</t>
  </si>
  <si>
    <t>74</t>
  </si>
  <si>
    <t>8b305adc-4b48-47df-a209-56a7ff42ea4d</t>
  </si>
  <si>
    <t>hesper_03 hesper_10 hesper_14</t>
  </si>
  <si>
    <t>75</t>
  </si>
  <si>
    <t>15c02394-2d08-4ca7-b044-1755e2f01a76</t>
  </si>
  <si>
    <t>93</t>
  </si>
  <si>
    <t>2022-08-03</t>
  </si>
  <si>
    <t>primary</t>
  </si>
  <si>
    <t>76</t>
  </si>
  <si>
    <t>31dd325b-8bb4-47a0-8c52-22742205025e</t>
  </si>
  <si>
    <t>2022-08-10</t>
  </si>
  <si>
    <t>147691ce-1e74-4645-86fb-1e2955b458ed</t>
  </si>
  <si>
    <t>humanitarian_protection</t>
  </si>
  <si>
    <t>78</t>
  </si>
  <si>
    <t>4f1ecfc6-867a-4881-b6bf-3415baa49f5f</t>
  </si>
  <si>
    <t>2022-12-02</t>
  </si>
  <si>
    <t>hesper_07 hesper_09 hesper_20</t>
  </si>
  <si>
    <t>79</t>
  </si>
  <si>
    <t>b4a51c4e-825e-4d99-8d82-52ea6fd3dee8</t>
  </si>
  <si>
    <t>2024-06-05</t>
  </si>
  <si>
    <t>hesper_07 hesper_09 hesper_10</t>
  </si>
  <si>
    <t>cash food accommodation</t>
  </si>
  <si>
    <t>80</t>
  </si>
  <si>
    <t>0ba3b09a-7288-459c-a1c1-7df1776ff0b8</t>
  </si>
  <si>
    <t>It's a serious problem to wonder what's going to happen tomorrow.</t>
  </si>
  <si>
    <t>hesper_09 hesper_12 hesper_16</t>
  </si>
  <si>
    <t>81</t>
  </si>
  <si>
    <t>15f52084-700c-4fe2-88b5-115ab4bfd765</t>
  </si>
  <si>
    <t>2022-06-03</t>
  </si>
  <si>
    <t>cash education language_course</t>
  </si>
  <si>
    <t>82</t>
  </si>
  <si>
    <t>f042f035-6497-4006-9e92-a6f28adad870</t>
  </si>
  <si>
    <t>2024-03-06</t>
  </si>
  <si>
    <t>pregnant_breastfeeding children disability illness</t>
  </si>
  <si>
    <t>face_to_face viber website</t>
  </si>
  <si>
    <t>hesper_09 hesper_16 hesper_20</t>
  </si>
  <si>
    <t>cash healthcare livelihood</t>
  </si>
  <si>
    <t>83</t>
  </si>
  <si>
    <t>b4b4fe5d-be79-4098-a6e4-e48d5ab85b05</t>
  </si>
  <si>
    <t>ialoveni</t>
  </si>
  <si>
    <t>ialoveni_malcoci</t>
  </si>
  <si>
    <t>84</t>
  </si>
  <si>
    <t>31a04bd1-bd00-4119-8abb-89cd1a8d53f7</t>
  </si>
  <si>
    <t>sms facebook instagram telegram viber</t>
  </si>
  <si>
    <t>hesper_09 hesper_18 hesper_20</t>
  </si>
  <si>
    <t>cash livelihood</t>
  </si>
  <si>
    <t>85</t>
  </si>
  <si>
    <t>9381c567-9f10-4e9d-8026-88bfca741690</t>
  </si>
  <si>
    <t>2023-06-01</t>
  </si>
  <si>
    <t>hesper_09 hesper_12 hesper_13</t>
  </si>
  <si>
    <t>86</t>
  </si>
  <si>
    <t>fa6f0ba6-5dd4-4e61-bd1d-5a7d5f50476f</t>
  </si>
  <si>
    <t>87</t>
  </si>
  <si>
    <t>9314ad02-048b-42fc-9abb-d7e6be36b27c</t>
  </si>
  <si>
    <t>drochia_hasnasenii_mari</t>
  </si>
  <si>
    <t>88</t>
  </si>
  <si>
    <t>19d0f075-e665-4952-8eb8-f1c92bc2f0c1</t>
  </si>
  <si>
    <t>89</t>
  </si>
  <si>
    <t>45393055-fbdb-4cc5-95ea-ed22e6008eab</t>
  </si>
  <si>
    <t>2022-04-14</t>
  </si>
  <si>
    <t>there is a serious problem with white tickets for those who do not have a foreign passport. What are they for and why only for a month and pay 30 euros each time?</t>
  </si>
  <si>
    <t>cash essential_hh_items adult_education</t>
  </si>
  <si>
    <t>90</t>
  </si>
  <si>
    <t>230115a1-df6a-44b9-89f1-da8c1997cf41</t>
  </si>
  <si>
    <t>hesper_09 hesper_13</t>
  </si>
  <si>
    <t>91</t>
  </si>
  <si>
    <t>21c161ea-4b65-411c-8c47-d1f915ee45d3</t>
  </si>
  <si>
    <t>hesper_09 hesper_13 hesper_21</t>
  </si>
  <si>
    <t>cash healthcare pss</t>
  </si>
  <si>
    <t>92</t>
  </si>
  <si>
    <t>afa9ba8f-1249-41dc-aad0-72ac480212e7</t>
  </si>
  <si>
    <t>2023-06-26</t>
  </si>
  <si>
    <t>call sms telegram viber</t>
  </si>
  <si>
    <t>7ad6adc0-b2f1-42ba-8342-8854fd09b575</t>
  </si>
  <si>
    <t>2022-03-19</t>
  </si>
  <si>
    <t>facebook telegram whatsapp</t>
  </si>
  <si>
    <t>94</t>
  </si>
  <si>
    <t>8dd65b4a-6091-4030-a0cb-96770f7697c6</t>
  </si>
  <si>
    <t>2022-08-14</t>
  </si>
  <si>
    <t>refugee</t>
  </si>
  <si>
    <t>entrepreneur</t>
  </si>
  <si>
    <t>call sms telegram whatsapp viber</t>
  </si>
  <si>
    <t>96</t>
  </si>
  <si>
    <t>9af0495f-3e68-4855-bf66-74e449227dd8</t>
  </si>
  <si>
    <t>2023-09-01</t>
  </si>
  <si>
    <t>trans_tiraspol_dnestrovsc</t>
  </si>
  <si>
    <t>hesper_03 hesper_09 hesper_12</t>
  </si>
  <si>
    <t>97</t>
  </si>
  <si>
    <t>369f1e10-9bc8-40ff-8fcd-15c101e4b6a4</t>
  </si>
  <si>
    <t>2022-02-28</t>
  </si>
  <si>
    <t>call whatsapp viber</t>
  </si>
  <si>
    <t>cash healthcare childcare</t>
  </si>
  <si>
    <t>98</t>
  </si>
  <si>
    <t>0e0f6c74-be3f-457d-a753-e736cd70604e</t>
  </si>
  <si>
    <t>2024-04-16</t>
  </si>
  <si>
    <t>99</t>
  </si>
  <si>
    <t>56a9bef8-8fd4-41a2-8e8b-08f3d232391a</t>
  </si>
  <si>
    <t>100</t>
  </si>
  <si>
    <t>e7d298d0-1a2e-45fb-a969-da9ec1eb3a1d</t>
  </si>
  <si>
    <t>2023-03-15</t>
  </si>
  <si>
    <t>101</t>
  </si>
  <si>
    <t>4b9a80a7-2e84-4c14-9627-94fabf993686</t>
  </si>
  <si>
    <t>102</t>
  </si>
  <si>
    <t>75d3a63e-452c-4c17-ad15-6238f90517ec</t>
  </si>
  <si>
    <t>aneniinoi_calfa</t>
  </si>
  <si>
    <t>face_to_face facebook viber</t>
  </si>
  <si>
    <t>hesper_03 hesper_06 hesper_09</t>
  </si>
  <si>
    <t>cash accommodation education</t>
  </si>
  <si>
    <t>103</t>
  </si>
  <si>
    <t>ef78e4bb-b55d-42bc-bb9f-8a8db8e3af9f</t>
  </si>
  <si>
    <t>word_of_mouth face_to_face facebook telegram viber</t>
  </si>
  <si>
    <t>104</t>
  </si>
  <si>
    <t>e14e2ded-e50f-4e2d-a552-0a42bef6940a</t>
  </si>
  <si>
    <t>2022-04-02</t>
  </si>
  <si>
    <t>face_to_face telegram viber</t>
  </si>
  <si>
    <t>105</t>
  </si>
  <si>
    <t>e8f0f47d-38e4-4288-a7e2-32ea022d540f</t>
  </si>
  <si>
    <t>drochia_dominteni</t>
  </si>
  <si>
    <t>call sms</t>
  </si>
  <si>
    <t>hesper_07 hesper_08 hesper_22</t>
  </si>
  <si>
    <t>106</t>
  </si>
  <si>
    <t>9efd15b2-a74a-4753-9540-c2ef9cc75b4c</t>
  </si>
  <si>
    <t>2023-01-27</t>
  </si>
  <si>
    <t>word_of_mouth facebook viber</t>
  </si>
  <si>
    <t>107</t>
  </si>
  <si>
    <t>25076de7-e74a-48da-9747-3ec0772d39ff</t>
  </si>
  <si>
    <t>2022-03-12</t>
  </si>
  <si>
    <t>facebook whatsapp viber</t>
  </si>
  <si>
    <t>108</t>
  </si>
  <si>
    <t>54fe141f-bbae-4cb3-9cd7-bb89478cea9a</t>
  </si>
  <si>
    <t>They discriminate against Ukrainians, and we are a nuisance to the local residents.  More and more often they say that we have moved here so that we should go back already</t>
  </si>
  <si>
    <t>109</t>
  </si>
  <si>
    <t>615c33a1-cb9b-4c7d-8029-3cff66958d87</t>
  </si>
  <si>
    <t>110</t>
  </si>
  <si>
    <t>e64ebef2-2c86-49af-80eb-5610a8aa74cd</t>
  </si>
  <si>
    <t>2023-08-05</t>
  </si>
  <si>
    <t>dubasari</t>
  </si>
  <si>
    <t>dubasari_dorotcaia</t>
  </si>
  <si>
    <t>111</t>
  </si>
  <si>
    <t>7f2524ea-e263-4fca-80ef-dc791606b90e</t>
  </si>
  <si>
    <t>criuleni</t>
  </si>
  <si>
    <t>criuleni_miclesti</t>
  </si>
  <si>
    <t>cash sanitation essential_hh_items</t>
  </si>
  <si>
    <t>112</t>
  </si>
  <si>
    <t>1722f629-3ca1-4199-ae98-f6927b35f97f</t>
  </si>
  <si>
    <t>student</t>
  </si>
  <si>
    <t>113</t>
  </si>
  <si>
    <t>b5347301-9984-4103-a874-a30aae14fd6d</t>
  </si>
  <si>
    <t>stefanvoda_stefan_voda</t>
  </si>
  <si>
    <t>call telegram</t>
  </si>
  <si>
    <t>accommodation</t>
  </si>
  <si>
    <t>114</t>
  </si>
  <si>
    <t>7c373457-c8cd-41e1-b17a-acde8f3efcdb</t>
  </si>
  <si>
    <t>2022-09-14</t>
  </si>
  <si>
    <t>utagagauzia_vulcanesti</t>
  </si>
  <si>
    <t>Bulgarian</t>
  </si>
  <si>
    <t>children elderly disability illness</t>
  </si>
  <si>
    <t>hesper_02 hesper_07 hesper_08</t>
  </si>
  <si>
    <t>cash sanitation healthcare</t>
  </si>
  <si>
    <t>115</t>
  </si>
  <si>
    <t>d4d27dc8-7dc4-4822-9476-1390bcb5b938</t>
  </si>
  <si>
    <t>116</t>
  </si>
  <si>
    <t>7bb5749b-c963-47f9-96cd-914cb53e4d73</t>
  </si>
  <si>
    <t>2022-09-05</t>
  </si>
  <si>
    <t>call whatsapp</t>
  </si>
  <si>
    <t>117</t>
  </si>
  <si>
    <t>f8182310-eaf2-4f2d-a401-6bd96297f32c</t>
  </si>
  <si>
    <t>118</t>
  </si>
  <si>
    <t>3df1f747-716c-492d-b51f-a8fee0d4d193</t>
  </si>
  <si>
    <t>2024-05-05</t>
  </si>
  <si>
    <t>119</t>
  </si>
  <si>
    <t>ee71790c-d514-4a8c-a001-433accef0dd5</t>
  </si>
  <si>
    <t>120</t>
  </si>
  <si>
    <t>33da9411-1795-4bbe-928e-3742f21b38ee</t>
  </si>
  <si>
    <t>2022-02-27</t>
  </si>
  <si>
    <t>121</t>
  </si>
  <si>
    <t>15cd88ad-9823-42a2-987d-c43cf2e62fc8</t>
  </si>
  <si>
    <t>122</t>
  </si>
  <si>
    <t>5f734a0c-3954-4d6c-a39f-07b35d726485</t>
  </si>
  <si>
    <t>2022-06-16</t>
  </si>
  <si>
    <t>floresti</t>
  </si>
  <si>
    <t>floresti_marculesti</t>
  </si>
  <si>
    <t>123</t>
  </si>
  <si>
    <t>ecb2fb91-d266-4034-b3f1-6eb4469edebc</t>
  </si>
  <si>
    <t>donduseni_pocrovca</t>
  </si>
  <si>
    <t>124</t>
  </si>
  <si>
    <t>916347e9-f67b-4845-999d-c309aa8d4155</t>
  </si>
  <si>
    <t>stefanvoda_antonesti</t>
  </si>
  <si>
    <t>pregnant_breastfeeding children elderly illness</t>
  </si>
  <si>
    <t>125</t>
  </si>
  <si>
    <t>3624e07d-0151-40cf-80e1-4f25c5032f46</t>
  </si>
  <si>
    <t>2022-04-17</t>
  </si>
  <si>
    <t>pregnant_breastfeeding children elderly disability illness</t>
  </si>
  <si>
    <t>126</t>
  </si>
  <si>
    <t>4a3056c3-c8cb-444b-884c-d9e4dd6b8b18</t>
  </si>
  <si>
    <t>aze</t>
  </si>
  <si>
    <t>hesper_02 hesper_07 hesper_09</t>
  </si>
  <si>
    <t>127</t>
  </si>
  <si>
    <t>7c926771-54b9-446b-9208-5f382eef48c5</t>
  </si>
  <si>
    <t>2024-06-06</t>
  </si>
  <si>
    <t>Roma</t>
  </si>
  <si>
    <t>hesper_07 hesper_09 hesper_12</t>
  </si>
  <si>
    <t>128</t>
  </si>
  <si>
    <t>cdec99ac-9b83-470b-9e66-ff6abd6b1746</t>
  </si>
  <si>
    <t>2024-03-16</t>
  </si>
  <si>
    <t>hesper_02 hesper_07 hesper_16</t>
  </si>
  <si>
    <t>cash healthcare legal_support</t>
  </si>
  <si>
    <t>129</t>
  </si>
  <si>
    <t>27e7e0b7-150b-444e-ba05-c7a7eb47a6f1</t>
  </si>
  <si>
    <t>2022-03-16</t>
  </si>
  <si>
    <t>word_of_mouth face_to_face viber</t>
  </si>
  <si>
    <t>130</t>
  </si>
  <si>
    <t>5f6cc4c4-c4aa-410f-a0d5-0f90c3a6d41f</t>
  </si>
  <si>
    <t>2023-08-18</t>
  </si>
  <si>
    <t>hesper_08 hesper_12 hesper_21</t>
  </si>
  <si>
    <t>132</t>
  </si>
  <si>
    <t>b3363352-08bd-40f8-8ab1-2bbe4ecc8863</t>
  </si>
  <si>
    <t>2022-03-24</t>
  </si>
  <si>
    <t>133</t>
  </si>
  <si>
    <t>4d7600a9-1bd4-4543-a936-3516d06ecfb4</t>
  </si>
  <si>
    <t>aneniinoi_aneniinoi</t>
  </si>
  <si>
    <t>whatsapp</t>
  </si>
  <si>
    <t>hesper_03 hesper_09 hesper_21</t>
  </si>
  <si>
    <t>134</t>
  </si>
  <si>
    <t>cdcfb7d8-084b-439e-9e5e-b106b3a8f9c0</t>
  </si>
  <si>
    <t>children illness single_with_dependents</t>
  </si>
  <si>
    <t>cash livelihood language_course</t>
  </si>
  <si>
    <t>135</t>
  </si>
  <si>
    <t>ed0aa090-41dd-42ae-a765-1f12bdfc6924</t>
  </si>
  <si>
    <t>tv</t>
  </si>
  <si>
    <t>healthcare essential_hh_items</t>
  </si>
  <si>
    <t>136</t>
  </si>
  <si>
    <t>7905e4c8-b114-4dcb-b75f-203516103679</t>
  </si>
  <si>
    <t>hincesti</t>
  </si>
  <si>
    <t>hincesti_sarata_galbena</t>
  </si>
  <si>
    <t>hesper_01 hesper_02 hesper_07</t>
  </si>
  <si>
    <t>cash water healthcare</t>
  </si>
  <si>
    <t>137</t>
  </si>
  <si>
    <t>428e413e-576e-4342-b594-fac06f572f02</t>
  </si>
  <si>
    <t>hesper_09 hesper_10 hesper_19</t>
  </si>
  <si>
    <t>138</t>
  </si>
  <si>
    <t>9a4a001f-a64f-4c58-825e-71d265415ca0</t>
  </si>
  <si>
    <t>rezina</t>
  </si>
  <si>
    <t>rezina_rezina</t>
  </si>
  <si>
    <t>139</t>
  </si>
  <si>
    <t>09f9f1f2-4736-45f5-87cb-96aef0dc7e6d</t>
  </si>
  <si>
    <t>140</t>
  </si>
  <si>
    <t>d5715a21-c12b-4ba0-8cda-c53cb06e411e</t>
  </si>
  <si>
    <t>2023-01-29</t>
  </si>
  <si>
    <t>141</t>
  </si>
  <si>
    <t>205202fe-ef8d-4595-bd06-6f8037d314a6</t>
  </si>
  <si>
    <t>142</t>
  </si>
  <si>
    <t>7118070b-54b7-478d-9afb-625928fd65c4</t>
  </si>
  <si>
    <t>2022-07-06</t>
  </si>
  <si>
    <t>143</t>
  </si>
  <si>
    <t>0d8ee6cc-952f-421e-ba4d-659ce3665326</t>
  </si>
  <si>
    <t>144</t>
  </si>
  <si>
    <t>3a62f720-0d14-4cb6-a3fe-8829de85f92e</t>
  </si>
  <si>
    <t>2023-01-11</t>
  </si>
  <si>
    <t>face_to_face sms viber</t>
  </si>
  <si>
    <t>145</t>
  </si>
  <si>
    <t>6e19a718-883a-41ad-97c1-a9c382cd0580</t>
  </si>
  <si>
    <t>146</t>
  </si>
  <si>
    <t>e567744d-1969-44d7-b46e-42a8c711cb02</t>
  </si>
  <si>
    <t>Bender</t>
  </si>
  <si>
    <t>rus other</t>
  </si>
  <si>
    <t>Romanian</t>
  </si>
  <si>
    <t>hesper_09 hesper_10 hesper_12</t>
  </si>
  <si>
    <t>147</t>
  </si>
  <si>
    <t>7c4a8075-f65f-4215-823c-d01d25ca3278</t>
  </si>
  <si>
    <t>148</t>
  </si>
  <si>
    <t>81a1c0de-aa4f-497d-b33c-b2e3f511f4a8</t>
  </si>
  <si>
    <t>2022-08-19</t>
  </si>
  <si>
    <t>no_answer</t>
  </si>
  <si>
    <t>149</t>
  </si>
  <si>
    <t>fe1f0654-637c-42d9-8099-548ab70e9869</t>
  </si>
  <si>
    <t>aneniinoi_gura_bicului</t>
  </si>
  <si>
    <t>150</t>
  </si>
  <si>
    <t>cfd3a234-35a4-4766-9d82-cb251814f977</t>
  </si>
  <si>
    <t>2022-06-15</t>
  </si>
  <si>
    <t>A woman arrived in her own vehicle, she was told that she could stay on it for 6 months, and then with the vehicle, something should be done so that legally the woman could use the vehicle, but nobody can inform her what procedures she has to go through, separate procedures from the re-registration of the car to Moldovan license plates. So she continues to drive the car, but she is worried about not being fined.</t>
  </si>
  <si>
    <t>151</t>
  </si>
  <si>
    <t>10c95e40-fadc-48b7-97e0-763f80f316ae</t>
  </si>
  <si>
    <t>Problem with employment</t>
  </si>
  <si>
    <t>hesper_09 hesper_19</t>
  </si>
  <si>
    <t>153</t>
  </si>
  <si>
    <t>ca36ce8c-8bd1-4943-9374-36033007e9a7</t>
  </si>
  <si>
    <t>hesper_09 hesper_16 hesper_21</t>
  </si>
  <si>
    <t>154</t>
  </si>
  <si>
    <t>6d70a42a-91e7-44a6-addf-e5e852714700</t>
  </si>
  <si>
    <t>2022-07-11</t>
  </si>
  <si>
    <t>hesper_12 hesper_13 hesper_18</t>
  </si>
  <si>
    <t>155</t>
  </si>
  <si>
    <t>bfa5d5c4-3380-4ebc-a569-de080fe406eb</t>
  </si>
  <si>
    <t>2023-08-12</t>
  </si>
  <si>
    <t>156</t>
  </si>
  <si>
    <t>f850fc15-d385-4869-8cd9-8b9709cc1b26</t>
  </si>
  <si>
    <t>2022-04-26</t>
  </si>
  <si>
    <t>157</t>
  </si>
  <si>
    <t>026f08e0-0456-425c-8b8a-39da74ea7022</t>
  </si>
  <si>
    <t>158</t>
  </si>
  <si>
    <t>76c19198-fb0a-43fa-bdc0-806fa0a81983</t>
  </si>
  <si>
    <t>2022-10-11</t>
  </si>
  <si>
    <t>159</t>
  </si>
  <si>
    <t>bcb80f14-32f9-448a-82be-6ebec2f48e9a</t>
  </si>
  <si>
    <t>cash food livelihood</t>
  </si>
  <si>
    <t>160</t>
  </si>
  <si>
    <t>edb5c4b8-39af-4e84-bc7c-394eb412e5ac</t>
  </si>
  <si>
    <t>2023-07-02</t>
  </si>
  <si>
    <t>instagram viber</t>
  </si>
  <si>
    <t>hesper_03 hesper_09 hesper_10</t>
  </si>
  <si>
    <t>161</t>
  </si>
  <si>
    <t>9734b934-ca3a-4c56-9565-7ba2958455dd</t>
  </si>
  <si>
    <t>you need to go to ukraine to get medicines.</t>
  </si>
  <si>
    <t>162</t>
  </si>
  <si>
    <t>2b8faa72-3ec0-4119-91e0-20d4c5187a7c</t>
  </si>
  <si>
    <t>2024-02-24</t>
  </si>
  <si>
    <t>hesper_07 hesper_09 hesper_15</t>
  </si>
  <si>
    <t>cash essential_hh_items education</t>
  </si>
  <si>
    <t>163</t>
  </si>
  <si>
    <t>6c1a97d5-32ed-4f6e-bf36-e030f3f58b35</t>
  </si>
  <si>
    <t>cimislia</t>
  </si>
  <si>
    <t>cimislia_batir</t>
  </si>
  <si>
    <t>164</t>
  </si>
  <si>
    <t>cdee5056-1478-46a8-86d9-06f58b0c3075</t>
  </si>
  <si>
    <t>cantemir</t>
  </si>
  <si>
    <t>cantemir_cantemir</t>
  </si>
  <si>
    <t>no help reaches the village</t>
  </si>
  <si>
    <t>call facebook whatsapp</t>
  </si>
  <si>
    <t>165</t>
  </si>
  <si>
    <t>70405dfd-1cbf-4cb3-8955-b94b2edb9a71</t>
  </si>
  <si>
    <t>166</t>
  </si>
  <si>
    <t>1d9f14f7-6be4-4245-a58d-d60ac3292eff</t>
  </si>
  <si>
    <t>cash food adult_education</t>
  </si>
  <si>
    <t>167</t>
  </si>
  <si>
    <t>0dd1ba5a-c791-4212-91aa-eb439b9c03bb</t>
  </si>
  <si>
    <t>facebook telegram whatsapp viber</t>
  </si>
  <si>
    <t>168</t>
  </si>
  <si>
    <t>e0f00b9a-5a00-4ff2-ad74-4c4d1f04969e</t>
  </si>
  <si>
    <t>facebook telegram whatsapp viber website</t>
  </si>
  <si>
    <t>169</t>
  </si>
  <si>
    <t>1603c90f-5df2-43f4-b4a3-8ef39caa4867</t>
  </si>
  <si>
    <t>volunteer</t>
  </si>
  <si>
    <t>viber website flyers</t>
  </si>
  <si>
    <t>hesper_02 hesper_06 hesper_09</t>
  </si>
  <si>
    <t>170</t>
  </si>
  <si>
    <t>bef73bfb-1483-49e8-bee0-8c2035661f41</t>
  </si>
  <si>
    <t>2022-02-24</t>
  </si>
  <si>
    <t>face_to_face telegram tiktok viber</t>
  </si>
  <si>
    <t>171</t>
  </si>
  <si>
    <t>0979a4a9-e5b1-49a2-9d15-853b3e3538e7</t>
  </si>
  <si>
    <t>2022-03-02</t>
  </si>
  <si>
    <t>word_of_mouth facebook telegram</t>
  </si>
  <si>
    <t>172</t>
  </si>
  <si>
    <t>c043b575-a6c8-4e6f-9080-bd0595ab2b01</t>
  </si>
  <si>
    <t>173</t>
  </si>
  <si>
    <t>e6831571-5364-429c-8ca4-067158f30418</t>
  </si>
  <si>
    <t>drochia_cotova</t>
  </si>
  <si>
    <t>hesper_07 hesper_08 hesper_21</t>
  </si>
  <si>
    <t>cash healthcare transport</t>
  </si>
  <si>
    <t>174</t>
  </si>
  <si>
    <t>e7ced5ff-2619-4b21-b29d-17efa1e0aebc</t>
  </si>
  <si>
    <t>2022-09-19</t>
  </si>
  <si>
    <t>175</t>
  </si>
  <si>
    <t>76510ef8-b5fc-4175-884d-e42b6c49542d</t>
  </si>
  <si>
    <t>hesper_02 hesper_09 hesper_13</t>
  </si>
  <si>
    <t>176</t>
  </si>
  <si>
    <t>acf7023e-8d70-46a0-a678-a35a8acc9a8c</t>
  </si>
  <si>
    <t>cash accommodation livelihood</t>
  </si>
  <si>
    <t>177</t>
  </si>
  <si>
    <t>1f7d9a4d-4dfa-4b61-90ea-537079d0ecf9</t>
  </si>
  <si>
    <t>2023-06-24</t>
  </si>
  <si>
    <t>178</t>
  </si>
  <si>
    <t>693f4d89-fd1f-4b82-828c-c9c237b18625</t>
  </si>
  <si>
    <t>2024-06-07</t>
  </si>
  <si>
    <t>straseni</t>
  </si>
  <si>
    <t>straseni_straseni</t>
  </si>
  <si>
    <t>hesper_09 hesper_21 hesper_30</t>
  </si>
  <si>
    <t>cash adult_education childcare</t>
  </si>
  <si>
    <t>179</t>
  </si>
  <si>
    <t>d83a667c-f57d-4e0b-b402-76a814e3ae8d</t>
  </si>
  <si>
    <t>2022-06-30</t>
  </si>
  <si>
    <t>trans_slobozia</t>
  </si>
  <si>
    <t>hesper_07 hesper_19 hesper_21</t>
  </si>
  <si>
    <t>180</t>
  </si>
  <si>
    <t>98418072-7050-420e-a140-7713388c1351</t>
  </si>
  <si>
    <t>2022-03-27</t>
  </si>
  <si>
    <t>gender discrimination (women are treated badly)</t>
  </si>
  <si>
    <t>facebook telegram</t>
  </si>
  <si>
    <t>hesper_02 hesper_09 hesper_16</t>
  </si>
  <si>
    <t>cash childcare other</t>
  </si>
  <si>
    <t>summer camp for a sick child</t>
  </si>
  <si>
    <t>181</t>
  </si>
  <si>
    <t>a6f7db66-66ca-43a0-ad04-3e888648731d</t>
  </si>
  <si>
    <t>edinet_cupcini</t>
  </si>
  <si>
    <t>hesper_01 hesper_09 hesper_18</t>
  </si>
  <si>
    <t>182</t>
  </si>
  <si>
    <t>d6262c42-08dc-4a15-8a7d-1f1e6d4d9b04</t>
  </si>
  <si>
    <t>chisinau_ghidighici</t>
  </si>
  <si>
    <t>hesper_08 hesper_09 hesper_20</t>
  </si>
  <si>
    <t>cash adult_education transport</t>
  </si>
  <si>
    <t>183</t>
  </si>
  <si>
    <t>7e03385b-9639-4758-beab-2787538c3f83</t>
  </si>
  <si>
    <t>2022-03-21</t>
  </si>
  <si>
    <t>184</t>
  </si>
  <si>
    <t>21edc3ff-725c-4273-bd0c-4dbbcbec326c</t>
  </si>
  <si>
    <t>cash accommodation pss</t>
  </si>
  <si>
    <t>185</t>
  </si>
  <si>
    <t>c18328af-e480-48a5-97cf-1e45d2829bc8</t>
  </si>
  <si>
    <t>186</t>
  </si>
  <si>
    <t>d14ff8bf-2247-4e2e-b46b-69eaeb4255ab</t>
  </si>
  <si>
    <t>2023-07-07</t>
  </si>
  <si>
    <t>187</t>
  </si>
  <si>
    <t>fd4a06cb-77e5-47ad-87c2-d3a436fd5d03</t>
  </si>
  <si>
    <t>2023-01-04</t>
  </si>
  <si>
    <t>188</t>
  </si>
  <si>
    <t>ec47be73-ff44-4e58-8325-c8c5013db210</t>
  </si>
  <si>
    <t>2023-10-07</t>
  </si>
  <si>
    <t>189</t>
  </si>
  <si>
    <t>c94ce345-27ff-473e-95ed-762b5c833c83</t>
  </si>
  <si>
    <t>2023-08-07</t>
  </si>
  <si>
    <t>190</t>
  </si>
  <si>
    <t>a28ea4ef-4c87-4c85-b7a9-5f43d61ec384</t>
  </si>
  <si>
    <t>191</t>
  </si>
  <si>
    <t>7a7e8e32-81ce-4cc6-82fb-6feecd136a16</t>
  </si>
  <si>
    <t>192</t>
  </si>
  <si>
    <t>91a5e5ff-317c-4af8-a5e5-f667c8ea91c9</t>
  </si>
  <si>
    <t>aneniinoi_varnita</t>
  </si>
  <si>
    <t>193</t>
  </si>
  <si>
    <t>25463af4-816e-402c-8329-688b706819ff</t>
  </si>
  <si>
    <t>sms facebook viber</t>
  </si>
  <si>
    <t>194</t>
  </si>
  <si>
    <t>af084fc6-793a-475f-9150-e032b6334b9a</t>
  </si>
  <si>
    <t>taraclia</t>
  </si>
  <si>
    <t>taraclia_vinogradovca</t>
  </si>
  <si>
    <t>hesper_09 hesper_20 hesper_21</t>
  </si>
  <si>
    <t>195</t>
  </si>
  <si>
    <t>e1809621-4438-43d3-ba34-00684da62e46</t>
  </si>
  <si>
    <t>196</t>
  </si>
  <si>
    <t>c4edf4f2-d3a0-42c7-aa28-6fb74eefa969</t>
  </si>
  <si>
    <t>word_of_mouth face_to_face facebook</t>
  </si>
  <si>
    <t>197</t>
  </si>
  <si>
    <t>d3d7c6ca-6f64-4076-8c30-5e00a4070da5</t>
  </si>
  <si>
    <t>2023-06-23</t>
  </si>
  <si>
    <t>call facebook telegram viber</t>
  </si>
  <si>
    <t>198</t>
  </si>
  <si>
    <t>370b186b-7406-4ed1-acff-bd5347a5d894</t>
  </si>
  <si>
    <t>2023-03-11</t>
  </si>
  <si>
    <t>199</t>
  </si>
  <si>
    <t>ef90a274-26e9-4663-80bd-14b3bb65a071</t>
  </si>
  <si>
    <t>hesper_09 hesper_13 hesper_15</t>
  </si>
  <si>
    <t>cash education childcare</t>
  </si>
  <si>
    <t>200</t>
  </si>
  <si>
    <t>276ea61b-3166-42c3-9162-dfc234847e5c</t>
  </si>
  <si>
    <t>201</t>
  </si>
  <si>
    <t>8a123d65-f52b-4e63-8096-0986a5acbdd5</t>
  </si>
  <si>
    <t>2022-10-20</t>
  </si>
  <si>
    <t>hesper_09 hesper_16 hesper_18</t>
  </si>
  <si>
    <t>202</t>
  </si>
  <si>
    <t>7c19287c-09f9-44af-9298-ef075cd6bc64</t>
  </si>
  <si>
    <t>2023-01-18</t>
  </si>
  <si>
    <t>203</t>
  </si>
  <si>
    <t>2d2fd0c2-b736-44ac-8c76-c6baebd666da</t>
  </si>
  <si>
    <t>2022-07-19</t>
  </si>
  <si>
    <t>hesper_10 hesper_12</t>
  </si>
  <si>
    <t>204</t>
  </si>
  <si>
    <t>b7cfacea-ee66-420e-8892-b6141b95c42b</t>
  </si>
  <si>
    <t>hesper_02 hesper_09 hesper_10</t>
  </si>
  <si>
    <t>205</t>
  </si>
  <si>
    <t>97b00c25-0121-40f8-9414-c54f5b09b36e</t>
  </si>
  <si>
    <t>pregnant_breastfeeding children elderly</t>
  </si>
  <si>
    <t>206</t>
  </si>
  <si>
    <t>30481869-06c6-4e4a-a050-fd7e7f428613</t>
  </si>
  <si>
    <t>2022-09-01</t>
  </si>
  <si>
    <t>utagagauzia_comrat</t>
  </si>
  <si>
    <t>207</t>
  </si>
  <si>
    <t>4911688b-267e-4c9d-aa01-7308cb4b8981</t>
  </si>
  <si>
    <t>208</t>
  </si>
  <si>
    <t>0b4b7592-d279-4578-80df-309a0ba5df73</t>
  </si>
  <si>
    <t>209</t>
  </si>
  <si>
    <t>1bfce0c2-16c4-446d-9c5c-837451ce3abd</t>
  </si>
  <si>
    <t>2022-03-07</t>
  </si>
  <si>
    <t>210</t>
  </si>
  <si>
    <t>f334a8cb-b53a-4978-aa8e-9864bc61dae2</t>
  </si>
  <si>
    <t>2023-08-19</t>
  </si>
  <si>
    <t>yes_hesper_05</t>
  </si>
  <si>
    <t>211</t>
  </si>
  <si>
    <t>66e9317d-2527-4904-a7bb-636f18b0d78e</t>
  </si>
  <si>
    <t>2022-04-07</t>
  </si>
  <si>
    <t>212</t>
  </si>
  <si>
    <t>571e0fd7-fbf4-4056-b0a7-1d794e58b552</t>
  </si>
  <si>
    <t>2022-09-04</t>
  </si>
  <si>
    <t>utagagauzia_besghioz</t>
  </si>
  <si>
    <t>213</t>
  </si>
  <si>
    <t>f7243816-c622-4c7f-beb4-2559b065f2fa</t>
  </si>
  <si>
    <t>214</t>
  </si>
  <si>
    <t>9b8eee71-da26-4940-b851-6c85cca595f9</t>
  </si>
  <si>
    <t>215</t>
  </si>
  <si>
    <t>94f6217a-611d-48cc-81e0-a708af9ce7be</t>
  </si>
  <si>
    <t>216</t>
  </si>
  <si>
    <t>805e903e-f6b3-4643-af3b-059911302694</t>
  </si>
  <si>
    <t>217</t>
  </si>
  <si>
    <t>9939dfce-a53e-4482-bbf6-2cea7053c3ab</t>
  </si>
  <si>
    <t>They do not want to take children to school in Moldova, they refused us and said that our children do not have sufficient development. Only one child was allowed to go to school in the first grade.</t>
  </si>
  <si>
    <t>hesper_09 hesper_12 hesper_31</t>
  </si>
  <si>
    <t>218</t>
  </si>
  <si>
    <t>f8f50eff-a272-4f48-847c-cf237b6dab08</t>
  </si>
  <si>
    <t>2023-06-03</t>
  </si>
  <si>
    <t>219</t>
  </si>
  <si>
    <t>bce524fe-9279-4375-aee8-4525104161c3</t>
  </si>
  <si>
    <t>pregnant_breastfeeding children elderly single_with_dependents</t>
  </si>
  <si>
    <t>hesper_21 hesper_30</t>
  </si>
  <si>
    <t>220</t>
  </si>
  <si>
    <t>5160eb6a-c698-4acf-b7df-2f966a095ab8</t>
  </si>
  <si>
    <t>calarasi</t>
  </si>
  <si>
    <t>calarasi_calarasi</t>
  </si>
  <si>
    <t>hesper_01 hesper_07 hesper_09</t>
  </si>
  <si>
    <t>221</t>
  </si>
  <si>
    <t>3fd2a120-ac75-4408-8622-4abafb58ac46</t>
  </si>
  <si>
    <t>hesper_09 hesper_15 hesper_19</t>
  </si>
  <si>
    <t>222</t>
  </si>
  <si>
    <t>19565367-0eda-464a-8bff-cb96cfcbd70d</t>
  </si>
  <si>
    <t>2022-04-20</t>
  </si>
  <si>
    <t>aneniinoi_chirca</t>
  </si>
  <si>
    <t>hesper_01 hesper_13 hesper_14</t>
  </si>
  <si>
    <t>cash transport</t>
  </si>
  <si>
    <t>223</t>
  </si>
  <si>
    <t>42194afe-e0fa-4e36-affa-8bf9a8e301f9</t>
  </si>
  <si>
    <t>2022-03-15</t>
  </si>
  <si>
    <t>224</t>
  </si>
  <si>
    <t>acc311f9-6b58-407b-baf3-cee9fffce961</t>
  </si>
  <si>
    <t>2022-07-22</t>
  </si>
  <si>
    <t>hesper_09 hesper_11</t>
  </si>
  <si>
    <t>225</t>
  </si>
  <si>
    <t>45443b25-abc4-42c7-b8ab-fecd9dea2880</t>
  </si>
  <si>
    <t>2024-04-11</t>
  </si>
  <si>
    <t>226</t>
  </si>
  <si>
    <t>6583cf14-8605-4cb3-a147-be8e70d03aae</t>
  </si>
  <si>
    <t>2022-12-16</t>
  </si>
  <si>
    <t>The problem is that it is not possible to open a bank account in a bank with time-limited protection for citizens, and people with time-limited protection can not return the tax deduction from wages which should be returned according to the law on the amount that is not covered can not be charged with time-limited protection.</t>
  </si>
  <si>
    <t>hesper_02 hesper_03 hesper_10</t>
  </si>
  <si>
    <t>227</t>
  </si>
  <si>
    <t>99b9ea17-9a8c-4b0f-9e1d-7a5998e56d9e</t>
  </si>
  <si>
    <t>2024-06-08</t>
  </si>
  <si>
    <t>hesper_03 hesper_09 hesper_13</t>
  </si>
  <si>
    <t>228</t>
  </si>
  <si>
    <t>1129a074-34b9-4c5e-beba-717dd957dd05</t>
  </si>
  <si>
    <t>2022-10-04</t>
  </si>
  <si>
    <t>ukr other</t>
  </si>
  <si>
    <t>Georgian</t>
  </si>
  <si>
    <t>229</t>
  </si>
  <si>
    <t>586f05d3-8ead-4538-bb1d-60240e0998ed</t>
  </si>
  <si>
    <t>aneniinoi_zolotievca</t>
  </si>
  <si>
    <t>hesper_01 hesper_08 hesper_09</t>
  </si>
  <si>
    <t>cash water livelihood</t>
  </si>
  <si>
    <t>230</t>
  </si>
  <si>
    <t>28b4ecc9-2409-4b0f-871e-1e891d7f44b9</t>
  </si>
  <si>
    <t>hesper_09 hesper_16</t>
  </si>
  <si>
    <t>231</t>
  </si>
  <si>
    <t>bf3aa728-4f28-49ef-8dc5-3f4a4f2ec2f6</t>
  </si>
  <si>
    <t>2022-04-04</t>
  </si>
  <si>
    <t>cash water</t>
  </si>
  <si>
    <t>232</t>
  </si>
  <si>
    <t>9f6b5fa8-c20d-4814-a719-9c3ec2e7512b</t>
  </si>
  <si>
    <t>2022-03-11</t>
  </si>
  <si>
    <t>233</t>
  </si>
  <si>
    <t>8b44af3f-209f-4a45-adac-adf8e04258bd</t>
  </si>
  <si>
    <t>cash education other</t>
  </si>
  <si>
    <t>firewood or coal</t>
  </si>
  <si>
    <t>234</t>
  </si>
  <si>
    <t>7582014e-f7f8-422e-bdfd-d9165a5f9cac</t>
  </si>
  <si>
    <t>2022-09-09</t>
  </si>
  <si>
    <t>ialoveni_ialoveni</t>
  </si>
  <si>
    <t>235</t>
  </si>
  <si>
    <t>b98fa9f3-0114-436b-ac8f-28b3e00763f3</t>
  </si>
  <si>
    <t>236</t>
  </si>
  <si>
    <t>0022a143-14af-47e1-bc41-2058f86771f1</t>
  </si>
  <si>
    <t>2022-08-04</t>
  </si>
  <si>
    <t>job_seeker unfit_to_work</t>
  </si>
  <si>
    <t>237</t>
  </si>
  <si>
    <t>ece77135-3c9f-4e0f-b3fa-063f39485254</t>
  </si>
  <si>
    <t>2022-05-10</t>
  </si>
  <si>
    <t>hesper_09 hesper_10 hesper_29</t>
  </si>
  <si>
    <t>238</t>
  </si>
  <si>
    <t>8ae6c778-a3f0-480e-99d8-0c311e5cace3</t>
  </si>
  <si>
    <t>hesper_03 hesper_07 hesper_09</t>
  </si>
  <si>
    <t>239</t>
  </si>
  <si>
    <t>d8e8e368-d9e7-4e28-817c-df24b5e1c868</t>
  </si>
  <si>
    <t>2022-07-05</t>
  </si>
  <si>
    <t>240</t>
  </si>
  <si>
    <t>dcf68101-0edc-4ddf-89d3-4e8e7f3ae2cb</t>
  </si>
  <si>
    <t>pregnant_breastfeeding children illness</t>
  </si>
  <si>
    <t>There are problems with documents, as I cannot get a new passport in Moldova, I have only a foreign passport. I went to Ukraine with a certificate of permanent residence in Ukraine, after the war I went back to Moldova. Now I can't renew my documents in Moldova, I can't even make a new passport</t>
  </si>
  <si>
    <t>hesper_07 hesper_09 hesper_31</t>
  </si>
  <si>
    <t>cash essential_hh_items legal_support</t>
  </si>
  <si>
    <t>241</t>
  </si>
  <si>
    <t>90bbc5ac-406e-47d3-8911-3ca9aab3430d</t>
  </si>
  <si>
    <t>242</t>
  </si>
  <si>
    <t>519f453b-47f9-423e-a1ef-ec333a61f3df</t>
  </si>
  <si>
    <t>2023-04-13</t>
  </si>
  <si>
    <t>No money for a checkup</t>
  </si>
  <si>
    <t>hesper_09 hesper_21 hesper_31</t>
  </si>
  <si>
    <t>243</t>
  </si>
  <si>
    <t>8c60aaf7-c742-4f8f-9add-c14776c51a9a</t>
  </si>
  <si>
    <t>2023-01-24</t>
  </si>
  <si>
    <t>ialoveni_vasieni</t>
  </si>
  <si>
    <t>Belarusian</t>
  </si>
  <si>
    <t>asylum_seeker</t>
  </si>
  <si>
    <t>Legalization - is a citizen of Russia and requested political asylum in Moldova but was refused</t>
  </si>
  <si>
    <t>hesper_08 hesper_09 hesper_31</t>
  </si>
  <si>
    <t>cash livelihood legal_support</t>
  </si>
  <si>
    <t>245</t>
  </si>
  <si>
    <t>9313e650-899b-47cb-986b-a86991e77e86</t>
  </si>
  <si>
    <t>2024-06-09</t>
  </si>
  <si>
    <t>2024-05-08</t>
  </si>
  <si>
    <t>hesper_09 hesper_20</t>
  </si>
  <si>
    <t>246</t>
  </si>
  <si>
    <t>f5b67b58-a344-4a2d-b1bf-7c6526f74ed7</t>
  </si>
  <si>
    <t>cash education</t>
  </si>
  <si>
    <t>247</t>
  </si>
  <si>
    <t>c5ef996c-0f2d-4e55-acf6-59b0906b6efc</t>
  </si>
  <si>
    <t>cash pss</t>
  </si>
  <si>
    <t>248</t>
  </si>
  <si>
    <t>cba5f05e-79ae-4185-b21b-f0dc0273e956</t>
  </si>
  <si>
    <t>2023-12-05</t>
  </si>
  <si>
    <t>249</t>
  </si>
  <si>
    <t>8886d308-a821-40bd-9e3a-98246df59c00</t>
  </si>
  <si>
    <t>250</t>
  </si>
  <si>
    <t>55326944-afd5-4701-b7bb-15a4372f30b3</t>
  </si>
  <si>
    <t>251</t>
  </si>
  <si>
    <t>Clean_data_</t>
  </si>
  <si>
    <t>Table of Content</t>
  </si>
  <si>
    <t>acc_type_overall_D_41_by_legal_status</t>
  </si>
  <si>
    <t>num_samples</t>
  </si>
  <si>
    <t>Private accommodation – hosted by relatives/acquaintances without hosts (staying in the home of relatives or acquaintances who do not charge rent or fees for accommodation.)</t>
  </si>
  <si>
    <t>Formal RACs (Refugee Assistance Centers) (refers to formal centers or facilities established by government entities or organizations to provide temporary accommodation and support services to refugees.)</t>
  </si>
  <si>
    <t>Private accommodation – hosted by non-relatives without hosts (staying in the home of non-relatives who do not charge rent or fees for accommodation.)</t>
  </si>
  <si>
    <t>Private accommodation – own property (refers to staying in a property that is owned by the individual or household themselves.)</t>
  </si>
  <si>
    <t>Private accommodation – rented apartment/house (involves renting a private apartment or house from a landlord or rental agency.)</t>
  </si>
  <si>
    <t>Shared accommodation – hosted by relatives/acquaintances and living with hosts (staying in the home of relatives or acquaintances where the guest shares living spaces with the hosts.)</t>
  </si>
  <si>
    <t>Shared accommodation – hosted by non-relatives living with hosts (staying in the home of non-relatives where the guest shares living spaces with the hosts.)</t>
  </si>
  <si>
    <t>Shared accommodation – jointly renting with other households (involves multiple households sharing the same rented accommodation, with shared responsibilities for rent and living expenses.)</t>
  </si>
  <si>
    <t>Informal RACs (Refugee Accomodation Centers) (refers to informal centers or locations where refugees can find temporary accommodation, support, and resources. These centers are often established by community groups or volunteers.)</t>
  </si>
  <si>
    <t>Private accommodation – in government/NGO support scheme (refers to staying in private accommodation that is provided or supported by a government entity or non-governmental organization).</t>
  </si>
  <si>
    <t>Shared accommodation – in government/NGO support scheme (staying in shared accommodation that is provided or supported by a government entity or NGO.)</t>
  </si>
  <si>
    <t>Asylum seeker status</t>
  </si>
  <si>
    <t>100.0%</t>
  </si>
  <si>
    <t>0.0%</t>
  </si>
  <si>
    <t>Humanitarian Protection</t>
  </si>
  <si>
    <t>Moldovan citizenship</t>
  </si>
  <si>
    <t>25.0%</t>
  </si>
  <si>
    <t>8.3%</t>
  </si>
  <si>
    <t>No legal status</t>
  </si>
  <si>
    <t>37.5%</t>
  </si>
  <si>
    <t>12.5%</t>
  </si>
  <si>
    <t>Permanent residence</t>
  </si>
  <si>
    <t>40.0%</t>
  </si>
  <si>
    <t>20.0%</t>
  </si>
  <si>
    <t>Refugee status</t>
  </si>
  <si>
    <t>66.7%</t>
  </si>
  <si>
    <t>33.3%</t>
  </si>
  <si>
    <t>Temporary Protection</t>
  </si>
  <si>
    <t>6.2%</t>
  </si>
  <si>
    <t>1.9%</t>
  </si>
  <si>
    <t>5.7%</t>
  </si>
  <si>
    <t>3.3%</t>
  </si>
  <si>
    <t>58.1%</t>
  </si>
  <si>
    <t>4.8%</t>
  </si>
  <si>
    <t>7.1%</t>
  </si>
  <si>
    <t>2.4%</t>
  </si>
  <si>
    <t>1.4%</t>
  </si>
  <si>
    <t>Temporary residence</t>
  </si>
  <si>
    <t>overall</t>
  </si>
  <si>
    <t>9.0%</t>
  </si>
  <si>
    <t>4.9%</t>
  </si>
  <si>
    <t>53.5%</t>
  </si>
  <si>
    <t>6.5%</t>
  </si>
  <si>
    <t>1.2%</t>
  </si>
  <si>
    <t>2.9%</t>
  </si>
  <si>
    <t>acc_type_overall_D_42_by_hh_size_cat</t>
  </si>
  <si>
    <t>10.0%</t>
  </si>
  <si>
    <t>16.7%</t>
  </si>
  <si>
    <t>36.7%</t>
  </si>
  <si>
    <t>6.7%</t>
  </si>
  <si>
    <t>1.6%</t>
  </si>
  <si>
    <t>57.4%</t>
  </si>
  <si>
    <t>9.8%</t>
  </si>
  <si>
    <t>8.2%</t>
  </si>
  <si>
    <t>6.6%</t>
  </si>
  <si>
    <t>3 - 4</t>
  </si>
  <si>
    <t>3.5%</t>
  </si>
  <si>
    <t>1.7%</t>
  </si>
  <si>
    <t>6.1%</t>
  </si>
  <si>
    <t>9.6%</t>
  </si>
  <si>
    <t>60.9%</t>
  </si>
  <si>
    <t>4.3%</t>
  </si>
  <si>
    <t>2.6%</t>
  </si>
  <si>
    <t>5 - 8</t>
  </si>
  <si>
    <t>10.3%</t>
  </si>
  <si>
    <t>38.5%</t>
  </si>
  <si>
    <t>17.9%</t>
  </si>
  <si>
    <t>7.7%</t>
  </si>
  <si>
    <t>acc_type_region_39</t>
  </si>
  <si>
    <t>region</t>
  </si>
  <si>
    <t>Centre</t>
  </si>
  <si>
    <t>3.1%</t>
  </si>
  <si>
    <t>9.4%</t>
  </si>
  <si>
    <t>6.3%</t>
  </si>
  <si>
    <t>40.6%</t>
  </si>
  <si>
    <t>Chisinau</t>
  </si>
  <si>
    <t>2.7%</t>
  </si>
  <si>
    <t>3.6%</t>
  </si>
  <si>
    <t>8.9%</t>
  </si>
  <si>
    <t>0.9%</t>
  </si>
  <si>
    <t>1.8%</t>
  </si>
  <si>
    <t>71.4%</t>
  </si>
  <si>
    <t>North</t>
  </si>
  <si>
    <t>2.0%</t>
  </si>
  <si>
    <t>6.0%</t>
  </si>
  <si>
    <t>8.0%</t>
  </si>
  <si>
    <t>30.0%</t>
  </si>
  <si>
    <t>12.0%</t>
  </si>
  <si>
    <t>16.0%</t>
  </si>
  <si>
    <t>4.0%</t>
  </si>
  <si>
    <t>Not disclosed</t>
  </si>
  <si>
    <t>South</t>
  </si>
  <si>
    <t>8.8%</t>
  </si>
  <si>
    <t>5.9%</t>
  </si>
  <si>
    <t>41.2%</t>
  </si>
  <si>
    <t>11.8%</t>
  </si>
  <si>
    <t>14.7%</t>
  </si>
  <si>
    <t>Transnistria</t>
  </si>
  <si>
    <t>50.0%</t>
  </si>
  <si>
    <t>acc_type_rural_urban_40</t>
  </si>
  <si>
    <t>rural_urban</t>
  </si>
  <si>
    <t>Rural</t>
  </si>
  <si>
    <t>12.2%</t>
  </si>
  <si>
    <t>17.1%</t>
  </si>
  <si>
    <t>22.0%</t>
  </si>
  <si>
    <t>14.6%</t>
  </si>
  <si>
    <t>7.3%</t>
  </si>
  <si>
    <t>Urban</t>
  </si>
  <si>
    <t>1.0%</t>
  </si>
  <si>
    <t>4.4%</t>
  </si>
  <si>
    <t>7.4%</t>
  </si>
  <si>
    <t>2.5%</t>
  </si>
  <si>
    <t>3.9%</t>
  </si>
  <si>
    <t>59.8%</t>
  </si>
  <si>
    <t>age_group_region_2</t>
  </si>
  <si>
    <t>25-34</t>
  </si>
  <si>
    <t>35-44</t>
  </si>
  <si>
    <t>45-59</t>
  </si>
  <si>
    <t>60-74</t>
  </si>
  <si>
    <t>18-24</t>
  </si>
  <si>
    <t>75+</t>
  </si>
  <si>
    <t>15.6%</t>
  </si>
  <si>
    <t>16.1%</t>
  </si>
  <si>
    <t>42.9%</t>
  </si>
  <si>
    <t>27.7%</t>
  </si>
  <si>
    <t>10.7%</t>
  </si>
  <si>
    <t>18.0%</t>
  </si>
  <si>
    <t>28.0%</t>
  </si>
  <si>
    <t>23.5%</t>
  </si>
  <si>
    <t>44.1%</t>
  </si>
  <si>
    <t>17.6%</t>
  </si>
  <si>
    <t>39.6%</t>
  </si>
  <si>
    <t>25.3%</t>
  </si>
  <si>
    <t>16.3%</t>
  </si>
  <si>
    <t>0.8%</t>
  </si>
  <si>
    <t>age_group_region_D_3_by_gender</t>
  </si>
  <si>
    <t>13.3%</t>
  </si>
  <si>
    <t>17.0%</t>
  </si>
  <si>
    <t>43.4%</t>
  </si>
  <si>
    <t>27.4%</t>
  </si>
  <si>
    <t>19.1%</t>
  </si>
  <si>
    <t>21.3%</t>
  </si>
  <si>
    <t>2.1%</t>
  </si>
  <si>
    <t>21.9%</t>
  </si>
  <si>
    <t>43.8%</t>
  </si>
  <si>
    <t>18.8%</t>
  </si>
  <si>
    <t>57.1%</t>
  </si>
  <si>
    <t>21.4%</t>
  </si>
  <si>
    <t>14.3%</t>
  </si>
  <si>
    <t>16.2%</t>
  </si>
  <si>
    <t>25.8%</t>
  </si>
  <si>
    <t>15.3%</t>
  </si>
  <si>
    <t>1.3%</t>
  </si>
  <si>
    <t>31.3%</t>
  </si>
  <si>
    <t>age_group_rural_urban_5</t>
  </si>
  <si>
    <t>36.6%</t>
  </si>
  <si>
    <t>26.8%</t>
  </si>
  <si>
    <t>15.7%</t>
  </si>
  <si>
    <t>40.2%</t>
  </si>
  <si>
    <t>17.2%</t>
  </si>
  <si>
    <t>age_group_rural_urban_D_6_by_gender</t>
  </si>
  <si>
    <t>18.4%</t>
  </si>
  <si>
    <t>39.5%</t>
  </si>
  <si>
    <t>28.9%</t>
  </si>
  <si>
    <t>10.5%</t>
  </si>
  <si>
    <t>40.8%</t>
  </si>
  <si>
    <t>25.1%</t>
  </si>
  <si>
    <t>15.4%</t>
  </si>
  <si>
    <t>30.8%</t>
  </si>
  <si>
    <t>23.1%</t>
  </si>
  <si>
    <t>age_region_1</t>
  </si>
  <si>
    <t>mean</t>
  </si>
  <si>
    <t>median</t>
  </si>
  <si>
    <t>min</t>
  </si>
  <si>
    <t>max</t>
  </si>
  <si>
    <t>total</t>
  </si>
  <si>
    <t>age_rural_urban_4</t>
  </si>
  <si>
    <t>diff_communicating_region_55</t>
  </si>
  <si>
    <t>No difficulty</t>
  </si>
  <si>
    <t>Cannot do at all</t>
  </si>
  <si>
    <t>I don’t know</t>
  </si>
  <si>
    <t>Some difficulty</t>
  </si>
  <si>
    <t>A lot of difficulty</t>
  </si>
  <si>
    <t>97.3%</t>
  </si>
  <si>
    <t>98.0%</t>
  </si>
  <si>
    <t>97.1%</t>
  </si>
  <si>
    <t>0.4%</t>
  </si>
  <si>
    <t>diff_hearing_region_51</t>
  </si>
  <si>
    <t>93.7%</t>
  </si>
  <si>
    <t>92.0%</t>
  </si>
  <si>
    <t>88.2%</t>
  </si>
  <si>
    <t>93.9%</t>
  </si>
  <si>
    <t>4.5%</t>
  </si>
  <si>
    <t>diff_remembering_region_53</t>
  </si>
  <si>
    <t>78.1%</t>
  </si>
  <si>
    <t>83.0%</t>
  </si>
  <si>
    <t>15.2%</t>
  </si>
  <si>
    <t>84.0%</t>
  </si>
  <si>
    <t>14.0%</t>
  </si>
  <si>
    <t>76.5%</t>
  </si>
  <si>
    <t>68.7%</t>
  </si>
  <si>
    <t>80.8%</t>
  </si>
  <si>
    <t>diff_seeing_region_50</t>
  </si>
  <si>
    <t>75.0%</t>
  </si>
  <si>
    <t>75.9%</t>
  </si>
  <si>
    <t>56.0%</t>
  </si>
  <si>
    <t>38.0%</t>
  </si>
  <si>
    <t>61.8%</t>
  </si>
  <si>
    <t>20.6%</t>
  </si>
  <si>
    <t>69.8%</t>
  </si>
  <si>
    <t>21.6%</t>
  </si>
  <si>
    <t>diff_self_care_region_54</t>
  </si>
  <si>
    <t>96.9%</t>
  </si>
  <si>
    <t>96.0%</t>
  </si>
  <si>
    <t>94.1%</t>
  </si>
  <si>
    <t>diff_walking_region_52</t>
  </si>
  <si>
    <t>84.4%</t>
  </si>
  <si>
    <t>5.4%</t>
  </si>
  <si>
    <t>79.5%</t>
  </si>
  <si>
    <t>74.0%</t>
  </si>
  <si>
    <t>82.4%</t>
  </si>
  <si>
    <t>81.2%</t>
  </si>
  <si>
    <t>79.6%</t>
  </si>
  <si>
    <t>11.4%</t>
  </si>
  <si>
    <t>displacement_region_7</t>
  </si>
  <si>
    <t>More than three times</t>
  </si>
  <si>
    <t>None</t>
  </si>
  <si>
    <t>Once</t>
  </si>
  <si>
    <t>Three times</t>
  </si>
  <si>
    <t>Twice</t>
  </si>
  <si>
    <t>41.1%</t>
  </si>
  <si>
    <t>25.9%</t>
  </si>
  <si>
    <t>66.0%</t>
  </si>
  <si>
    <t>64.7%</t>
  </si>
  <si>
    <t>56.2%</t>
  </si>
  <si>
    <t>7.8%</t>
  </si>
  <si>
    <t>51.8%</t>
  </si>
  <si>
    <t>23.3%</t>
  </si>
  <si>
    <t>displacement_rural_urban_8</t>
  </si>
  <si>
    <t>68.3%</t>
  </si>
  <si>
    <t>19.5%</t>
  </si>
  <si>
    <t>48.5%</t>
  </si>
  <si>
    <t>24.0%</t>
  </si>
  <si>
    <t>12.7%</t>
  </si>
  <si>
    <t>emp_stat_overall_D_111_by_hesper_05_06</t>
  </si>
  <si>
    <t>Permanent job</t>
  </si>
  <si>
    <t>Temporary job (short-term employment)</t>
  </si>
  <si>
    <t>Daily labour (informal employment)</t>
  </si>
  <si>
    <t>Seasonal</t>
  </si>
  <si>
    <t>Business owner/entrepreneur</t>
  </si>
  <si>
    <t>Unemployed and job-seeking</t>
  </si>
  <si>
    <t>Unemployed and not looking for employment</t>
  </si>
  <si>
    <t>Retired or pensioner</t>
  </si>
  <si>
    <t>Student</t>
  </si>
  <si>
    <t>Professional training</t>
  </si>
  <si>
    <t>Unfit to work/ with a long-term illness, injury or disability</t>
  </si>
  <si>
    <t>Engaged in household or family responsibilities including taking care of children and older people</t>
  </si>
  <si>
    <t>Doing unpaid volunteering, community or charity work</t>
  </si>
  <si>
    <t>Prefer not to answer</t>
  </si>
  <si>
    <t>13.7%</t>
  </si>
  <si>
    <t>5.5%</t>
  </si>
  <si>
    <t>17.4%</t>
  </si>
  <si>
    <t>15.5%</t>
  </si>
  <si>
    <t>4.1%</t>
  </si>
  <si>
    <t>44.0%</t>
  </si>
  <si>
    <t>13.1%</t>
  </si>
  <si>
    <t>10.6%</t>
  </si>
  <si>
    <t>13.5%</t>
  </si>
  <si>
    <t>29.0%</t>
  </si>
  <si>
    <t>emp_stat_overall_D_120_by_hesper_07</t>
  </si>
  <si>
    <t>12.6%</t>
  </si>
  <si>
    <t>4.6%</t>
  </si>
  <si>
    <t>0.7%</t>
  </si>
  <si>
    <t>16.6%</t>
  </si>
  <si>
    <t>25.2%</t>
  </si>
  <si>
    <t>6.4%</t>
  </si>
  <si>
    <t>1.1%</t>
  </si>
  <si>
    <t>8.5%</t>
  </si>
  <si>
    <t>14.9%</t>
  </si>
  <si>
    <t>5.3%</t>
  </si>
  <si>
    <t>35.1%</t>
  </si>
  <si>
    <t>emp_stat_overall_D_129_by_hesper_08</t>
  </si>
  <si>
    <t>11.3%</t>
  </si>
  <si>
    <t>0.6%</t>
  </si>
  <si>
    <t>16.4%</t>
  </si>
  <si>
    <t>10.4%</t>
  </si>
  <si>
    <t>1.5%</t>
  </si>
  <si>
    <t>19.4%</t>
  </si>
  <si>
    <t>7.5%</t>
  </si>
  <si>
    <t>29.9%</t>
  </si>
  <si>
    <t>emp_stat_overall_D_139_by_hesper_09</t>
  </si>
  <si>
    <t>8.7%</t>
  </si>
  <si>
    <t>2.2%</t>
  </si>
  <si>
    <t>13.0%</t>
  </si>
  <si>
    <t>28.3%</t>
  </si>
  <si>
    <t>30.4%</t>
  </si>
  <si>
    <t>0.5%</t>
  </si>
  <si>
    <t>9.7%</t>
  </si>
  <si>
    <t>emp_stat_overall_D_147_by_hesper_10</t>
  </si>
  <si>
    <t>10.1%</t>
  </si>
  <si>
    <t>13.9%</t>
  </si>
  <si>
    <t>7.0%</t>
  </si>
  <si>
    <t>36.1%</t>
  </si>
  <si>
    <t>5.8%</t>
  </si>
  <si>
    <t>11.6%</t>
  </si>
  <si>
    <t>19.8%</t>
  </si>
  <si>
    <t>12.8%</t>
  </si>
  <si>
    <t>29.1%</t>
  </si>
  <si>
    <t>15.1%</t>
  </si>
  <si>
    <t>emp_stat_overall_D_157_by_hesper_11_12</t>
  </si>
  <si>
    <t>29.2%</t>
  </si>
  <si>
    <t>10.9%</t>
  </si>
  <si>
    <t>20.3%</t>
  </si>
  <si>
    <t>29.7%</t>
  </si>
  <si>
    <t>emp_stat_overall_D_165_by_hesper_13</t>
  </si>
  <si>
    <t>3.4%</t>
  </si>
  <si>
    <t>32.4%</t>
  </si>
  <si>
    <t>17.7%</t>
  </si>
  <si>
    <t>5.2%</t>
  </si>
  <si>
    <t>emp_stat_overall_D_179_by_hesper_15</t>
  </si>
  <si>
    <t>9.5%</t>
  </si>
  <si>
    <t>11.9%</t>
  </si>
  <si>
    <t>35.7%</t>
  </si>
  <si>
    <t>11.1%</t>
  </si>
  <si>
    <t>22.2%</t>
  </si>
  <si>
    <t>&lt;NA&gt;</t>
  </si>
  <si>
    <t>14.4%</t>
  </si>
  <si>
    <t>16.5%</t>
  </si>
  <si>
    <t>emp_stat_overall_D_188_by_hesper_16</t>
  </si>
  <si>
    <t>14.5%</t>
  </si>
  <si>
    <t>17.3%</t>
  </si>
  <si>
    <t>12.1%</t>
  </si>
  <si>
    <t>2.3%</t>
  </si>
  <si>
    <t>31.8%</t>
  </si>
  <si>
    <t>13.2%</t>
  </si>
  <si>
    <t>21.1%</t>
  </si>
  <si>
    <t>34.2%</t>
  </si>
  <si>
    <t>38.2%</t>
  </si>
  <si>
    <t>emp_stat_overall_D_196_by_hesper_17</t>
  </si>
  <si>
    <t>10.8%</t>
  </si>
  <si>
    <t>28.8%</t>
  </si>
  <si>
    <t>19.0%</t>
  </si>
  <si>
    <t>28.6%</t>
  </si>
  <si>
    <t>emp_stat_overall_D_209_by_hesper_19</t>
  </si>
  <si>
    <t>13.8%</t>
  </si>
  <si>
    <t>8.4%</t>
  </si>
  <si>
    <t>16.9%</t>
  </si>
  <si>
    <t>29.3%</t>
  </si>
  <si>
    <t>36.8%</t>
  </si>
  <si>
    <t>15.8%</t>
  </si>
  <si>
    <t>emp_stat_overall_D_217_by_hesper_20</t>
  </si>
  <si>
    <t>26.6%</t>
  </si>
  <si>
    <t>19.6%</t>
  </si>
  <si>
    <t>emp_stat_overall_D_225_by_hesper_21</t>
  </si>
  <si>
    <t>23.6%</t>
  </si>
  <si>
    <t>36.2%</t>
  </si>
  <si>
    <t>emp_stat_overall_D_233_by_hesper_22</t>
  </si>
  <si>
    <t>13.6%</t>
  </si>
  <si>
    <t>15.9%</t>
  </si>
  <si>
    <t>3.7%</t>
  </si>
  <si>
    <t>27.1%</t>
  </si>
  <si>
    <t>6.9%</t>
  </si>
  <si>
    <t>37.9%</t>
  </si>
  <si>
    <t>emp_stat_overall_D_244_by_hesper_24</t>
  </si>
  <si>
    <t>4.2%</t>
  </si>
  <si>
    <t>29.5%</t>
  </si>
  <si>
    <t>emp_stat_overall_D_29_by_age_group</t>
  </si>
  <si>
    <t>56.1%</t>
  </si>
  <si>
    <t>13.4%</t>
  </si>
  <si>
    <t>9.3%</t>
  </si>
  <si>
    <t>38.1%</t>
  </si>
  <si>
    <t>8.1%</t>
  </si>
  <si>
    <t>24.2%</t>
  </si>
  <si>
    <t>5.0%</t>
  </si>
  <si>
    <t>80.0%</t>
  </si>
  <si>
    <t>emp_stat_overall_D_30_by_legal_status</t>
  </si>
  <si>
    <t>41.7%</t>
  </si>
  <si>
    <t>11.0%</t>
  </si>
  <si>
    <t>emp_stat_overall_D_31_by_gender</t>
  </si>
  <si>
    <t>30.1%</t>
  </si>
  <si>
    <t>31.2%</t>
  </si>
  <si>
    <t>emp_stat_overall_D_32_by_highest_ed</t>
  </si>
  <si>
    <t>29.6%</t>
  </si>
  <si>
    <t>21.2%</t>
  </si>
  <si>
    <t>3.8%</t>
  </si>
  <si>
    <t>11.5%</t>
  </si>
  <si>
    <t>14.1%</t>
  </si>
  <si>
    <t>27.2%</t>
  </si>
  <si>
    <t>emp_stat_overall_D_33_by_displacement</t>
  </si>
  <si>
    <t>26.3%</t>
  </si>
  <si>
    <t>31.6%</t>
  </si>
  <si>
    <t>7.9%</t>
  </si>
  <si>
    <t>15.0%</t>
  </si>
  <si>
    <t>31.5%</t>
  </si>
  <si>
    <t>17.5%</t>
  </si>
  <si>
    <t>32.1%</t>
  </si>
  <si>
    <t>emp_stat_overall_D_69_by_hesper_01</t>
  </si>
  <si>
    <t>10.2%</t>
  </si>
  <si>
    <t>26.7%</t>
  </si>
  <si>
    <t>emp_stat_overall_D_78_by_hesper_02</t>
  </si>
  <si>
    <t>9.2%</t>
  </si>
  <si>
    <t>26.2%</t>
  </si>
  <si>
    <t>44.7%</t>
  </si>
  <si>
    <t>emp_stat_overall_D_88_by_hesper_03</t>
  </si>
  <si>
    <t>14.8%</t>
  </si>
  <si>
    <t>emp_stat_region_27</t>
  </si>
  <si>
    <t>34.4%</t>
  </si>
  <si>
    <t>35.3%</t>
  </si>
  <si>
    <t>emp_stat_rural_urban_28</t>
  </si>
  <si>
    <t>12.3%</t>
  </si>
  <si>
    <t>gender_overall_D_17_by_age_group</t>
  </si>
  <si>
    <t>90.2%</t>
  </si>
  <si>
    <t>95.9%</t>
  </si>
  <si>
    <t>95.2%</t>
  </si>
  <si>
    <t>87.5%</t>
  </si>
  <si>
    <t>93.5%</t>
  </si>
  <si>
    <t>gender_region_15</t>
  </si>
  <si>
    <t>94.6%</t>
  </si>
  <si>
    <t>94.0%</t>
  </si>
  <si>
    <t>gender_rural_urban_16</t>
  </si>
  <si>
    <t>92.7%</t>
  </si>
  <si>
    <t>93.6%</t>
  </si>
  <si>
    <t>hesper_01_overall_D_64_by_age_group</t>
  </si>
  <si>
    <t>90.7%</t>
  </si>
  <si>
    <t>77.4%</t>
  </si>
  <si>
    <t>22.6%</t>
  </si>
  <si>
    <t>90.0%</t>
  </si>
  <si>
    <t>87.8%</t>
  </si>
  <si>
    <t>hesper_01_overall_D_65_by_acc_type</t>
  </si>
  <si>
    <t>85.7%</t>
  </si>
  <si>
    <t>95.5%</t>
  </si>
  <si>
    <t>91.7%</t>
  </si>
  <si>
    <t>91.6%</t>
  </si>
  <si>
    <t>83.3%</t>
  </si>
  <si>
    <t>hesper_01_overall_D_66_by_gender</t>
  </si>
  <si>
    <t>87.3%</t>
  </si>
  <si>
    <t>hesper_01_overall_D_67_by_hh_size_cat</t>
  </si>
  <si>
    <t>89.6%</t>
  </si>
  <si>
    <t>82.1%</t>
  </si>
  <si>
    <t>hesper_01_overall_D_68_by_wgs_analysis</t>
  </si>
  <si>
    <t>People with disabilities</t>
  </si>
  <si>
    <t>86.4%</t>
  </si>
  <si>
    <t>People without disabilities</t>
  </si>
  <si>
    <t>88.1%</t>
  </si>
  <si>
    <t>hesper_01_region_62</t>
  </si>
  <si>
    <t>hesper_01_rural_urban_63</t>
  </si>
  <si>
    <t>80.5%</t>
  </si>
  <si>
    <t>89.2%</t>
  </si>
  <si>
    <t>hesper_02_overall_D_73_by_age_group</t>
  </si>
  <si>
    <t>81.4%</t>
  </si>
  <si>
    <t>18.6%</t>
  </si>
  <si>
    <t>82.3%</t>
  </si>
  <si>
    <t>85.0%</t>
  </si>
  <si>
    <t>84.1%</t>
  </si>
  <si>
    <t>hesper_02_overall_D_74_by_gender</t>
  </si>
  <si>
    <t>hesper_02_overall_D_75_by_hh_size_cat</t>
  </si>
  <si>
    <t>85.2%</t>
  </si>
  <si>
    <t>87.0%</t>
  </si>
  <si>
    <t>74.4%</t>
  </si>
  <si>
    <t>25.6%</t>
  </si>
  <si>
    <t>hesper_02_overall_D_76_by_wgs_analysis</t>
  </si>
  <si>
    <t>72.7%</t>
  </si>
  <si>
    <t>86.6%</t>
  </si>
  <si>
    <t>hesper_02_overall_D_77_by_displacement</t>
  </si>
  <si>
    <t>73.7%</t>
  </si>
  <si>
    <t>83.5%</t>
  </si>
  <si>
    <t>86.0%</t>
  </si>
  <si>
    <t>89.3%</t>
  </si>
  <si>
    <t>hesper_02_region_71</t>
  </si>
  <si>
    <t>hesper_02_rural_urban_72</t>
  </si>
  <si>
    <t>82.9%</t>
  </si>
  <si>
    <t>84.3%</t>
  </si>
  <si>
    <t>hesper_03_overall_D_82_by_gender</t>
  </si>
  <si>
    <t>89.5%</t>
  </si>
  <si>
    <t>89.0%</t>
  </si>
  <si>
    <t>hesper_03_overall_D_83_by_age_group</t>
  </si>
  <si>
    <t>88.7%</t>
  </si>
  <si>
    <t>83.9%</t>
  </si>
  <si>
    <t>92.5%</t>
  </si>
  <si>
    <t>hesper_03_overall_D_84_by_acc_type</t>
  </si>
  <si>
    <t>78.6%</t>
  </si>
  <si>
    <t>90.9%</t>
  </si>
  <si>
    <t>9.1%</t>
  </si>
  <si>
    <t>hesper_03_overall_D_85_by_hh_size_cat</t>
  </si>
  <si>
    <t>86.7%</t>
  </si>
  <si>
    <t>88.5%</t>
  </si>
  <si>
    <t>94.9%</t>
  </si>
  <si>
    <t>5.1%</t>
  </si>
  <si>
    <t>hesper_03_overall_D_86_by_wgs_analysis</t>
  </si>
  <si>
    <t>88.6%</t>
  </si>
  <si>
    <t>hesper_03_overall_D_87_by_displacement</t>
  </si>
  <si>
    <t>84.2%</t>
  </si>
  <si>
    <t>91.2%</t>
  </si>
  <si>
    <t>hesper_03_region_80</t>
  </si>
  <si>
    <t>90.6%</t>
  </si>
  <si>
    <t>88.0%</t>
  </si>
  <si>
    <t>hesper_03_rural_urban_81</t>
  </si>
  <si>
    <t>hesper_04_overall_D_92_by_gender</t>
  </si>
  <si>
    <t>96.1%</t>
  </si>
  <si>
    <t>96.3%</t>
  </si>
  <si>
    <t>hesper_04_overall_D_93_by_age_group</t>
  </si>
  <si>
    <t>91.9%</t>
  </si>
  <si>
    <t>hesper_04_overall_D_94_by_acc_type</t>
  </si>
  <si>
    <t>99.2%</t>
  </si>
  <si>
    <t>hesper_04_overall_D_95_by_hh_size_cat</t>
  </si>
  <si>
    <t>96.7%</t>
  </si>
  <si>
    <t>93.4%</t>
  </si>
  <si>
    <t>97.4%</t>
  </si>
  <si>
    <t>hesper_04_overall_D_96_by_wgs_analysis</t>
  </si>
  <si>
    <t>97.7%</t>
  </si>
  <si>
    <t>hesper_04_overall_D_97_by_displacement</t>
  </si>
  <si>
    <t>95.3%</t>
  </si>
  <si>
    <t>4.7%</t>
  </si>
  <si>
    <t>98.2%</t>
  </si>
  <si>
    <t>92.9%</t>
  </si>
  <si>
    <t>96.4%</t>
  </si>
  <si>
    <t>hesper_04_region_90</t>
  </si>
  <si>
    <t>hesper_04_rural_urban_91</t>
  </si>
  <si>
    <t>85.4%</t>
  </si>
  <si>
    <t>98.5%</t>
  </si>
  <si>
    <t>hesper_05_06_overall_D_105_by_gender</t>
  </si>
  <si>
    <t>89.1%</t>
  </si>
  <si>
    <t>89.4%</t>
  </si>
  <si>
    <t>hesper_05_06_overall_D_106_by_age_group</t>
  </si>
  <si>
    <t>89.7%</t>
  </si>
  <si>
    <t>85.5%</t>
  </si>
  <si>
    <t>97.5%</t>
  </si>
  <si>
    <t>hesper_05_06_overall_D_107_by_acc_type</t>
  </si>
  <si>
    <t>90.1%</t>
  </si>
  <si>
    <t>hesper_05_06_overall_D_108_by_hh_size_cat</t>
  </si>
  <si>
    <t>91.8%</t>
  </si>
  <si>
    <t>90.4%</t>
  </si>
  <si>
    <t>hesper_05_06_overall_D_109_by_wgs_analysis</t>
  </si>
  <si>
    <t>81.8%</t>
  </si>
  <si>
    <t>18.2%</t>
  </si>
  <si>
    <t>91.0%</t>
  </si>
  <si>
    <t>hesper_05_06_overall_D_110_by_displacement</t>
  </si>
  <si>
    <t>96.5%</t>
  </si>
  <si>
    <t>hesper_05_06_region_103</t>
  </si>
  <si>
    <t>91.1%</t>
  </si>
  <si>
    <t>hesper_05_06_rural_urban_104</t>
  </si>
  <si>
    <t>78.0%</t>
  </si>
  <si>
    <t>hesper_05_region_99</t>
  </si>
  <si>
    <t>hesper_05_rural_urban_100</t>
  </si>
  <si>
    <t>92.3%</t>
  </si>
  <si>
    <t>hesper_06_region_101</t>
  </si>
  <si>
    <t>91.5%</t>
  </si>
  <si>
    <t>hesper_06_rural_urban_102</t>
  </si>
  <si>
    <t>76.3%</t>
  </si>
  <si>
    <t>23.7%</t>
  </si>
  <si>
    <t>hesper_07_overall_D_115_by_gender</t>
  </si>
  <si>
    <t>60.7%</t>
  </si>
  <si>
    <t>39.3%</t>
  </si>
  <si>
    <t>61.6%</t>
  </si>
  <si>
    <t>38.4%</t>
  </si>
  <si>
    <t>hesper_07_overall_D_116_by_age_group</t>
  </si>
  <si>
    <t>73.2%</t>
  </si>
  <si>
    <t>57.7%</t>
  </si>
  <si>
    <t>42.3%</t>
  </si>
  <si>
    <t>61.3%</t>
  </si>
  <si>
    <t>38.7%</t>
  </si>
  <si>
    <t>62.5%</t>
  </si>
  <si>
    <t>hesper_07_overall_D_117_by_hh_size_cat</t>
  </si>
  <si>
    <t>70.5%</t>
  </si>
  <si>
    <t>65.2%</t>
  </si>
  <si>
    <t>34.8%</t>
  </si>
  <si>
    <t>46.2%</t>
  </si>
  <si>
    <t>53.8%</t>
  </si>
  <si>
    <t>hesper_07_overall_D_118_by_wgs_analysis</t>
  </si>
  <si>
    <t>45.5%</t>
  </si>
  <si>
    <t>54.5%</t>
  </si>
  <si>
    <t>hesper_07_overall_D_119_by_displacement</t>
  </si>
  <si>
    <t>52.6%</t>
  </si>
  <si>
    <t>47.4%</t>
  </si>
  <si>
    <t>62.2%</t>
  </si>
  <si>
    <t>37.8%</t>
  </si>
  <si>
    <t>49.1%</t>
  </si>
  <si>
    <t>50.9%</t>
  </si>
  <si>
    <t>hesper_07_region_113</t>
  </si>
  <si>
    <t>46.9%</t>
  </si>
  <si>
    <t>53.1%</t>
  </si>
  <si>
    <t>64.3%</t>
  </si>
  <si>
    <t>60.0%</t>
  </si>
  <si>
    <t>73.5%</t>
  </si>
  <si>
    <t>26.5%</t>
  </si>
  <si>
    <t>hesper_07_rural_urban_114</t>
  </si>
  <si>
    <t>53.7%</t>
  </si>
  <si>
    <t>46.3%</t>
  </si>
  <si>
    <t>63.2%</t>
  </si>
  <si>
    <t>hesper_08_overall_D_124_by_gender</t>
  </si>
  <si>
    <t>69.0%</t>
  </si>
  <si>
    <t>68.6%</t>
  </si>
  <si>
    <t>27.3%</t>
  </si>
  <si>
    <t>hesper_08_overall_D_125_by_acc_type</t>
  </si>
  <si>
    <t>40.9%</t>
  </si>
  <si>
    <t>77.9%</t>
  </si>
  <si>
    <t>18.3%</t>
  </si>
  <si>
    <t>hesper_08_overall_D_126_by_hh_size_cat</t>
  </si>
  <si>
    <t>78.7%</t>
  </si>
  <si>
    <t>19.7%</t>
  </si>
  <si>
    <t>67.8%</t>
  </si>
  <si>
    <t>27.0%</t>
  </si>
  <si>
    <t>61.5%</t>
  </si>
  <si>
    <t>hesper_08_overall_D_127_by_wgs_analysis</t>
  </si>
  <si>
    <t>61.4%</t>
  </si>
  <si>
    <t>36.4%</t>
  </si>
  <si>
    <t>70.1%</t>
  </si>
  <si>
    <t>25.4%</t>
  </si>
  <si>
    <t>hesper_08_overall_D_128_by_displacement</t>
  </si>
  <si>
    <t>33.1%</t>
  </si>
  <si>
    <t>80.7%</t>
  </si>
  <si>
    <t>19.3%</t>
  </si>
  <si>
    <t>hesper_08_region_122</t>
  </si>
  <si>
    <t>59.4%</t>
  </si>
  <si>
    <t>52.9%</t>
  </si>
  <si>
    <t>47.1%</t>
  </si>
  <si>
    <t>hesper_08_rural_urban_123</t>
  </si>
  <si>
    <t>77.0%</t>
  </si>
  <si>
    <t>18.1%</t>
  </si>
  <si>
    <t>hesper_09_overall_D_133_by_gender</t>
  </si>
  <si>
    <t>hesper_09_overall_D_134_by_age_group</t>
  </si>
  <si>
    <t>75.6%</t>
  </si>
  <si>
    <t>75.8%</t>
  </si>
  <si>
    <t>77.5%</t>
  </si>
  <si>
    <t>22.5%</t>
  </si>
  <si>
    <t>hesper_09_overall_D_135_by_hh_size_cat</t>
  </si>
  <si>
    <t>73.9%</t>
  </si>
  <si>
    <t>hesper_09_overall_D_136_by_acc_type</t>
  </si>
  <si>
    <t>58.3%</t>
  </si>
  <si>
    <t>hesper_09_overall_D_137_by_wgs_analysis</t>
  </si>
  <si>
    <t>20.9%</t>
  </si>
  <si>
    <t>77.6%</t>
  </si>
  <si>
    <t>hesper_09_overall_D_138_by_displacement</t>
  </si>
  <si>
    <t>78.9%</t>
  </si>
  <si>
    <t>77.2%</t>
  </si>
  <si>
    <t>67.9%</t>
  </si>
  <si>
    <t>hesper_09_region_131</t>
  </si>
  <si>
    <t>79.4%</t>
  </si>
  <si>
    <t>hesper_09_rural_urban_132</t>
  </si>
  <si>
    <t>hesper_10_overall_D_143_by_gender</t>
  </si>
  <si>
    <t>65.5%</t>
  </si>
  <si>
    <t>34.1%</t>
  </si>
  <si>
    <t>64.5%</t>
  </si>
  <si>
    <t>hesper_10_overall_D_144_by_age_group</t>
  </si>
  <si>
    <t>75.3%</t>
  </si>
  <si>
    <t>24.7%</t>
  </si>
  <si>
    <t>32.5%</t>
  </si>
  <si>
    <t>67.5%</t>
  </si>
  <si>
    <t>hesper_10_overall_D_145_by_wgs_analysis</t>
  </si>
  <si>
    <t>68.2%</t>
  </si>
  <si>
    <t>71.6%</t>
  </si>
  <si>
    <t>27.9%</t>
  </si>
  <si>
    <t>hesper_10_overall_D_146_by_displacement</t>
  </si>
  <si>
    <t>68.4%</t>
  </si>
  <si>
    <t>63.8%</t>
  </si>
  <si>
    <t>35.4%</t>
  </si>
  <si>
    <t>38.6%</t>
  </si>
  <si>
    <t>hesper_10_region_141</t>
  </si>
  <si>
    <t>68.0%</t>
  </si>
  <si>
    <t>hesper_10_rural_urban_142</t>
  </si>
  <si>
    <t>70.7%</t>
  </si>
  <si>
    <t>36.3%</t>
  </si>
  <si>
    <t>hesper_11_12_overall_D_154_by_age_group</t>
  </si>
  <si>
    <t>74.2%</t>
  </si>
  <si>
    <t>57.5%</t>
  </si>
  <si>
    <t>42.5%</t>
  </si>
  <si>
    <t>26.1%</t>
  </si>
  <si>
    <t>hesper_11_12_overall_D_155_by_wgs_analysis</t>
  </si>
  <si>
    <t>73.1%</t>
  </si>
  <si>
    <t>hesper_11_12_overall_D_156_by_displacement</t>
  </si>
  <si>
    <t>57.9%</t>
  </si>
  <si>
    <t>76.4%</t>
  </si>
  <si>
    <t>22.8%</t>
  </si>
  <si>
    <t>24.6%</t>
  </si>
  <si>
    <t>hesper_11_12_region_152</t>
  </si>
  <si>
    <t>hesper_11_12_rural_urban_153</t>
  </si>
  <si>
    <t>71.1%</t>
  </si>
  <si>
    <t>27.5%</t>
  </si>
  <si>
    <t>hesper_11_region_148</t>
  </si>
  <si>
    <t>hesper_11_rural_urban_149</t>
  </si>
  <si>
    <t>hesper_12_region_150</t>
  </si>
  <si>
    <t>73.6%</t>
  </si>
  <si>
    <t>24.5%</t>
  </si>
  <si>
    <t>76.6%</t>
  </si>
  <si>
    <t>73.4%</t>
  </si>
  <si>
    <t>hesper_12_rural_urban_151</t>
  </si>
  <si>
    <t>81.6%</t>
  </si>
  <si>
    <t>71.7%</t>
  </si>
  <si>
    <t>hesper_13_overall_D_160_by_gender</t>
  </si>
  <si>
    <t>38.9%</t>
  </si>
  <si>
    <t>60.4%</t>
  </si>
  <si>
    <t>39.2%</t>
  </si>
  <si>
    <t>hesper_13_overall_D_161_by_age_group</t>
  </si>
  <si>
    <t>63.4%</t>
  </si>
  <si>
    <t>34.0%</t>
  </si>
  <si>
    <t>56.5%</t>
  </si>
  <si>
    <t>41.9%</t>
  </si>
  <si>
    <t>hesper_13_overall_D_162_by_hh_size_cat</t>
  </si>
  <si>
    <t>46.7%</t>
  </si>
  <si>
    <t>72.1%</t>
  </si>
  <si>
    <t>43.5%</t>
  </si>
  <si>
    <t>hesper_13_overall_D_163_by_wgs_analysis</t>
  </si>
  <si>
    <t>63.7%</t>
  </si>
  <si>
    <t>35.8%</t>
  </si>
  <si>
    <t>hesper_13_overall_D_164_by_displacement</t>
  </si>
  <si>
    <t>59.1%</t>
  </si>
  <si>
    <t>64.9%</t>
  </si>
  <si>
    <t>hesper_13_region_158</t>
  </si>
  <si>
    <t>58.0%</t>
  </si>
  <si>
    <t>62.0%</t>
  </si>
  <si>
    <t>hesper_13_rural_urban_159</t>
  </si>
  <si>
    <t>51.2%</t>
  </si>
  <si>
    <t>48.8%</t>
  </si>
  <si>
    <t>62.3%</t>
  </si>
  <si>
    <t>37.3%</t>
  </si>
  <si>
    <t>hesper_14_overall_D_171_by_age_group</t>
  </si>
  <si>
    <t>95.1%</t>
  </si>
  <si>
    <t>7.2%</t>
  </si>
  <si>
    <t>hesper_14_overall_D_172_by_wgs_analysis</t>
  </si>
  <si>
    <t>hesper_14_region_167</t>
  </si>
  <si>
    <t>hesper_14_region_D_169_by_gender</t>
  </si>
  <si>
    <t>93.3%</t>
  </si>
  <si>
    <t>2.8%</t>
  </si>
  <si>
    <t>92.6%</t>
  </si>
  <si>
    <t>hesper_14_rural_urban_168</t>
  </si>
  <si>
    <t>92.2%</t>
  </si>
  <si>
    <t>hesper_14_rural_urban_D_170_by_gender</t>
  </si>
  <si>
    <t>94.7%</t>
  </si>
  <si>
    <t>92.1%</t>
  </si>
  <si>
    <t>hesper_15_overall_D_174_by_highest_ed</t>
  </si>
  <si>
    <t>77.8%</t>
  </si>
  <si>
    <t>hesper_15_overall_D_177_by_gender</t>
  </si>
  <si>
    <t>85.1%</t>
  </si>
  <si>
    <t>hesper_15_overall_D_178_by_hh_size_cat</t>
  </si>
  <si>
    <t>79.3%</t>
  </si>
  <si>
    <t>20.7%</t>
  </si>
  <si>
    <t>hesper_15_region_175</t>
  </si>
  <si>
    <t>hesper_15_rural_urban_176</t>
  </si>
  <si>
    <t>hesper_16_overall_D_183_by_gender</t>
  </si>
  <si>
    <t>82.2%</t>
  </si>
  <si>
    <t>17.8%</t>
  </si>
  <si>
    <t>82.0%</t>
  </si>
  <si>
    <t>hesper_16_overall_D_184_by_age_group</t>
  </si>
  <si>
    <t>80.6%</t>
  </si>
  <si>
    <t>hesper_16_overall_D_185_by_hh_size_cat</t>
  </si>
  <si>
    <t>87.2%</t>
  </si>
  <si>
    <t>hesper_16_overall_D_186_by_wgs_analysis</t>
  </si>
  <si>
    <t>86.2%</t>
  </si>
  <si>
    <t>81.3%</t>
  </si>
  <si>
    <t>18.7%</t>
  </si>
  <si>
    <t>hesper_16_overall_D_187_by_displacement</t>
  </si>
  <si>
    <t>79.2%</t>
  </si>
  <si>
    <t>20.8%</t>
  </si>
  <si>
    <t>69.2%</t>
  </si>
  <si>
    <t>hesper_16_region_181</t>
  </si>
  <si>
    <t>90.3%</t>
  </si>
  <si>
    <t>hesper_16_rural_urban_182</t>
  </si>
  <si>
    <t>hesper_17_overall_D_192_by_gender</t>
  </si>
  <si>
    <t>90.8%</t>
  </si>
  <si>
    <t>8.6%</t>
  </si>
  <si>
    <t>hesper_17_overall_D_193_by_age_group</t>
  </si>
  <si>
    <t>hesper_17_overall_D_194_by_legal_status</t>
  </si>
  <si>
    <t>hesper_17_overall_D_195_by_wgs_analysis</t>
  </si>
  <si>
    <t>hesper_17_region_190</t>
  </si>
  <si>
    <t>85.3%</t>
  </si>
  <si>
    <t>hesper_17_rural_urban_191</t>
  </si>
  <si>
    <t>hesper_18_overall_D_200_by_gender</t>
  </si>
  <si>
    <t>52.4%</t>
  </si>
  <si>
    <t>47.2%</t>
  </si>
  <si>
    <t>47.8%</t>
  </si>
  <si>
    <t>hesper_18_overall_D_201_by_age_group</t>
  </si>
  <si>
    <t>39.0%</t>
  </si>
  <si>
    <t>61.0%</t>
  </si>
  <si>
    <t>49.5%</t>
  </si>
  <si>
    <t>50.5%</t>
  </si>
  <si>
    <t>59.7%</t>
  </si>
  <si>
    <t>65.0%</t>
  </si>
  <si>
    <t>35.0%</t>
  </si>
  <si>
    <t>hesper_18_region_198</t>
  </si>
  <si>
    <t>42.0%</t>
  </si>
  <si>
    <t>hesper_18_rural_urban_199</t>
  </si>
  <si>
    <t>54.9%</t>
  </si>
  <si>
    <t>44.6%</t>
  </si>
  <si>
    <t>hesper_19_overall_D_205_by_gender</t>
  </si>
  <si>
    <t>hesper_19_overall_D_206_by_age_group</t>
  </si>
  <si>
    <t>95.0%</t>
  </si>
  <si>
    <t>hesper_19_overall_D_207_by_wgs_analysis</t>
  </si>
  <si>
    <t>hesper_19_overall_D_208_by_displacement</t>
  </si>
  <si>
    <t>hesper_19_region_203</t>
  </si>
  <si>
    <t>hesper_19_rural_urban_204</t>
  </si>
  <si>
    <t>97.6%</t>
  </si>
  <si>
    <t>hesper_20_overall_D_213_by_gender</t>
  </si>
  <si>
    <t>77.7%</t>
  </si>
  <si>
    <t>21.8%</t>
  </si>
  <si>
    <t>76.7%</t>
  </si>
  <si>
    <t>22.9%</t>
  </si>
  <si>
    <t>hesper_20_overall_D_214_by_age_group</t>
  </si>
  <si>
    <t>43.9%</t>
  </si>
  <si>
    <t>84.5%</t>
  </si>
  <si>
    <t>72.5%</t>
  </si>
  <si>
    <t>hesper_20_overall_D_215_by_wgs_analysis</t>
  </si>
  <si>
    <t>63.6%</t>
  </si>
  <si>
    <t>20.4%</t>
  </si>
  <si>
    <t>hesper_20_overall_D_216_by_displacement</t>
  </si>
  <si>
    <t>hesper_20_region_211</t>
  </si>
  <si>
    <t>hesper_20_rural_urban_212</t>
  </si>
  <si>
    <t>76.0%</t>
  </si>
  <si>
    <t>hesper_21_overall_D_221_by_gender</t>
  </si>
  <si>
    <t>59.0%</t>
  </si>
  <si>
    <t>58.8%</t>
  </si>
  <si>
    <t>hesper_21_overall_D_222_by_age_group</t>
  </si>
  <si>
    <t>53.6%</t>
  </si>
  <si>
    <t>67.7%</t>
  </si>
  <si>
    <t>30.6%</t>
  </si>
  <si>
    <t>hesper_21_overall_D_223_by_wgs_analysis</t>
  </si>
  <si>
    <t>43.2%</t>
  </si>
  <si>
    <t>3.0%</t>
  </si>
  <si>
    <t>hesper_21_overall_D_224_by_displacement</t>
  </si>
  <si>
    <t>hesper_21_region_219</t>
  </si>
  <si>
    <t>72.0%</t>
  </si>
  <si>
    <t>hesper_21_rural_urban_220</t>
  </si>
  <si>
    <t>hesper_22_overall_D_229_by_gender</t>
  </si>
  <si>
    <t>hesper_22_overall_D_230_by_age_group</t>
  </si>
  <si>
    <t>12.9%</t>
  </si>
  <si>
    <t>hesper_22_overall_D_231_by_legal_status</t>
  </si>
  <si>
    <t>hesper_22_overall_D_232_by_wgs_analysis</t>
  </si>
  <si>
    <t>hesper_22_region_227</t>
  </si>
  <si>
    <t>84.8%</t>
  </si>
  <si>
    <t>hesper_22_rural_urban_228</t>
  </si>
  <si>
    <t>87.7%</t>
  </si>
  <si>
    <t>hesper_23_overall_D_237_by_displacement</t>
  </si>
  <si>
    <t>86.9%</t>
  </si>
  <si>
    <t>hesper_23_region_235</t>
  </si>
  <si>
    <t>hesper_23_rural_urban_236</t>
  </si>
  <si>
    <t>hesper_24_overall_D_241_by_gender</t>
  </si>
  <si>
    <t>hesper_24_overall_D_242_by_highest_ed</t>
  </si>
  <si>
    <t>92.4%</t>
  </si>
  <si>
    <t>7.6%</t>
  </si>
  <si>
    <t>hesper_24_overall_D_243_by_age_group</t>
  </si>
  <si>
    <t>hesper_24_region_239</t>
  </si>
  <si>
    <t>hesper_24_rural_urban_240</t>
  </si>
  <si>
    <t>hesper_26_overall_D_248_by_age_group</t>
  </si>
  <si>
    <t>72.6%</t>
  </si>
  <si>
    <t>hesper_26_overall_D_249_by_gender</t>
  </si>
  <si>
    <t>80.3%</t>
  </si>
  <si>
    <t>hesper_26_region_246</t>
  </si>
  <si>
    <t>hesper_26_rural_urban_247</t>
  </si>
  <si>
    <t>80.4%</t>
  </si>
  <si>
    <t>hesper_27_overall_D_252_by_gender</t>
  </si>
  <si>
    <t>93.1%</t>
  </si>
  <si>
    <t>hesper_27_region_250</t>
  </si>
  <si>
    <t>hesper_27_rural_urban_251</t>
  </si>
  <si>
    <t>hesper_28_region_253</t>
  </si>
  <si>
    <t>hesper_28_rural_urban_254</t>
  </si>
  <si>
    <t>hesper_29_region_255</t>
  </si>
  <si>
    <t>hesper_29_rural_urban_256</t>
  </si>
  <si>
    <t>78.4%</t>
  </si>
  <si>
    <t>hesper_30_overall_D_259_by_hh_size_cat</t>
  </si>
  <si>
    <t>84.9%</t>
  </si>
  <si>
    <t>hesper_30_region_257</t>
  </si>
  <si>
    <t>hesper_30_rural_urban_258</t>
  </si>
  <si>
    <t>82.8%</t>
  </si>
  <si>
    <t>hh_criteria_overall_D_112_by_hesper_05_06</t>
  </si>
  <si>
    <t>Pregnant/breastfeeding</t>
  </si>
  <si>
    <t>Children (&lt;18)</t>
  </si>
  <si>
    <t>Older people (60+)</t>
  </si>
  <si>
    <t>People with disability</t>
  </si>
  <si>
    <t>People with a chronic illness</t>
  </si>
  <si>
    <t>Single adult/parent with dependants</t>
  </si>
  <si>
    <t>48.0%</t>
  </si>
  <si>
    <t>68.9%</t>
  </si>
  <si>
    <t>35.2%</t>
  </si>
  <si>
    <t>49.6%</t>
  </si>
  <si>
    <t>hh_criteria_overall_D_121_by_hesper_07</t>
  </si>
  <si>
    <t>19.2%</t>
  </si>
  <si>
    <t>48.3%</t>
  </si>
  <si>
    <t>69.9%</t>
  </si>
  <si>
    <t>51.6%</t>
  </si>
  <si>
    <t>hh_criteria_overall_D_130_by_hesper_08</t>
  </si>
  <si>
    <t>70.0%</t>
  </si>
  <si>
    <t>33.5%</t>
  </si>
  <si>
    <t>51.5%</t>
  </si>
  <si>
    <t>67.2%</t>
  </si>
  <si>
    <t>40.3%</t>
  </si>
  <si>
    <t>41.8%</t>
  </si>
  <si>
    <t>hh_criteria_overall_D_140_by_hesper_09</t>
  </si>
  <si>
    <t>67.4%</t>
  </si>
  <si>
    <t>69.6%</t>
  </si>
  <si>
    <t>hh_criteria_overall_D_166_by_hesper_13</t>
  </si>
  <si>
    <t>45.6%</t>
  </si>
  <si>
    <t>6.8%</t>
  </si>
  <si>
    <t>44.8%</t>
  </si>
  <si>
    <t>hh_criteria_overall_D_173_by_hesper_14</t>
  </si>
  <si>
    <t>21.7%</t>
  </si>
  <si>
    <t>48.2%</t>
  </si>
  <si>
    <t>hh_criteria_overall_D_180_by_hesper_15</t>
  </si>
  <si>
    <t>60.6%</t>
  </si>
  <si>
    <t>26.9%</t>
  </si>
  <si>
    <t>62.7%</t>
  </si>
  <si>
    <t>hh_criteria_overall_D_189_by_hesper_16</t>
  </si>
  <si>
    <t>hh_criteria_overall_D_197_by_hesper_17</t>
  </si>
  <si>
    <t>19.9%</t>
  </si>
  <si>
    <t>49.8%</t>
  </si>
  <si>
    <t>23.8%</t>
  </si>
  <si>
    <t>hh_criteria_overall_D_202_by_hesper_18</t>
  </si>
  <si>
    <t>34.6%</t>
  </si>
  <si>
    <t>hh_criteria_overall_D_210_by_hesper_19</t>
  </si>
  <si>
    <t>37.1%</t>
  </si>
  <si>
    <t>11.2%</t>
  </si>
  <si>
    <t>hh_criteria_overall_D_218_by_hesper_20</t>
  </si>
  <si>
    <t>69.5%</t>
  </si>
  <si>
    <t>33.7%</t>
  </si>
  <si>
    <t>48.7%</t>
  </si>
  <si>
    <t>hh_criteria_overall_D_226_by_hesper_21</t>
  </si>
  <si>
    <t>66.4%</t>
  </si>
  <si>
    <t>71.3%</t>
  </si>
  <si>
    <t>31.9%</t>
  </si>
  <si>
    <t>28.7%</t>
  </si>
  <si>
    <t>43.6%</t>
  </si>
  <si>
    <t>3.2%</t>
  </si>
  <si>
    <t>hh_criteria_overall_D_234_by_hesper_22</t>
  </si>
  <si>
    <t>68.1%</t>
  </si>
  <si>
    <t>11.7%</t>
  </si>
  <si>
    <t>5.6%</t>
  </si>
  <si>
    <t>24.1%</t>
  </si>
  <si>
    <t>31.0%</t>
  </si>
  <si>
    <t>55.2%</t>
  </si>
  <si>
    <t>hh_criteria_overall_D_238_by_hesper_23</t>
  </si>
  <si>
    <t>63.3%</t>
  </si>
  <si>
    <t>53.3%</t>
  </si>
  <si>
    <t>hh_criteria_overall_D_245_by_hesper_24</t>
  </si>
  <si>
    <t>69.1%</t>
  </si>
  <si>
    <t>hh_criteria_overall_D_26_by_displacement</t>
  </si>
  <si>
    <t>42.1%</t>
  </si>
  <si>
    <t>66.1%</t>
  </si>
  <si>
    <t>52.8%</t>
  </si>
  <si>
    <t>hh_criteria_overall_D_70_by_hesper_01</t>
  </si>
  <si>
    <t>70.6%</t>
  </si>
  <si>
    <t>20.1%</t>
  </si>
  <si>
    <t>47.7%</t>
  </si>
  <si>
    <t>56.7%</t>
  </si>
  <si>
    <t>hh_criteria_overall_D_79_by_hesper_02</t>
  </si>
  <si>
    <t>69.3%</t>
  </si>
  <si>
    <t>33.2%</t>
  </si>
  <si>
    <t>20.5%</t>
  </si>
  <si>
    <t>hh_criteria_overall_D_89_by_hesper_03</t>
  </si>
  <si>
    <t>35.5%</t>
  </si>
  <si>
    <t>49.3%</t>
  </si>
  <si>
    <t>59.3%</t>
  </si>
  <si>
    <t>51.9%</t>
  </si>
  <si>
    <t>hh_criteria_overall_D_98_by_hesper_04</t>
  </si>
  <si>
    <t>69.4%</t>
  </si>
  <si>
    <t>49.4%</t>
  </si>
  <si>
    <t>hh_criteria_region_24</t>
  </si>
  <si>
    <t>71.0%</t>
  </si>
  <si>
    <t>23.2%</t>
  </si>
  <si>
    <t>54.0%</t>
  </si>
  <si>
    <t>hh_criteria_rural_urban_25</t>
  </si>
  <si>
    <t>41.5%</t>
  </si>
  <si>
    <t>22.7%</t>
  </si>
  <si>
    <t>9.9%</t>
  </si>
  <si>
    <t>hh_size_cat_overall_D_47_by_age_group</t>
  </si>
  <si>
    <t>21.0%</t>
  </si>
  <si>
    <t>24.9%</t>
  </si>
  <si>
    <t>hh_size_cat_overall_D_48_by_gender</t>
  </si>
  <si>
    <t>hh_size_cat_overall_D_49_by_displacement</t>
  </si>
  <si>
    <t>14.2%</t>
  </si>
  <si>
    <t>hh_size_cat_region_44</t>
  </si>
  <si>
    <t>32.0%</t>
  </si>
  <si>
    <t>hh_size_cat_rural_urban_46</t>
  </si>
  <si>
    <t>hh_size_region_43</t>
  </si>
  <si>
    <t>hh_size_rural_urban_45</t>
  </si>
  <si>
    <t>highest_ed_overall_D_36_by_age_group</t>
  </si>
  <si>
    <t>24.4%</t>
  </si>
  <si>
    <t>30.9%</t>
  </si>
  <si>
    <t>45.2%</t>
  </si>
  <si>
    <t>52.5%</t>
  </si>
  <si>
    <t>37.6%</t>
  </si>
  <si>
    <t>highest_ed_overall_D_37_by_legal_status</t>
  </si>
  <si>
    <t>highest_ed_overall_D_38_by_gender</t>
  </si>
  <si>
    <t>highest_ed_region_34</t>
  </si>
  <si>
    <t>33.0%</t>
  </si>
  <si>
    <t>46.0%</t>
  </si>
  <si>
    <t>highest_ed_rural_urban_35</t>
  </si>
  <si>
    <t>31.7%</t>
  </si>
  <si>
    <t>inform_serv_overall_D_280_by_age_group</t>
  </si>
  <si>
    <t>Not at all</t>
  </si>
  <si>
    <t>Yes, completely</t>
  </si>
  <si>
    <t>Mostly yes</t>
  </si>
  <si>
    <t>Not really</t>
  </si>
  <si>
    <t>Don’t know</t>
  </si>
  <si>
    <t>27.8%</t>
  </si>
  <si>
    <t>inform_serv_overall_D_281_by_displacement</t>
  </si>
  <si>
    <t>32.3%</t>
  </si>
  <si>
    <t>inform_serv_region_278</t>
  </si>
  <si>
    <t>33.9%</t>
  </si>
  <si>
    <t>29.4%</t>
  </si>
  <si>
    <t>inform_serv_rural_urban_279</t>
  </si>
  <si>
    <t>legal_status_overall_D_22_by_displacement</t>
  </si>
  <si>
    <t>81.1%</t>
  </si>
  <si>
    <t>93.0%</t>
  </si>
  <si>
    <t>legal_status_overall_D_23_by_nationality</t>
  </si>
  <si>
    <t>44.4%</t>
  </si>
  <si>
    <t>legal_status_region_20</t>
  </si>
  <si>
    <t>88.4%</t>
  </si>
  <si>
    <t>legal_status_rural_urban_21</t>
  </si>
  <si>
    <t>loc_res_01_overall_13</t>
  </si>
  <si>
    <t>Anenii Noi</t>
  </si>
  <si>
    <t>Bălți</t>
  </si>
  <si>
    <t>Cahul</t>
  </si>
  <si>
    <t>Călărași</t>
  </si>
  <si>
    <t>Cantemir</t>
  </si>
  <si>
    <t>Căușeni</t>
  </si>
  <si>
    <t>Chișinău</t>
  </si>
  <si>
    <t>Cimișlia</t>
  </si>
  <si>
    <t>Criuleni</t>
  </si>
  <si>
    <t>Dondușeni</t>
  </si>
  <si>
    <t>Drochia</t>
  </si>
  <si>
    <t>Dubăsari</t>
  </si>
  <si>
    <t>Edineț</t>
  </si>
  <si>
    <t>Florești</t>
  </si>
  <si>
    <t>Glodeni</t>
  </si>
  <si>
    <t>Hîncești</t>
  </si>
  <si>
    <t>Ialoveni</t>
  </si>
  <si>
    <t>Ocnița</t>
  </si>
  <si>
    <t>Orhei</t>
  </si>
  <si>
    <t>Râbnița</t>
  </si>
  <si>
    <t>Rezina</t>
  </si>
  <si>
    <t>Rîșcani</t>
  </si>
  <si>
    <t>Sîngerei</t>
  </si>
  <si>
    <t>Slobozia</t>
  </si>
  <si>
    <t>Ștefan Vodă</t>
  </si>
  <si>
    <t>Strășeni</t>
  </si>
  <si>
    <t>Taraclia</t>
  </si>
  <si>
    <t>Tiraspol</t>
  </si>
  <si>
    <t>Ungheni</t>
  </si>
  <si>
    <t>UTA Găgăuzia</t>
  </si>
  <si>
    <t>45.7%</t>
  </si>
  <si>
    <t>loc_res_02_overall_14</t>
  </si>
  <si>
    <t>Antonești</t>
  </si>
  <si>
    <t>Băcioi</t>
  </si>
  <si>
    <t>Batîr</t>
  </si>
  <si>
    <t>Beșghioz</t>
  </si>
  <si>
    <t>Brătușeni</t>
  </si>
  <si>
    <t>Bubuieci</t>
  </si>
  <si>
    <t>Calfa</t>
  </si>
  <si>
    <t>Ceadîr-Lunga</t>
  </si>
  <si>
    <t>Chirca</t>
  </si>
  <si>
    <t>Comrat</t>
  </si>
  <si>
    <t>Costuleni</t>
  </si>
  <si>
    <t>Cotova</t>
  </si>
  <si>
    <t>Cupcini</t>
  </si>
  <si>
    <t>Dnestrovsc</t>
  </si>
  <si>
    <t>Dominteni</t>
  </si>
  <si>
    <t>Doroțcaia</t>
  </si>
  <si>
    <t>Durlești</t>
  </si>
  <si>
    <t>Etulia</t>
  </si>
  <si>
    <t>Gâsca</t>
  </si>
  <si>
    <t>Geamăna</t>
  </si>
  <si>
    <t>Ghidighici</t>
  </si>
  <si>
    <t>Gura Bîcului</t>
  </si>
  <si>
    <t>Hăsnășenii Mari</t>
  </si>
  <si>
    <t>Izvoare</t>
  </si>
  <si>
    <t>Malcoci</t>
  </si>
  <si>
    <t>Maramonovca</t>
  </si>
  <si>
    <t>Mărculești</t>
  </si>
  <si>
    <t>Miclești</t>
  </si>
  <si>
    <t>Otaci</t>
  </si>
  <si>
    <t>Palanca</t>
  </si>
  <si>
    <t>Pocrovca</t>
  </si>
  <si>
    <t>Rădoaia</t>
  </si>
  <si>
    <t>Sărata-Galbenă</t>
  </si>
  <si>
    <t>Tiraspolul Nou</t>
  </si>
  <si>
    <t>Tohatin</t>
  </si>
  <si>
    <t>Ursoaia</t>
  </si>
  <si>
    <t>Vălcineț</t>
  </si>
  <si>
    <t>Varnița</t>
  </si>
  <si>
    <t>Văsieni</t>
  </si>
  <si>
    <t>Vinogradovca</t>
  </si>
  <si>
    <t>Volintiri</t>
  </si>
  <si>
    <t>Vulcănești</t>
  </si>
  <si>
    <t>Zolotievca</t>
  </si>
  <si>
    <t>43.0%</t>
  </si>
  <si>
    <t>month_arrival_overall_D_12_by_month_range</t>
  </si>
  <si>
    <t>03-2024</t>
  </si>
  <si>
    <t>04-2024</t>
  </si>
  <si>
    <t>05-2024</t>
  </si>
  <si>
    <t>06-2024</t>
  </si>
  <si>
    <t>01-2023</t>
  </si>
  <si>
    <t>02-2022</t>
  </si>
  <si>
    <t>02-2023</t>
  </si>
  <si>
    <t>03-2022</t>
  </si>
  <si>
    <t>03-2023</t>
  </si>
  <si>
    <t>04-2022</t>
  </si>
  <si>
    <t>04-2023</t>
  </si>
  <si>
    <t>05-2023</t>
  </si>
  <si>
    <t>07-2023</t>
  </si>
  <si>
    <t>08-2022</t>
  </si>
  <si>
    <t>12-2022</t>
  </si>
  <si>
    <t>06-2022</t>
  </si>
  <si>
    <t>07-2022</t>
  </si>
  <si>
    <t>09-2022</t>
  </si>
  <si>
    <t>10-2022</t>
  </si>
  <si>
    <t>05-2022</t>
  </si>
  <si>
    <t>01-2024</t>
  </si>
  <si>
    <t>02-2024</t>
  </si>
  <si>
    <t>12-2023</t>
  </si>
  <si>
    <t>06-2023</t>
  </si>
  <si>
    <t>08-2023</t>
  </si>
  <si>
    <t>09-2023</t>
  </si>
  <si>
    <t>10-2023</t>
  </si>
  <si>
    <t>11-2023</t>
  </si>
  <si>
    <t>1 - 3 month</t>
  </si>
  <si>
    <t>13 - 18 month</t>
  </si>
  <si>
    <t>19 - 24 month</t>
  </si>
  <si>
    <t>25 - 30 month</t>
  </si>
  <si>
    <t>4 - 6 month</t>
  </si>
  <si>
    <t>7 - 12 month</t>
  </si>
  <si>
    <t>month_range_overall_D_11_by_month_arrival</t>
  </si>
  <si>
    <t>month_range_region_9</t>
  </si>
  <si>
    <t>month_range_rural_urban_10</t>
  </si>
  <si>
    <t>nationality_region_18</t>
  </si>
  <si>
    <t>Ukrainian</t>
  </si>
  <si>
    <t>Moldovan</t>
  </si>
  <si>
    <t>Russian</t>
  </si>
  <si>
    <t>Azerbaijan</t>
  </si>
  <si>
    <t>Stateless (no citizenship)</t>
  </si>
  <si>
    <t>93.8%</t>
  </si>
  <si>
    <t>nationality_rural_urban_19</t>
  </si>
  <si>
    <t>pref_assistance_01_overall_D_290_by_gender</t>
  </si>
  <si>
    <t>Drinking water</t>
  </si>
  <si>
    <t>Food</t>
  </si>
  <si>
    <t>Place to live in</t>
  </si>
  <si>
    <t>Toilets</t>
  </si>
  <si>
    <t>Keeping clean</t>
  </si>
  <si>
    <t>Keeping clean Women</t>
  </si>
  <si>
    <t>Clothes, shoes, bedding or blankets</t>
  </si>
  <si>
    <t>Heating</t>
  </si>
  <si>
    <t>Income or livelihood</t>
  </si>
  <si>
    <t>Physical health</t>
  </si>
  <si>
    <t>Health care</t>
  </si>
  <si>
    <t>Health care Women</t>
  </si>
  <si>
    <t>Distress</t>
  </si>
  <si>
    <t>Safety</t>
  </si>
  <si>
    <t>Education for your children</t>
  </si>
  <si>
    <t>Care for family members</t>
  </si>
  <si>
    <t>Support from others</t>
  </si>
  <si>
    <t>Separation from family members</t>
  </si>
  <si>
    <t>Community integration</t>
  </si>
  <si>
    <t>Information</t>
  </si>
  <si>
    <t>The way aid is provided</t>
  </si>
  <si>
    <t>Respect</t>
  </si>
  <si>
    <t>Moving between places</t>
  </si>
  <si>
    <t>Too much free time</t>
  </si>
  <si>
    <t>Law and justice in your community</t>
  </si>
  <si>
    <t>Safety or protection from violence for women in your community</t>
  </si>
  <si>
    <t>Alcohol or drug use in your community</t>
  </si>
  <si>
    <t>Mental health conditions in your community</t>
  </si>
  <si>
    <t>Care for people in your community who are on their own</t>
  </si>
  <si>
    <t>Other issue mentioned by respondent:</t>
  </si>
  <si>
    <t>70.2%</t>
  </si>
  <si>
    <t>70.8%</t>
  </si>
  <si>
    <t>pref_assistance_01_overall_D_291_by_age_group</t>
  </si>
  <si>
    <t>18.5%</t>
  </si>
  <si>
    <t>pref_assistance_01_overall_D_292_by_displacement</t>
  </si>
  <si>
    <t>65.4%</t>
  </si>
  <si>
    <t>pref_assistance_01_region_288</t>
  </si>
  <si>
    <t>75.7%</t>
  </si>
  <si>
    <t>54.2%</t>
  </si>
  <si>
    <t>69.7%</t>
  </si>
  <si>
    <t>pref_assistance_01_rural_urban_289</t>
  </si>
  <si>
    <t>22.4%</t>
  </si>
  <si>
    <t>pref_assistance_02_overall_D_295_by_gender</t>
  </si>
  <si>
    <t>Cash assistance (physical cash, mobile money, coupon, voucher)</t>
  </si>
  <si>
    <t>Food assistance (in kind)</t>
  </si>
  <si>
    <t>Drinking water (in kind)</t>
  </si>
  <si>
    <t>Sanitation services</t>
  </si>
  <si>
    <t>Accommodation/housing support</t>
  </si>
  <si>
    <t>Healthcare (treatment, medicine, …)</t>
  </si>
  <si>
    <t>Essential household hygiene and personal items (clothes, blanket, cooking items, sleeping items, storing food)</t>
  </si>
  <si>
    <t>Education</t>
  </si>
  <si>
    <t>Protection (police, child protection, GBV)</t>
  </si>
  <si>
    <t>Psychosocial support</t>
  </si>
  <si>
    <t>Employment and livelihood assistance</t>
  </si>
  <si>
    <t>Trainings/Education of adults</t>
  </si>
  <si>
    <t>Support with child-care</t>
  </si>
  <si>
    <t>Language courses</t>
  </si>
  <si>
    <t>Legal support</t>
  </si>
  <si>
    <t>Support with transport</t>
  </si>
  <si>
    <t>Information on how to access services</t>
  </si>
  <si>
    <t>25.5%</t>
  </si>
  <si>
    <t>45.8%</t>
  </si>
  <si>
    <t>26.0%</t>
  </si>
  <si>
    <t>45.9%</t>
  </si>
  <si>
    <t>pref_assistance_02_overall_D_296_by_age_group</t>
  </si>
  <si>
    <t>40.7%</t>
  </si>
  <si>
    <t>47.5%</t>
  </si>
  <si>
    <t>65.8%</t>
  </si>
  <si>
    <t>pref_assistance_02_overall_D_297_by_legal_status</t>
  </si>
  <si>
    <t>46.8%</t>
  </si>
  <si>
    <t>pref_assistance_02_overall_D_298_by_wgs_analysis</t>
  </si>
  <si>
    <t>40.1%</t>
  </si>
  <si>
    <t>pref_assistance_02_overall_D_299_by_displacement</t>
  </si>
  <si>
    <t>86.8%</t>
  </si>
  <si>
    <t>96.2%</t>
  </si>
  <si>
    <t>pref_assistance_02_overall_D_300_by_highest_ed</t>
  </si>
  <si>
    <t>97.9%</t>
  </si>
  <si>
    <t>pref_assistance_02_region_293</t>
  </si>
  <si>
    <t>pref_assistance_02_rural_urban_294</t>
  </si>
  <si>
    <t>18.9%</t>
  </si>
  <si>
    <t>pref_chan_01_overall_D_284_by_age_group</t>
  </si>
  <si>
    <t>Phone call / Helpline</t>
  </si>
  <si>
    <t>Word of mouth</t>
  </si>
  <si>
    <t>Face to face (helpdesk, outreach volunteer, community centers, local authorities)</t>
  </si>
  <si>
    <t>SMS</t>
  </si>
  <si>
    <t>Facebook</t>
  </si>
  <si>
    <t>Instagram</t>
  </si>
  <si>
    <t>Telegram</t>
  </si>
  <si>
    <t>TikTok</t>
  </si>
  <si>
    <t>Whatsapp</t>
  </si>
  <si>
    <t>Signal</t>
  </si>
  <si>
    <t>Viber</t>
  </si>
  <si>
    <t>Official website</t>
  </si>
  <si>
    <t>TV</t>
  </si>
  <si>
    <t>Newspapers, magazines</t>
  </si>
  <si>
    <t>Flyers/posters/leaflets</t>
  </si>
  <si>
    <t>Don't know</t>
  </si>
  <si>
    <t>54.4%</t>
  </si>
  <si>
    <t>25.7%</t>
  </si>
  <si>
    <t>31.4%</t>
  </si>
  <si>
    <t>34.3%</t>
  </si>
  <si>
    <t>pref_chan_01_region_282</t>
  </si>
  <si>
    <t>27.6%</t>
  </si>
  <si>
    <t>62.1%</t>
  </si>
  <si>
    <t>pref_chan_01_rural_urban_283</t>
  </si>
  <si>
    <t>47.6%</t>
  </si>
  <si>
    <t>42.2%</t>
  </si>
  <si>
    <t>83.6%</t>
  </si>
  <si>
    <t>pref_chan_02_overall_D_287_by_age_group</t>
  </si>
  <si>
    <t>45.0%</t>
  </si>
  <si>
    <t>76.9%</t>
  </si>
  <si>
    <t>88.9%</t>
  </si>
  <si>
    <t>pref_chan_02_region_285</t>
  </si>
  <si>
    <t>pref_chan_02_rural_urban_286</t>
  </si>
  <si>
    <t>41.4%</t>
  </si>
  <si>
    <t>serious_problem_1_overall_D_262_by_gender</t>
  </si>
  <si>
    <t>serious_problem_1_overall_D_263_by_age_group</t>
  </si>
  <si>
    <t>serious_problem_1_overall_D_264_by_wgs_analysis</t>
  </si>
  <si>
    <t>49.2%</t>
  </si>
  <si>
    <t>serious_problem_1_overall_D_265_by_displacement</t>
  </si>
  <si>
    <t>42.6%</t>
  </si>
  <si>
    <t>serious_problem_1_region_260</t>
  </si>
  <si>
    <t>39.4%</t>
  </si>
  <si>
    <t>serious_problem_1_rural_urban_261</t>
  </si>
  <si>
    <t>serious_problem_2_overall_D_268_by_gender</t>
  </si>
  <si>
    <t>23.0%</t>
  </si>
  <si>
    <t>serious_problem_2_overall_D_269_by_age_group</t>
  </si>
  <si>
    <t>22.1%</t>
  </si>
  <si>
    <t>serious_problem_2_overall_D_270_by_wgs_analysis</t>
  </si>
  <si>
    <t>serious_problem_2_overall_D_271_by_displacement</t>
  </si>
  <si>
    <t>serious_problem_2_region_266</t>
  </si>
  <si>
    <t>serious_problem_2_rural_urban_267</t>
  </si>
  <si>
    <t>serious_problem_3_overall_D_274_by_gender</t>
  </si>
  <si>
    <t>serious_problem_3_overall_D_275_by_age_group</t>
  </si>
  <si>
    <t>serious_problem_3_overall_D_276_by_wgs_analysis</t>
  </si>
  <si>
    <t>serious_problem_3_overall_D_277_by_displacement</t>
  </si>
  <si>
    <t>serious_problem_3_region_272</t>
  </si>
  <si>
    <t>serious_problem_3_rural_urban_273</t>
  </si>
  <si>
    <t>wgs_analysis_overall_D_58_by_age_group</t>
  </si>
  <si>
    <t>wgs_analysis_overall_D_59_by_gender</t>
  </si>
  <si>
    <t>wgs_analysis_overall_D_60_by_legal_status</t>
  </si>
  <si>
    <t>83.8%</t>
  </si>
  <si>
    <t>wgs_analysis_overall_D_61_by_displacement</t>
  </si>
  <si>
    <t>82.5%</t>
  </si>
  <si>
    <t>wgs_analysis_region_56</t>
  </si>
  <si>
    <t>wgs_analysis_rural_urban_57</t>
  </si>
  <si>
    <t>Over two years have passed since the escalation of the conflict in Ukraine on 24 February 2022. Since then, there have been 1,108,037 recorded border crossings from Ukraine and 120,472 refugees from Ukraine are currently (as of 2 June 2024) recorded to be in the Republic of Moldova according to the monitoring of border crossings between the countries. To facilitate and promote the regularisation of refugees in Moldova, Ukrainian nationals, and eligible third-country nationals (TCNs) have been able to apply for Temporary Protection (TP) in Moldova since March 2023 which grants them the right to stay until 1 March 2024, now extended to 1 March 2025. Despite this, only 63,141 Ukrainians have applied for TP status in Moldova, of which 51,314 have been granted this status, as of 24 June 2024. Another 11,612 are either in the asylum system or have secured some form of residency in Moldova or Moldovan citizenship. When compared to the figure from the Moldovan Border Police mentioned above, a potential remaining 57,546 refugees from Ukraine appear to still lack legal status in Moldova despite extensive outreach efforts conducted by the government and humanitarian organisations across the country.
Beneficiary databases and monitoring of refugee numbers by humanitarian organisations including REACH’s own Area Monitoring assessments have produced conflicting figures of the total number of refugees in the country, and despite two years of ongoing humanitarian response in Moldova and the combined efforts of humanitarian organisations and government entities, there remain no confirmed figures of the total number of refugees in Moldova and their geographic distribution across the country. This situation remains an unsolved problem for actors seeking to make informed decisions in the planning of humanitarian programmes targeting refugees and has prevented representative sampling for assessments of this population.
Considering these limitations and the large number of refugees still without legal status, it is likely that many refugees remain outside the coverage of existing humanitarian assistance nets. Similarly, while several assessments have been done on the demographic profile of the refugee population, most have relied on identifying respondents through beneficiary lists of support programmes for refugees or through locations where refugees commonly seek assistance. As such, there remains a lack of data on the demographic profile of refugees outside the coverage of existing humanitarian, social and legal assistance nets. Several assessments have also captured to some extent the needs of the refugee population in Moldova. However, they have primarily been structured according to the understanding and perception of needs by humanitarian actors or used a more basic and concise method of asking respondents to list their top three priority needs rather than providing a holistic overview of the refugees’ self-perceived needs.
This assessment as such, aims to address and fill the existing information gap regarding refugee profiling in Moldova. This will be achieved by providing up-to-date and updatable estimates of the refugee population and their geographic distribution, and through a more diversified demographic profiling by employing an alternative method for identifying respondents. Additionally, the assessment sheds light on the self-perceived needs of refugees, their current coping mechanisms, and what support they prioritise to receive in the future.
This dataset covers the latter objectives of assessing the self-perceived needs of refugees and the support they would like to receive in priority.</t>
  </si>
  <si>
    <t>3 June 2024 to 9 June 2024</t>
  </si>
  <si>
    <t>NA</t>
  </si>
  <si>
    <t>Nadine Frisk, Assessment Officer, nadine.frisk@impact-initiatives.org
Brian Bruggeman, Assessment Officer, brian.bruggeman@impact-initiatives.org</t>
  </si>
  <si>
    <t>The Refugee Population Profiling assessment covers all settlements across the Republic of Moldova nationwide where refugees who have been displaced from Ukraine to Moldova following the escalation of hostilities on 24 February 2022 (including third-country nationals) are currently residing. The population of interest includes all refugees who have been displaced from Ukraine to Moldova following the escalation of hostilities on 24 February 2022 (including Third Country Nationals) who are currently residing in Moldova.</t>
  </si>
  <si>
    <t>The data for the self-perceived needs survey was collected through the instant-messaging service Viber, which reached a broad range of respondents through an alternative method of identification of respondents. However, Viber is not widely used amongst all refugee groups, and as such the results to not provide a comprehensive representation of the total population. As such, the consent form was also disseminated on Telegram channels and Instagram to reach a broader group of refugees, but these social media platforms may also not widely cover all age groups of refugees from Ukraine in Moldova. Additionally, since this data collection phase used a convenience sampling approach and received low response rates, the demographic data and findings on self-perceived needs and preferred sectors of assistance are only indicative of the wider refugee population in Moldova.
The survey took longer than initially was anticipated, as many participants elaborated on closed questions which caused the enumerators to complete less surveys per day than was initially analysed. It was determined initially that the seven enumerators would do 10 survey per day for 5 days, totalling at 350 surveys. The minimum number of surveys targeted was 200. As the total number after data collection was 245 completed surveys, it was well above the minimum target number.</t>
  </si>
  <si>
    <t>Будь ласка, виберіть ваш ID енумератора.</t>
  </si>
  <si>
    <t>Пожалуйста, выберите ваш ID энумератора.</t>
  </si>
  <si>
    <t>Are you willing to participate in this survey?</t>
  </si>
  <si>
    <t>Ви готові взяти участь у цьому опитуванні?</t>
  </si>
  <si>
    <t>Вы готовы участвовать в этом опросе?</t>
  </si>
  <si>
    <t>What is your age?</t>
  </si>
  <si>
    <t>Скільки вам років?</t>
  </si>
  <si>
    <t>Сколько вам лет?</t>
  </si>
  <si>
    <t>Were you living in Ukraine when the conflict escalated on 24 February 2022?</t>
  </si>
  <si>
    <t>Ви мешкали в Україні, коли конфлікт посилився 24 лютого 2022 року?</t>
  </si>
  <si>
    <t>Жили ли вы в Украине в момент эскалации конфликта 24 февраля 2022 года?</t>
  </si>
  <si>
    <t>note</t>
  </si>
  <si>
    <t>Demographics</t>
  </si>
  <si>
    <t xml:space="preserve">How many times have you changed your location of residence since your departure from Ukraine?
</t>
  </si>
  <si>
    <t>Скільки разів ви змінювали ваше місце проживання з моменту вашого від'їзду з України?</t>
  </si>
  <si>
    <t>Сколько раз вы меняли ваше место жительства с момента вашего отъезда из Украины?</t>
  </si>
  <si>
    <t>In which raion do you currently reside (in Moldova)?</t>
  </si>
  <si>
    <t>У якому районі ви наразі машкаєте (в Молдові)?</t>
  </si>
  <si>
    <t>В каком районе вы в настоящее время проживаете (в Молдове)?</t>
  </si>
  <si>
    <t>text</t>
  </si>
  <si>
    <t>What is your legal status in Moldova, if any?</t>
  </si>
  <si>
    <t>Який ваш правовий статус у Молдові, якщо такий є?</t>
  </si>
  <si>
    <t>Каков ваш правовой статус в Молдове, если таковой имеется?</t>
  </si>
  <si>
    <t>What is the highest level of formal education you have attained to date?</t>
  </si>
  <si>
    <t>Якого найвищого рівня офіційної освіти ви досягли на сьогоднішній день?</t>
  </si>
  <si>
    <t>Какой наивысший уровень официального образования вы достигли на сегодняшний день?</t>
  </si>
  <si>
    <t xml:space="preserve">Do you or anyone else in your household meet the following criteria?
</t>
  </si>
  <si>
    <t>Ви або хтось ще у вашому домогосподарстві відповідає таким критеріям?</t>
  </si>
  <si>
    <t>Вы или кто-то еще в вашем домохозяйстве соответствует следующим критериям?</t>
  </si>
  <si>
    <t>Наступні запитання стосуються труднощів, які у вас могли виникати при виконанні певних дій через проблеми зі здоров'ям.</t>
  </si>
  <si>
    <t>Следующие вопросы касаются затруднений, которые у вас могут возникать при выполнении определенных действий из-за проблем со здоровьем.</t>
  </si>
  <si>
    <t>Do you have difficulty seeing, even if wearing glasses?</t>
  </si>
  <si>
    <t>У вас є труднощі з зором, навіть коли одягаєте окуляри?</t>
  </si>
  <si>
    <t>У вас есть затруднения со зрением, даже если носите очки?</t>
  </si>
  <si>
    <t>Do you have difficulty hearing, even if wearing using a hearing aid?</t>
  </si>
  <si>
    <t>У вас є труднощі зі слухом, навіть якщо використовуєте слуховий апарат?</t>
  </si>
  <si>
    <t>У вас есть затруднения с слухом, даже если используете слуховой аппарат?</t>
  </si>
  <si>
    <t>Do you have difficulty walking or climbing steps?</t>
  </si>
  <si>
    <t>У вас є труднощі з пересуванням або підйомом сходами?</t>
  </si>
  <si>
    <t>У вас есть затруднения с передвижением или подъемом по ступенькам?</t>
  </si>
  <si>
    <t>Do you have difficulty remembering or concentrating?</t>
  </si>
  <si>
    <t>У вас є труднощі із запам'ятовуванням або концентрацією?</t>
  </si>
  <si>
    <t>У вас есть затруднения с запоминанием или концентрацией?</t>
  </si>
  <si>
    <t xml:space="preserve">Do you have difficulty with self-care, such as washing all over or 
dressing? </t>
  </si>
  <si>
    <t>У вас є труднощі із самообслуговуванням, наприклад, миттям або одяганням?</t>
  </si>
  <si>
    <t xml:space="preserve">У вас есть затруднения с самообслуживанием, например, мытьем или одеванием? </t>
  </si>
  <si>
    <t xml:space="preserve">Do you have difficulty communicating, for example understanding or being understood in your usual language? </t>
  </si>
  <si>
    <t>У вас є труднощі зі спілкуванням, наприклад, розумінням або розумінням вас вашою звичайною мовою?</t>
  </si>
  <si>
    <t>У вас есть затруднения с общением, например, пониманием или быть понятым на вашем обычном языке?</t>
  </si>
  <si>
    <t>Hesper Scale</t>
  </si>
  <si>
    <t>I am going to ask you now about the serious problems that you may currently be experiencing. We are interested in finding out what you think − a serious problem is a problem that you consider serious. There are no right or wrong answers. I am going to ask you about your own serious problems first.</t>
  </si>
  <si>
    <t>Зараз я запитаю вас про серйозні проблеми, з якими ви могли зіткнутися нині. Нас цікавить ваша думка - серйозна проблема - це проблема, яку ви вважаєте серйозною. Немає правильних чи неправильних відповідей. Спочатку я поставлю вам запитання про ваші власні серйозні проблеми.</t>
  </si>
  <si>
    <t>Сейчас я спрошу вас о серьезных проблемах, с которыми вы могли столкнуться в настоящее время. Нас интересует ваше мнение − серьезная проблема — это проблема, которую вы считаете серьезной. Нет правильных или неправильных ответов. Сначала я задам вам вопросы о ваших собственных серьезных проблемах.</t>
  </si>
  <si>
    <t>Do you have a serious problem because you do not have enough water that is safe for drinking or cooking?</t>
  </si>
  <si>
    <t>У вас є серйозні проблеми через нестачу безпечної води для пиття або приготування їжі?</t>
  </si>
  <si>
    <t>У вас есть серьезные проблемы из-за недостатка безопасной воды для питья или приготовления пищи?</t>
  </si>
  <si>
    <t>Do you have a serious problem with food? For example, because you do not have enough food, or good enough food, or to preserve food, or because you are not able to cook food.</t>
  </si>
  <si>
    <t>У вас є серйозні проблеми з їжею? Наприклад, тому що у вас недостатньо їжі, недостатньо якісної їжі, немає можливості зберігати їжу або приготувати їжу.</t>
  </si>
  <si>
    <t>У вас есть серьезные проблемы с едой? Например, потому что у вас недостаточно пищи, недостаточно качественной пищи, нет возможности сохранить еду или приготовить еду.</t>
  </si>
  <si>
    <t>Do you have a serious problem because you do not have a suitable place to live in?</t>
  </si>
  <si>
    <t>У вас є серйозні проблеми через відсутність відповідного місця для проживання?</t>
  </si>
  <si>
    <t>У вас есть серьезные проблемы из-за отсутствия подходящего места для проживания?</t>
  </si>
  <si>
    <t>Do you have a serious problem because you do not have easy and safe access to a clean toilet?</t>
  </si>
  <si>
    <t>У вас серйозні проблеми через відсутність легкого і безпечного доступу до чистого туалету?</t>
  </si>
  <si>
    <t>У вас серьезные проблемы из-за отсутствия легкого и безопасного доступа к чистому туалету?</t>
  </si>
  <si>
    <t>Do you have a serious problem because you do not have enough, or good enough, clothes, shoes, bedding or blankets?</t>
  </si>
  <si>
    <t>У вас є серйозні проблеми через нестачу, або недостатню якість, одягу, взуття, постільної білизни або ковдр?</t>
  </si>
  <si>
    <t>У вас есть серьезные проблемы из-за недостатка, или недостаточного качества, одежды, обуви, постельного белья или одеял?</t>
  </si>
  <si>
    <t xml:space="preserve">Do you have a serious problem because you do not have enough income, money or resources to live? </t>
  </si>
  <si>
    <t>У вас є серйозні проблеми через недостатній дохід, гроші або ресурси для проживання?</t>
  </si>
  <si>
    <t>У вас есть серьезные проблемы из-за недостаточного дохода, денег или ресурсов для проживания?</t>
  </si>
  <si>
    <t>Do you have a serious problem with your physical health? For example, because you have a physical illness, injury or disability</t>
  </si>
  <si>
    <t>У вас є серйозні проблеми з фізичним здоров'ям? Наприклад, через фізичне захворювання, травму або інвалідність.</t>
  </si>
  <si>
    <t>У вас есть серьезные проблемы с физическим здоровьем? Например, из-за физического заболевания, травмы или инвалидности.</t>
  </si>
  <si>
    <t>Do you have a serious problem because you feel very distressed? For example, very upset, sad, worried, scared, or angry.</t>
  </si>
  <si>
    <t>У вас є серйозні проблеми через те, що ви почуваєтеся дуже засмученим? Наприклад, дуже засмучені, сумні, стурбовані, налякані або злі.</t>
  </si>
  <si>
    <t xml:space="preserve">
У вас есть серьезные проблемы из-за того, что вы чувствуете себя очень расстроенным? Например, очень огорчены, грустны, обеспокоены, напуганы или злы.</t>
  </si>
  <si>
    <t>Do you have a serious problem because you are not safe or protected where you live now? For example, because of violence or crime in your community, city or village.</t>
  </si>
  <si>
    <t>У вас є серйозні проблеми через те, що ви не почуваєтеся в безпеці або незахищеними в тому місці, де ви живете зараз? Наприклад, через насильство або злочинність у вашій спільноті, місті чи селі.</t>
  </si>
  <si>
    <t>У вас есть серьезные проблемы из-за того, что вы не чувствуете себя в безопасности или незащищёнными в том месте, где вы живете сейчас? Например, из-за насилия или преступности в вашем сообществе, городе или деревне.</t>
  </si>
  <si>
    <t>Do you have a serious problem because you are not getting enough support from people in your community? For example, emotional support or practical help.</t>
  </si>
  <si>
    <t>У вас є серйозні проблеми через те, що ви не отримуєте достатньої підтримки від людей у вашій спільноті? Наприклад, емоційної підтримки або практичної допомоги.</t>
  </si>
  <si>
    <t>У вас есть серьезные проблемы из-за того, что вы не получаете достаточной поддержки от людей в вашем сообществе? Например, эмоциональной поддержки или практической помощи.</t>
  </si>
  <si>
    <t>Do you have a serious problem because you are separated from family members?</t>
  </si>
  <si>
    <t>У вас є серйозні проблеми через розлуку з членами сім'ї?</t>
  </si>
  <si>
    <t>У вас есть серьезные проблемы из-за разлуки с членами семьи?</t>
  </si>
  <si>
    <t>Do you have a serious problem with integrating in the community where you are currently living?</t>
  </si>
  <si>
    <t>У вас є серйозні проблеми з інтеграцією в спільноту, де ви зараз мешкаєте?</t>
  </si>
  <si>
    <t>У вас есть серьезные проблемы с интеграцией в сообщество, где вы в настоящее время живете?</t>
  </si>
  <si>
    <t>Do you have a serious problem because you do not have enough information? For example, because you do not have enough information about the aid that is available; or because you do not have enough information about what is happening in your home country or home town.</t>
  </si>
  <si>
    <t>У вас є серйозні проблеми через брак інформації? Наприклад, тому що у вас недостатньо інформації про допомогу, що надається; або тому що у вас недостатньо інформації про те, що відбувається у вашій рідній країні або рідному місті.</t>
  </si>
  <si>
    <t>У вас есть серьезные проблемы из-за недостатка информации? Например, потому что у вас недостаточно информации о предоставляемой помощи; или потому что у вас недостаточно информации о том, что происходит в вашей родной стране или родном городе.</t>
  </si>
  <si>
    <t>Do you have a serious problem because of inadequate aid? For example, because you do not have fair access to the aid that is available, or because aid agencies are working on their own without involvement from people in your community.</t>
  </si>
  <si>
    <t>У вас є серйозні проблеми через недостатньо ефективну допомогу? Наприклад, через те, що ви не маєте рівного доступу до допомоги, яку надають, або через те, що організації допомоги діють самостійно, без участі людей із вашої спільноти.</t>
  </si>
  <si>
    <t>У вас есть серьезные проблемы из-за недостаточно эффективной помощи? Например, потому что у вас нет равного доступа к предоставляемой помощи, или потому что организации помощи действуют самостоятельно, без участия людей из вашего сообщества.</t>
  </si>
  <si>
    <t>Do you have a serious problem because you do not feel respected or you feel humiliated? For example, because of the situation you are living in, or because of the way people treat you.</t>
  </si>
  <si>
    <t>Чи є у вас серйозна проблема, тому що ви не відчуваєте поваги або відчуваєте приниження? Наприклад, через ситуацію, в якій ви живете, або через те, як до вас ставляться люди.</t>
  </si>
  <si>
    <t xml:space="preserve">
У вас есть серьезная проблема, потому что вы не чувствуете себя уважаемым или чувствуете себя униженным? Например, из-за ситуации, в которой вы находитесь, или из-за того, как люди относятся к вам.</t>
  </si>
  <si>
    <t>Do you have a serious problem because you are not able to move between places? For example, going to another village or town</t>
  </si>
  <si>
    <t>У вас є серйозна проблема, тому що ви не можете переїжджати з місця на місце? Наприклад, переїзд в інше село або місто.</t>
  </si>
  <si>
    <t>У вас есть серьезная проблема, потому что вы не можете переезжать с места на место? Например, переезд в другую деревню или город.</t>
  </si>
  <si>
    <t>Do you have a serious problem because you have too much free time in the day?</t>
  </si>
  <si>
    <t>У вас є серйозна проблема, тому що у вас занадто багато вільного часу протягом дня?</t>
  </si>
  <si>
    <t>У вас есть серьезная проблема, потому что у вас слишком много свободного времени в течение дня?</t>
  </si>
  <si>
    <t>The last few questions refer to people in your community, so please think about members of your community when answering these questions.</t>
  </si>
  <si>
    <t>Останні кілька запитань стосуються людей у вашій спільноті, тому, будь ласка, думайте про членів вашої спільноти, відповідаючи на ці запитання.</t>
  </si>
  <si>
    <t>Последние несколько вопросов касаются людей в вашем сообществе, поэтому, пожалуйста, думайте о членах вашего сообщества, отвечая на эти вопросы.</t>
  </si>
  <si>
    <t>Is there a serious problem in your community because of an inadequate system for law and justice, or because people do not know enough about their legal rights?</t>
  </si>
  <si>
    <t>Чи є серйозна проблема у вашій спільноті через неадекватну систему правосуддя або тому, що люди недостатньо знають про свої  права?</t>
  </si>
  <si>
    <t>Есть ли серьезная проблема в вашем сообществе из-за неадекватной системы правосудия или потому, что люди недостаточно знают о своих правах?</t>
  </si>
  <si>
    <t>Is there a serious problem in your community because women do not feel safe in public spaces?</t>
  </si>
  <si>
    <t>Чи є серйозна проблема у вашій спільноті, тому що жінки не почуваються безпечно в громадських місцях?</t>
  </si>
  <si>
    <t>Есть ли серьезная проблема в вашем сообществе, потому что женщины не чувствуют себя безопасно в общественных местах?</t>
  </si>
  <si>
    <t>Is there a serious problem in your community because people drink a lot of alcohol, or use harmful drugs?</t>
  </si>
  <si>
    <t>Чи є серйозна проблема у вашій спільноті через те, що люди вживають багато алкоголю або вживають наркотики?</t>
  </si>
  <si>
    <t>Есть ли серьезная проблема в вашем сообществе из-за того, что люди употребляют много алкоголя или употребляют наркотики?</t>
  </si>
  <si>
    <t>Is there a serious problem in your community because people are feeling so upset, anxious, worried, agitated, angry, or depressed that it affects their daily functioning? For example having difficulty getting out of bed, working or going to school, caring for self or for others in the household, or doing daily household activities such as cooking, cleaning, or playing with friends.</t>
  </si>
  <si>
    <t>Есть ли серьезная проблема в вашем сообществе, потому что люди чувствуют себя настолько расстроенными, обеспокоенными, взволнованными, раздраженными, злыми или подавленными, что это влияет на их повседневное функционирование? Например, трудно вставать с постели, работой или посещением школы, заботой о себе или о других членах семьи, или выполнением повседневных домашних дел, таких как готовка, уборка или игры с друзьями.</t>
  </si>
  <si>
    <t>Чи є серйозна проблема у вашій спільноті, бо не достатньо піклуються про людей, які залишилися самі? Наприклад,  піклування про дітей без супроводу, про вдів або літніх людей, про людей без супроводу, які страждають на фізичне захворювання або психічні розлади, про людей, які мають інвалідність.</t>
  </si>
  <si>
    <t>Есть ли серьезная проблема в вашем сообществе, потому что не достаточно заботятся о людях, оставшихся одни? Например,  забота о детях без сопровождения, о вдовах или пожилых людях, о людях без сопровождения, страдающих физическим заболеванием или психическими расстройствами, или о людях с инвалидностью.</t>
  </si>
  <si>
    <t>Do you have any other serious problems that I have not yet asked you about?</t>
  </si>
  <si>
    <t>Чи є у вас будь-які інші серйозні проблеми, про які я ще не запитував(ла)?</t>
  </si>
  <si>
    <t>Есть ли у вас какие-либо другие серьезные проблемы, о которых я еще не спрашивал(а)?</t>
  </si>
  <si>
    <t>Out of these problems, which one is the most serious problem?</t>
  </si>
  <si>
    <t>Яку з цих проблем можна вважати найбільш серйозною?</t>
  </si>
  <si>
    <t>Какую из этих проблем можно считать наиболее серьезной?</t>
  </si>
  <si>
    <t>Which one is the second most serious problem?</t>
  </si>
  <si>
    <t>Яку з них можна вважати другою за серйозністю проблемою?</t>
  </si>
  <si>
    <t>Какую из них можно считать второй по серьезности проблемой?</t>
  </si>
  <si>
    <t>Which one is the third most serious problem?</t>
  </si>
  <si>
    <t>Яку з них можна вважати третьою за серйозністю проблемою?</t>
  </si>
  <si>
    <t>Какую из них можно считать третьей по серьезности проблемой?</t>
  </si>
  <si>
    <t>Assistance</t>
  </si>
  <si>
    <t>Do you feel well-informed about available humanitarian services?</t>
  </si>
  <si>
    <t>Ви відчуваєте себе достатньо поінформованим про доступні гуманітарні послуги?</t>
  </si>
  <si>
    <t>Вы чувствуете себя достаточно информированным о доступных гуманитарных услугах?</t>
  </si>
  <si>
    <t>Thank you for taking the time to participate in this survey, your answers will provide us a better and more in depth understanding of the needs of refugees from Ukraine in Moldova. This will allow Humanitarian Organizations to focus on areas of support to where it is needed the most.</t>
  </si>
  <si>
    <t>Дякуємо, що знайшли час для участі в цьому опитуванні, ваші відповіді допоможуть нам краще і глибше зрозуміти потреби біженців з України в Молдові. Це дозволить гуманітарним організаціям зосередитися на наданні допомоги там, де її потребують найбільше.</t>
  </si>
  <si>
    <t>Спасибо, что нашли время принять участие в этом опросе. Ваши ответы позволят нам лучше и глубже понять потребности беженцев из Украины в Молдове. Это позволит гуманитарным организациям сосредоточить поддержку там, где она нужна больше всего.</t>
  </si>
  <si>
    <t xml:space="preserve">245 individual-level surveys
</t>
  </si>
  <si>
    <r>
      <t>To capture the demographic profiles and self-perceived needs of refugees in Moldova, for this phase of the assessment, and</t>
    </r>
    <r>
      <rPr>
        <b/>
        <sz val="10"/>
        <rFont val="Arial Narrow"/>
        <family val="2"/>
      </rPr>
      <t xml:space="preserve"> individual-level structured survey of refugees reached through the social media platforms, Viber, Telegram and Instagram, was conducted. </t>
    </r>
    <r>
      <rPr>
        <sz val="10"/>
        <rFont val="Arial Narrow"/>
        <family val="2"/>
      </rPr>
      <t>The survey used a quantitative methodology. This tool was used for the third and final phase of the methodology of this assessment. Respondents were invited to participate in the survey through the dissemination of a consent form on the social media platforms, and those that agreed were interviewed via phone call. The Humanitarian Emergency Settings Perceived Needs Scale (HESPER) was incorporated into the survey to assess the self-perceived needs of the population across a broad range of potential areas of concern.
Convenience sampling was conducted through reaching refugees from Ukraine living in Moldova through the above-mentioned social media platforms. Sampling criteria were included in the consent form disseminated on the social media platforms, to only include displaced persons from Ukraine that have been displaced after the escalation of the conflict in February 22, that are currently residing in Moldova and are 18 years old and above. With the support of Viber, respondents for the survey were made aware of the survey through the dissemination of an invitation to participate in this assessment in the existing official Viber channel for refugees from Ukraine in Moldova, in other channels on Viber and Telegram this was send out by REACH staff, and the link was disseminated on Acted Moldova's Instagram story. Refugees had the option to participate by filling in the disseminated consent form with their name and contact information. Following the collection of consent forms, refugees were contacted through phone calls to participate in the survey. The phone calls were conducted by REACH enumerators in Ukraine, who are experienced in conducting surveys through Viber. Based on previous experience from the Ukraine field team, the allocated time and resources available, the target number of interviews was 350. However, as the final amount of interviews could vary based on the level of participation and self-enrolment in the survey, a minimum of 200 interviews was established as a requirement to have a successful and completed data collection. The final number of interviews completed was 245.</t>
    </r>
  </si>
  <si>
    <t>REACH MDA | Refugee Population Profiling Assessment Self-Perceived Needs Survey Data Analysis</t>
  </si>
  <si>
    <r>
      <t xml:space="preserve">1. What is the total number and geographic distribution of refugees from Ukraine that are currently residing in Moldova?
2. What are the characteristics of refugees from Ukraine that are currently residing in Moldova which are likely to be underrepresented and overrepresented in existing official databases and what factors contribute to this underrepresentation/overrepresentation?
3. What is the demographic profile of refugees from Ukraine who are currently residing in Moldova (gender, age, nationality, legal status, employment status, length of stay in Moldova, number of people with disabilities)?
4. What are the self-perceived needs of refugees from Ukraine that are currently residing in Moldova?
5. What types of assistance would refugees from Ukraine who are currently residing in Moldova like to receive from humanitarian actors in priority to address their self-perceived needs?
This tool was specifically designed to address </t>
    </r>
    <r>
      <rPr>
        <b/>
        <sz val="10"/>
        <rFont val="Arial Narrow"/>
        <family val="2"/>
      </rPr>
      <t>research questions 3, 4 and 5</t>
    </r>
    <r>
      <rPr>
        <sz val="10"/>
        <rFont val="Arial Narrow"/>
        <family val="2"/>
      </rPr>
      <t>, which 1 and 2 were covered in another tool using a key informant interview methodology.</t>
    </r>
  </si>
  <si>
    <t>Categorisation of ages to simplify analysis</t>
  </si>
  <si>
    <t>To enable logical checks</t>
  </si>
  <si>
    <t>To simplify analysis</t>
  </si>
  <si>
    <t>To simplify analysis and enable logical checks</t>
  </si>
  <si>
    <t>To simplify analysis based on HH sizes</t>
  </si>
  <si>
    <t>Categorisation of people with and without disabilities based on the WGSS questions</t>
  </si>
  <si>
    <t>Combination of the same category of HESPER questions that were split by gender in the tool</t>
  </si>
  <si>
    <t>Addition of nationalities that were not already included as choices in the questionnaire</t>
  </si>
  <si>
    <t>type</t>
  </si>
  <si>
    <t>name</t>
  </si>
  <si>
    <t>label::English (en)</t>
  </si>
  <si>
    <t>label::Український (uk)</t>
  </si>
  <si>
    <t>label::Русский (ru)</t>
  </si>
  <si>
    <t>relevant</t>
  </si>
  <si>
    <t>constraint</t>
  </si>
  <si>
    <t>constraint_message::English (en)</t>
  </si>
  <si>
    <t>constraint_message::Український (uk)</t>
  </si>
  <si>
    <t>constraint_message::Русский (ru)</t>
  </si>
  <si>
    <t>hint::English (en)</t>
  </si>
  <si>
    <t>hint::Український (uk)</t>
  </si>
  <si>
    <t>hint::Русский (ru)</t>
  </si>
  <si>
    <t>required</t>
  </si>
  <si>
    <t>appearance</t>
  </si>
  <si>
    <t>choice_filter</t>
  </si>
  <si>
    <t>calculation</t>
  </si>
  <si>
    <t>parameters</t>
  </si>
  <si>
    <t>start</t>
  </si>
  <si>
    <t>end</t>
  </si>
  <si>
    <t>deviceid</t>
  </si>
  <si>
    <t>audit</t>
  </si>
  <si>
    <t>track-changes=TRUE</t>
  </si>
  <si>
    <t>begin_group</t>
  </si>
  <si>
    <t>beginning</t>
  </si>
  <si>
    <t>Start of survey</t>
  </si>
  <si>
    <t>Початок опитування</t>
  </si>
  <si>
    <t>Начало исследования</t>
  </si>
  <si>
    <t>select_one enum_id</t>
  </si>
  <si>
    <t>enum_id</t>
  </si>
  <si>
    <t>Please select your enumerator ID</t>
  </si>
  <si>
    <t>minimal</t>
  </si>
  <si>
    <t>calculate</t>
  </si>
  <si>
    <t>enum_name</t>
  </si>
  <si>
    <t>jr:choice-name(${enum_id}, '${enum_id}')</t>
  </si>
  <si>
    <t>integer</t>
  </si>
  <si>
    <t>resp_id</t>
  </si>
  <si>
    <t>Introduce respondent ID</t>
  </si>
  <si>
    <t>Вкажіть ID респондента</t>
  </si>
  <si>
    <t>Укажите ID респондента</t>
  </si>
  <si>
    <t>regex(.,’^[0-9]{5,6}$’)</t>
  </si>
  <si>
    <t>calc_resp_name</t>
  </si>
  <si>
    <t>pulldata('respondents','respondent_name','_id',${resp_id})</t>
  </si>
  <si>
    <t>resp_name</t>
  </si>
  <si>
    <t>Respondent name: ${calc_resp_name}</t>
  </si>
  <si>
    <t>Ім'я респондента: ${calc_resp_name}</t>
  </si>
  <si>
    <t>Имя респондента: ${calc_resp_name}</t>
  </si>
  <si>
    <t>calc_resp_phone</t>
  </si>
  <si>
    <t>pulldata('respondents','respondent_number','_id',${resp_id})</t>
  </si>
  <si>
    <t>resp_phone</t>
  </si>
  <si>
    <t>Respondent phone number: ${calc_resp_phone}</t>
  </si>
  <si>
    <t>Номер телефону ренспондента: ${calc_resp_phone}</t>
  </si>
  <si>
    <t>Номер телефона респондента: ${calc_resp_phone}</t>
  </si>
  <si>
    <t>calc_mess_platform</t>
  </si>
  <si>
    <t>pulldata('respondents','messaging_platform','_id',${resp_id})</t>
  </si>
  <si>
    <t>mess_platform</t>
  </si>
  <si>
    <t>Respondent preferred contact method: ${calc_mess_platform}</t>
  </si>
  <si>
    <t>Спосіб зв'язку, якому віддає перевагу респондент: ${calc_mess_platform}</t>
  </si>
  <si>
    <t>Способ связи, которому отдает предпочтение респондент: ${calc_mess_platform}</t>
  </si>
  <si>
    <t>calc_resp_lang</t>
  </si>
  <si>
    <t>pulldata('respondents','respondent_language_proficiency','_id',${resp_id})</t>
  </si>
  <si>
    <t>resp_lang</t>
  </si>
  <si>
    <t>Respondent preferred languages: ${calc_resp_lang}</t>
  </si>
  <si>
    <t>Мова, якій віддає перевагу респондент: ${calc_resp_lang}</t>
  </si>
  <si>
    <t>Язык общения, который предпочитает респондент: ${calc_resp_lang}</t>
  </si>
  <si>
    <t>intro_note</t>
  </si>
  <si>
    <t>My name is ${enum_name} and I am working for REACH, an initiative of IMPACT. We are conducting an assessment of the total number of people displaced from Ukraine following the escalation of the conflict in February 2022 that are currently living in Moldova and their geographic distribution. The questions of this survey will help us gain understanding of what needs and problems refugees have from their perspective, and what help they would like to receive. The collected information will be used by humanitarian organisations and government agencies to improve the design of assistance programmes for refugees so that the most vulnerable people are reached with the assistance they need. The answers will remain anonymous, and your personal information will not be shared.</t>
  </si>
  <si>
    <t xml:space="preserve">Мене звуть ${enum_name}, і я працюю в REACH Moldova, ініціативі IMPACT. Ми проводимо оцінку загальної кількості людей, переміщених з України внаслідок ескалації конфлікту в лютому 2022 року, які наразі мешкають у Молдові, та їхнього географічного розподілу. Питання цього опитування допоможуть нам зрозуміти, які потреби і проблеми біженців існують з їхньої точки зору, і яку допомогу вони хотіли б отримати. Зібрана інформація буде використовуватися гуманітарними організаціями та урядовими агентствами для поліпшення розробки програм допомоги біженцям, щоб допомога досягала найбільш вразливих людей, які її потребують. Відповіді залишаться анонімними, і ваша особиста інформація не буде поширюватися.
</t>
  </si>
  <si>
    <t>Меня зовут ${enum_name}, и я работаю в REACH Moldova,  инициативе IMPACT. Мы проводим оценку общего числа людей, перемещенных из Украины в результате эскалации конфликта в феврале 2022 года, которые в настоящее время живут в Молдове, и их географического распределения. Вопросы этого опроса помогут нам понять, какие потребности и проблемы беженцев существуют с их точки зрения, и какую помощь они хотели бы получить. Собранная информация будет использоваться гуманитарными организациями и правительственными агентствами для улучшения разработки программ помощи беженцам, чтобы помощь достигала наиболее уязвимых людей, которые в ней нуждаются. Ответы останутся анонимными, и ваша личная информация не будет распространяться.</t>
  </si>
  <si>
    <t>select_one yes_no</t>
  </si>
  <si>
    <t>end_survey_01</t>
  </si>
  <si>
    <t>Thank you for your participation in this survey.</t>
  </si>
  <si>
    <t>Дякую за вашу участь у цьому опитуванні.</t>
  </si>
  <si>
    <t>Спасибо за ваше участие в этом опросе.</t>
  </si>
  <si>
    <t>${consent} = 'no'</t>
  </si>
  <si>
    <t>${consent} = 'yes'</t>
  </si>
  <si>
    <t>. &gt;=1 and . &lt;100</t>
  </si>
  <si>
    <t>The number you input is  less than 1 or more than 99. Please double check that you have input your age correctly.</t>
  </si>
  <si>
    <t>Введене вами число менше 1 або більше 99. Будь ласка, перевірте, чи правильно ви ввели свій вік.</t>
  </si>
  <si>
    <t>Введенное вами число меньше 1 или больше 99. Пожалуйста, проверьте, правильно ли вы ввели свой возраст.</t>
  </si>
  <si>
    <t>end_survey_02</t>
  </si>
  <si>
    <t>For this survey we are looking for people aged 18 years and above, thank you for your time.</t>
  </si>
  <si>
    <t>Для цього опитування ми шукаємо людей віком від 18 років і старше, дякуємо за ваш час.</t>
  </si>
  <si>
    <t>Для этого опроса мы ищем людей в возрасте от 18 лет и старше, спасибо за ваше время.</t>
  </si>
  <si>
    <t>${age} &lt;18</t>
  </si>
  <si>
    <t>${age} &gt;=18 and ${age} &lt; 100</t>
  </si>
  <si>
    <t>end_survey_03</t>
  </si>
  <si>
    <t>For this interview we are looking for Ukrainian nationals as well as third-country nationals who fled Ukraine due to the escalation of the war on 24 February 2022. Thank you for your time.</t>
  </si>
  <si>
    <t>Для цього інтерв'ю ми шукаємо громадян України, а також громадян третіх країн, які залишили Україну через ескалацію війни 24 лютого 2022 року. Дякуємо за ваш час.</t>
  </si>
  <si>
    <t>Для этого интервью мы ищем граждан Украины, а также граждан третьих стран, покинувших  Украину из-за эскалации войны 24 февраля 2022 года. Спасибо за ваше время.</t>
  </si>
  <si>
    <t>${scoping_01} = 'no'</t>
  </si>
  <si>
    <t xml:space="preserve">Did you have to leave your habitual place of residence in Ukraine to avoid negative consequences resulting from the full-scale war?
</t>
  </si>
  <si>
    <t xml:space="preserve">Чи доводилося Вам залишати своє постійне місце проживання в Україні, щоб уникнути негативних наслідків, пов'язаних з повномасштабною війною?
</t>
  </si>
  <si>
    <t xml:space="preserve">Пришлось ли вам покинуть ваше привычное место проживания в Украине, чтобы избежать негативных последствий, вызванных полномасштабной войной?
</t>
  </si>
  <si>
    <t>${scoping_01} = 'yes'</t>
  </si>
  <si>
    <t>Full-scale war refers to the escalation of the conflict  on 24 February 2022.</t>
  </si>
  <si>
    <t>Під повномасштабною війною мається на увазі ескалація конфлікту 24 лютого 2022 року.</t>
  </si>
  <si>
    <t>Полномасштабная война относится к эскалации конфликта 24 февраля 2022 года.</t>
  </si>
  <si>
    <t>end_survey_003</t>
  </si>
  <si>
    <t>Для цього інтерв'ю ми шукаємо громадян України, а також громадян третіх країн, які залишили Україну через ескалацію війни 24 лютого 2022 року. Дякуємо, що приділили нам час.</t>
  </si>
  <si>
    <t>Для этого интервью мы ищем граждан Украины, а также граждан третьих стран, бежавших из Украины из-за эскалации войны 24 февраля 2022 года. Спасибо за ваше время.</t>
  </si>
  <si>
    <t>${scoping_002} = 'no'</t>
  </si>
  <si>
    <t>Are you currently living in Moldova?</t>
  </si>
  <si>
    <t xml:space="preserve">Ви зараз мешкаєте в Молдові?
</t>
  </si>
  <si>
    <t xml:space="preserve">Вы в настоящее время проживаете в Молдове?
</t>
  </si>
  <si>
    <t>${scoping_002} = 'yes'</t>
  </si>
  <si>
    <t>Currently living'  refers to the primary and predominant place of residence, where individuals spend the majority of their time throughout the year. It also includes individuals who typically reside in the location but are currently temporarily absent for a short-term and non-permanent period of time (e.g. holidays)</t>
  </si>
  <si>
    <t>"в даний час мешкаю" означає основне і переважне місце проживання, де особи проводять більшу частину свого часу протягом року. Воно також включає осіб, які зазвичай мешкають у данній місцевості, але в даний час тимчасово відсутні протягом короткострокового і непостійного періоду часу (наприклад, поїхали у зв'язку зі святами).</t>
  </si>
  <si>
    <t>"В настоящее время проживают" относится к основному и преобладающему месту жительства, где люди проводят большую часть времени в течение года. Это также включает людей, которые обычно проживают в этом месте, но в настоящее время временно отсутствуют на короткий срок и не постоянно (например, уехали в связи с праздниками).</t>
  </si>
  <si>
    <t>end_survey_04</t>
  </si>
  <si>
    <t>For this interview we are looking for Ukrainian nationals as well as third-country nationals who fled Ukraine due to the escalation of the war in 24 February 2022 and are currently living in  Moldova. Thank you for your time.</t>
  </si>
  <si>
    <t>Для цього інтерв'ю ми шукаємо громадян України, а також громадян третіх країн, які залишили Україну через ескалацію війни 24 лютого 2022 року і наразі проживають у Молдові. Дякуємо, що приділили нам час.</t>
  </si>
  <si>
    <t>Для этого интервью мы ищем граждан Украины, а также граждан третьих стран, бежавших из Украины из-за эскалации войны 24 февраля 2022 года и в настоящее время живущих в Молдове. Спасибо за ваше время.</t>
  </si>
  <si>
    <t>${scoping_02} = 'no'</t>
  </si>
  <si>
    <t>date</t>
  </si>
  <si>
    <t xml:space="preserve">When did you first arrive in Moldova? </t>
  </si>
  <si>
    <t xml:space="preserve">Коли ви вперше приїхали до Молдови? 
</t>
  </si>
  <si>
    <t xml:space="preserve">[Если да] Когда вы впервые прибыли в Молдову?
</t>
  </si>
  <si>
    <t>${scoping_02} = 'yes'</t>
  </si>
  <si>
    <t>.&lt;= today()</t>
  </si>
  <si>
    <t>This question aims to capture the date of first arrival in host country following the escalation of the conflict in February 2022</t>
  </si>
  <si>
    <t>Це запитання має на меті зафіксувати дату першого прибуття до приймаючої країни після ескалації конфлікту в лютому 2022 року.</t>
  </si>
  <si>
    <t>Этот вопрос направлен на то, чтобы узнать дату первого прибытия в принимающую страну после эскалации конфликта в феврале 2022 года.</t>
  </si>
  <si>
    <t>end_survey_05</t>
  </si>
  <si>
    <t>For this interview we are looking for Ukrainian nationals as well as third-country nationals who fled Ukraine after to the escalation of the war in 24 February 2022. Thank you for your time.</t>
  </si>
  <si>
    <t>Для цього інтерв'ю ми шукаємо громадян України, а також громадян третіх країн, які залишили Україну після ескалації війни 24 лютого 2022 року. Дякуємо за ваш час.</t>
  </si>
  <si>
    <t>Для этого интервью мы ищем граждан Украины, а также граждан третьих стран, покинувших Украину после эскалации войны 24 февраля 2022 года. Спасибо за ваше время.</t>
  </si>
  <si>
    <t>${scoping_03}&lt;date('2022-02-24')</t>
  </si>
  <si>
    <t>select_one times</t>
  </si>
  <si>
    <t>${scoping_03}&gt;=date('2022-02-24') and ${scoping_03} &lt;= today()</t>
  </si>
  <si>
    <t>How many months have you been residing in Moldova in total since February 2022?</t>
  </si>
  <si>
    <t>Скільки місяців ви мешкали в Молдові загалом, починаючи з лютого 2022 року?</t>
  </si>
  <si>
    <t>Сколько месяцев вы прожили в Молдове в общей сложности с февраля 2022 года?</t>
  </si>
  <si>
    <t>${displacement} = 'once' or ${displacement} = 'twice' or ${displacement} = 'three_times' or ${displacement} = 'more_than_three'</t>
  </si>
  <si>
    <t>. &gt;=1 and . &lt;= 30</t>
  </si>
  <si>
    <t>It has been 30 months since the escalation of the war in Ukraine in February 2022</t>
  </si>
  <si>
    <t xml:space="preserve"> Минуло 30 місяців з моменту загострення війни в Україні з лютого 2022.</t>
  </si>
  <si>
    <t>Прошло 30 месяцев с момента эскалации войны в Украине с февраля 2022 года.</t>
  </si>
  <si>
    <t>Exclude months you spent abroad, for example, if you returned to Ukraine for a few months. Round up to 1 month if it is less than 1 month</t>
  </si>
  <si>
    <t>Невраховуючи місяці, проведені вами за кордоном, наприклад, якщо ви поверталися в Україну на кілька місяців. Округлити до 1 місяця, якщо менше 1 місяця</t>
  </si>
  <si>
    <t>Исключая месяцы, проведенные вами за границей, например, если вы возвращались в Украину на несколько месяцев. Округлите до 1 месяца, если он меньше 1 месяца</t>
  </si>
  <si>
    <t>end_group</t>
  </si>
  <si>
    <t>viber_survey</t>
  </si>
  <si>
    <t>Interview</t>
  </si>
  <si>
    <t>Інтерв'ю</t>
  </si>
  <si>
    <t>Интервью</t>
  </si>
  <si>
    <t>select_one raion</t>
  </si>
  <si>
    <t>select_one locality</t>
  </si>
  <si>
    <t>In which settlement do you currently reside (in Moldova)?</t>
  </si>
  <si>
    <t xml:space="preserve">У якому населеному пункті ви в даний час мешкаєте (в Молдові)?
</t>
  </si>
  <si>
    <t xml:space="preserve">В каком населенном пункте вы в настоящее время проживаете (в Молдове)?
</t>
  </si>
  <si>
    <t>not (selected (${loc_res_01}, 'no_answer'))</t>
  </si>
  <si>
    <t>Settlement: level 2 territorial-administrative unit (below the raion), which can be villages (Satul), communes (Comuna), cities (Orasul), or municipalities (Municipiul).</t>
  </si>
  <si>
    <t>Населений пункт: рівень 2 територіально-адміністративної одиниці (нижче за район), який може бути селом (Сатул), комуною (Комуна), містом (Орашул) або муніципалітетом (Мунічіпіул).</t>
  </si>
  <si>
    <t>Населенный пункт: уровень 2 территориально-административной единицы (ниже района), который может быть деревней (Сатул), коммуной (Комуна), городом (Орашул) или муниципалитетом (Муничипиул).</t>
  </si>
  <si>
    <t>selected(${loc_res_01},filter) or filter = 'any'</t>
  </si>
  <si>
    <t xml:space="preserve">Please specify your settlement of residence: </t>
  </si>
  <si>
    <t xml:space="preserve">Будь ласка, вкажіть ваш населений пункт проживання:
</t>
  </si>
  <si>
    <t xml:space="preserve">[Если другое] Пожалуйста, укажите ваш населенный пункт проживания:
</t>
  </si>
  <si>
    <t>selected(${loc_res_02}, 'other')</t>
  </si>
  <si>
    <t>Only if you cannot find the settlement in previous question</t>
  </si>
  <si>
    <t>тільки якщо ви не можете знайти населений пункт у попередньому запитанні.</t>
  </si>
  <si>
    <t>только если вы не можете найти населенный пункт в предыдущем вопросе.</t>
  </si>
  <si>
    <t>demographics</t>
  </si>
  <si>
    <t>Демографічні показники</t>
  </si>
  <si>
    <t>Демография</t>
  </si>
  <si>
    <t>select_one gender</t>
  </si>
  <si>
    <t>What is your gender?</t>
  </si>
  <si>
    <t xml:space="preserve">Яка ваша стать?
</t>
  </si>
  <si>
    <t xml:space="preserve">Каков ваш пол?
</t>
  </si>
  <si>
    <t>Ask them to respond, don't mention the options out loud</t>
  </si>
  <si>
    <t>попросіть їх відповісти, не згадуючи варіанти вголос.</t>
  </si>
  <si>
    <t>попросите их ответить, не упоминая варианты вслух.</t>
  </si>
  <si>
    <t>select_multiple nationality</t>
  </si>
  <si>
    <t>What is your nationality?</t>
  </si>
  <si>
    <t xml:space="preserve">Яка ваша національність?
</t>
  </si>
  <si>
    <t xml:space="preserve">Какова ваша национальность?
</t>
  </si>
  <si>
    <t>not(selected(., 'stateless') and count-selected(.) &gt; 1)</t>
  </si>
  <si>
    <t>Select all that apply.</t>
  </si>
  <si>
    <t>виберіть усі відповідні варіанти.</t>
  </si>
  <si>
    <t>выберите все подходящие варианты.</t>
  </si>
  <si>
    <t>Please, specify:</t>
  </si>
  <si>
    <t>Будь ласка, уточніть:</t>
  </si>
  <si>
    <t>Пожалуйста, уточните:</t>
  </si>
  <si>
    <t>selected(${nationality}, 'other')</t>
  </si>
  <si>
    <t>select_one legal_status</t>
  </si>
  <si>
    <t>selected(${legal_status}, 'other')</t>
  </si>
  <si>
    <t>select_multiple employment</t>
  </si>
  <si>
    <t>What is your current employment status?</t>
  </si>
  <si>
    <t xml:space="preserve">Який ваш поточний статус зайнятості?
</t>
  </si>
  <si>
    <t xml:space="preserve">Каков ваш текущий статус занятости?
</t>
  </si>
  <si>
    <t>not(selected(., 'no_answer') and count-selected(.) &gt; 1)</t>
  </si>
  <si>
    <t>Includes formal and informal employment. 
In case of maternity leave, select 'the usual employment type'.</t>
  </si>
  <si>
    <t>робота включає в себе формальне і неформальне працевлаштування.
У разі декретної відпустки виберіть "звичайний тип зайнятості".</t>
  </si>
  <si>
    <t>работа включает в себя формальное и неформальное трудоустройство.
В случае декретного отпуска выберите "обычный тип занятости".</t>
  </si>
  <si>
    <t>Please specify your employment status</t>
  </si>
  <si>
    <t>Будь ласка, вкажіть ваш статус зайнятості.</t>
  </si>
  <si>
    <t>Пожалуйста, укажите ваш статус занятости.</t>
  </si>
  <si>
    <t>selected(${emp_stat},'other')</t>
  </si>
  <si>
    <t>В случае декретного отпуска выберите "обычный тип занятости".</t>
  </si>
  <si>
    <t>select_one ed_lvl</t>
  </si>
  <si>
    <t>selected(${highest_ed}, 'other')</t>
  </si>
  <si>
    <t>select_one accomodation</t>
  </si>
  <si>
    <t>What type of accommodation do you live in?</t>
  </si>
  <si>
    <t>У якому типі житла ви мешкаєте?</t>
  </si>
  <si>
    <t>В каком типе жилья вы проживаете?</t>
  </si>
  <si>
    <t>Only name all options if the respondent is unsure or their option does not match any of the answers.</t>
  </si>
  <si>
    <t>Назвіть усі варіанти лише в тому випадку, якщо респондент не впевнений або його варіант не відповідає жодній відповіді.</t>
  </si>
  <si>
    <t>Назовите все варианты только в том случае, если респондент не уверен или его вариант не соответствует ни одному из ответов.</t>
  </si>
  <si>
    <t>selected(${acc_type}, 'other')</t>
  </si>
  <si>
    <t>Including yourself, how many people live in this household?</t>
  </si>
  <si>
    <t xml:space="preserve">Включно з вами, скільки осіб мешкає в цьому домогосподарстві?
</t>
  </si>
  <si>
    <t xml:space="preserve">Включая вас, сколько человек проживает в этом домохозяйстве?
</t>
  </si>
  <si>
    <t>. &gt;= 1 and . &lt;= 30</t>
  </si>
  <si>
    <t xml:space="preserve"> **Household definition**: This term will be defined as the refugee respondent from Ukraine plus all individuals, including family or close acquaintances displaced from Ukraine to Moldova who are living with the respondent at the time of interview, and share key resources and expenses (i.e. share income, key resources and expenses beyond rent).
Please do not count (prior) members of your household who do not live with you at the moment.</t>
  </si>
  <si>
    <t>Визначення домогосподарства: Цей термін буде визначено як біженець з України разом з усіма особами, включно з сім'єю або близькими знайомими, переміщених з України до Молдови, які мешкають з респондентом на момент інтерв'ю і ділять ключові ресурси і витрати (тобто дохід, ключові ресурси і витрати крім оренди).
Будь ласка, не включайте (попередніх) членів вашого домогосподарства, які не мешкають з вами на даний момент.</t>
  </si>
  <si>
    <t>Определение домохозяйства: Этот термин будет определен как беженец из Украины вместе со всеми лицами, включая семью или близких знакомых, перемещенных из Украины в Молдову, которые проживают с респондентом на момент интервью и делят ключевые ресурсы и расходы (т.е. доход, ключевые ресурсы и расходы помимо аренды).
Пожалуйста, не включайте (предыдущих) членов вашего домохозяйства, которые не проживают с вами в данный момент.</t>
  </si>
  <si>
    <t>select_multiple hh_criteria</t>
  </si>
  <si>
    <t>not(selected(., 'none') and count-selected(.) &gt; 1)</t>
  </si>
  <si>
    <t>demographics_disability</t>
  </si>
  <si>
    <t>disabilities_note</t>
  </si>
  <si>
    <t>The next questions ask about difficulties you may have doing certain activities because of a health problem</t>
  </si>
  <si>
    <t>select_one wgss</t>
  </si>
  <si>
    <t>hesper</t>
  </si>
  <si>
    <t>hesper_note</t>
  </si>
  <si>
    <t>select_one hesper_01</t>
  </si>
  <si>
    <t>select_one hesper_02</t>
  </si>
  <si>
    <t>select_one hesper_03</t>
  </si>
  <si>
    <t>select_one hesper_04</t>
  </si>
  <si>
    <t>select_one hesper_05</t>
  </si>
  <si>
    <t>Do you have a serious problem because in your situation it is difficult to keep clean? For example, because you do not have enough soap, water or a suitable place to wash.</t>
  </si>
  <si>
    <t>У вас є труднощі з підтриманням чистоти у вашій ситуації? Наприклад, через нестачу мила, води або відповідного місця для миття.</t>
  </si>
  <si>
    <t>У вас есть трудности с поддержанием чистоты в вашей ситуации? Например, из-за недостатка мыла, воды или подходящего места для мытья.</t>
  </si>
  <si>
    <t>${gender} != 'female'</t>
  </si>
  <si>
    <t>select_one hesper_06</t>
  </si>
  <si>
    <t>For women: Do you have a serious problem because in your situation it is difficult to keep clean? For example, because you do not have enough soap, sanitary materials, water or a suitable place to wash</t>
  </si>
  <si>
    <t>Для жінок: У вас є труднощі з підтриманням чистоти у вашій ситуації? Наприклад, через нестачу мила, гігієнічного приладдя, води або відповідного місця для миття.</t>
  </si>
  <si>
    <t>Для женщин: У вас есть трудности с поддержанием чистоты в вашей ситуации? Например, из-за недостатка мыла, гигиенических принадлежностей, воды или подходящего места для мытья.</t>
  </si>
  <si>
    <t>${gender} = 'female'</t>
  </si>
  <si>
    <t>select_one hesper_07</t>
  </si>
  <si>
    <t>select_one hesper_08</t>
  </si>
  <si>
    <t>Do you have a serious problem keeping warm during the winter? For example because you don't have heating, insulation, gas/fire wood
Hint: ask them about winter needs, not currently</t>
  </si>
  <si>
    <t>select_one hesper_09</t>
  </si>
  <si>
    <t>select_one hesper_10</t>
  </si>
  <si>
    <t>select_one hesper_11</t>
  </si>
  <si>
    <t xml:space="preserve">Do you have a serious problem because you are not able to get adequate health care for yourself? For example, treatment or medicines.
</t>
  </si>
  <si>
    <t>У вас є серйозні проблеми через неможливість отримати достатнє медичне обслуговування для себе? Наприклад, лікування або ліки.</t>
  </si>
  <si>
    <t>У вас есть серьезные проблемы из-за невозможности получить достаточное медицинское обслуживание для себя? Например, лечение или лекарства.</t>
  </si>
  <si>
    <t>select_one hesper_12</t>
  </si>
  <si>
    <t>For women: Do you have a serious problem because you are not able to get adequate health care for yourself? For example, treatment or medicines, or health care during pregnancy or childbirth.</t>
  </si>
  <si>
    <t>(Якщо пункт 3.1 = Жінка) Для жінок: У вас є серйозні проблеми через неможливість отримати достатнє медичне обслуговування для себе? Наприклад, лікування або ліки, або медична допомога під час вагітності чи пологів.</t>
  </si>
  <si>
    <t xml:space="preserve">(Если пункт 3.1 = Женщина) Для женщин: У вас есть серьезные проблемы из-за невозможности получить достаточное медицинское обслуживание для себя? Например, лечение или лекарства, или медицинская помощь во время беременности или родов.
</t>
  </si>
  <si>
    <t>select_one hesper_13</t>
  </si>
  <si>
    <t>select_one hesper_14</t>
  </si>
  <si>
    <t>select_one hesper_15</t>
  </si>
  <si>
    <t>Do you have a serious problem because your children are not in school, or are not getting a good enough education?</t>
  </si>
  <si>
    <t>У вас є серйозні проблеми через те, що ваші діти не ходять до школи або не отримують достатньої освіти?</t>
  </si>
  <si>
    <t>У вас есть серьезные проблемы из-за того, что ваши дети не ходят в школу или не получают достаточного образования?</t>
  </si>
  <si>
    <t>${hh_criteria} = 'children'</t>
  </si>
  <si>
    <t>select_one hesper_16</t>
  </si>
  <si>
    <t xml:space="preserve">Do you have a serious problem because in your situation it is difficult to care for family members who live with you? For example, young children in your family, or family members who are older people (60+),  have a physical or mental illness/disability. </t>
  </si>
  <si>
    <t>У вас є серйозні проблеми через те, що у вашій ситуації складно піклуватися про членів сім'ї, які живуть з вами? Наприклад, про маленьких дітей у вашій сім'ї або про членів сім'ї, які є літніми людьми (60+), мають фізичне або психічне захворювання/інвалідність.</t>
  </si>
  <si>
    <t>У вас есть серьезные проблемы из-за того, что в вашей ситуации сложно заботиться о членах семьи, которые живут с вами? Например, о маленьких детях в вашей семье или о членах семьи, которые являются пожилыми людьми (60+), имеют физическое или психическое заболевание/инвалидность.</t>
  </si>
  <si>
    <t>${hh_size} &gt;1</t>
  </si>
  <si>
    <t>select_one hesper_17</t>
  </si>
  <si>
    <t>select_one hesper_18</t>
  </si>
  <si>
    <t>select_one hesper_19</t>
  </si>
  <si>
    <t>select_one hesper_20</t>
  </si>
  <si>
    <t>select_one hesper_21</t>
  </si>
  <si>
    <t>select_one hesper_22</t>
  </si>
  <si>
    <t>select_one hesper_23</t>
  </si>
  <si>
    <t>select_one hesper_24</t>
  </si>
  <si>
    <t>hesper_25_note</t>
  </si>
  <si>
    <t>select_one hesper_26</t>
  </si>
  <si>
    <t>select_one hesper_27</t>
  </si>
  <si>
    <t>select_one hesper_28</t>
  </si>
  <si>
    <t>select_one hesper_29</t>
  </si>
  <si>
    <t>select_one hesper_30</t>
  </si>
  <si>
    <t>Is there a serious problem in your community because there is not enough care for people who are on their own? For example, care for unaccompanied children, widows or older people, or unaccompanied people who have a physical illness or mental health conditions, or unaccompanied people who have a physical or mental health conditions, or 
disability</t>
  </si>
  <si>
    <t>select_one hesper_31</t>
  </si>
  <si>
    <t>Please specify:</t>
  </si>
  <si>
    <t>Будь ласка уточніть:</t>
  </si>
  <si>
    <t>Пожалуйста уточните:</t>
  </si>
  <si>
    <t>selected(${hesper_31}, 'yes_hesper_31')</t>
  </si>
  <si>
    <t>select_one hesper_categories</t>
  </si>
  <si>
    <t>selected(${hesper_01}, 'yes_hesper_01') or selected(${hesper_02}, 'yes_hesper_02') or selected(${hesper_03}, 'yes_hesper_03') or selected(${hesper_04}, 'yes_hesper_04') or selected(${hesper_05}, 'yes_hesper_05') or selected(${hesper_06}, 'yes_hesper_06') or selected(${hesper_07}, 'yes_hesper_07') or selected(${hesper_08}, 'yes_hesper_08') or selected(${hesper_09}, 'yes_hesper_09') or selected(${hesper_10}, 'yes_hesper_10') or selected(${hesper_11}, 'yes_hesper_11') or selected(${hesper_12}, 'yes_hesper_12') or selected(${hesper_13}, 'yes_hesper_13') or selected(${hesper_14}, 'yes_hesper_14') or selected(${hesper_15}, 'yes_hesper_15') or selected(${hesper_16}, 'yes_hesper_16') or selected(${hesper_17}, 'yes_hesper_17') or selected(${hesper_18}, 'yes_hesper_18') or selected(${hesper_19}, 'yes_hesper_19') or selected(${hesper_20}, 'yes_hesper_20') or selected(${hesper_21}, 'yes_hesper_21') or selected(${hesper_22}, 'yes_hesper_22') or selected(${hesper_23}, 'yes_hesper_23') or selected(${hesper_24}, 'yes_hesper_24') or selected(${hesper_26}, 'yes_hesper_26') or selected(${hesper_27}, 'yes_hesper_27') or selected(${hesper_28}, 'yes_hesper_28') or selected(${hesper_29}, 'yes_hesper_29') or selected(${hesper_30}, 'yes_hesper_30') or selected(${hesper_31}, 'yes_hesper_31')</t>
  </si>
  <si>
    <t>Please read the respondent all the possible options
Hint: Don't read out loud if respondent only mentioned one 'serious problem', but fill in yourself</t>
  </si>
  <si>
    <t>Підказка Будь ласка, прочитайте респондентові всі можливі варіанти.
Підказка: Не зачитуйте вголос, якщо респондент згадав лише одну "серйозну проблему", а заповніть її самі.</t>
  </si>
  <si>
    <t>Подсказка: Пожалуйста, прочитайте респонденту все возможные варианты.
Подсказка: Не зачитывайте вслух, если респондент упомянул только одну "серьезную проблему", а заполните ее сами.</t>
  </si>
  <si>
    <t>selected(${hesper_01}, filter) or selected(${hesper_02}, filter) or selected(${hesper_03}, filter) or selected(${hesper_04}, filter) or selected(${hesper_05}, filter) or selected(${hesper_06}, filter) or selected(${hesper_07}, filter) or selected(${hesper_08}, filter) or selected(${hesper_09}, filter) or selected(${hesper_10}, filter) or selected(${hesper_11}, filter) or selected(${hesper_12}, filter) or selected(${hesper_13}, filter) or selected(${hesper_14}, filter) or selected(${hesper_15}, filter) or selected(${hesper_16}, filter) or selected(${hesper_17}, filter) or selected(${hesper_18}, filter) or selected(${hesper_19}, filter) or selected(${hesper_20}, filter) or selected(${hesper_21}, filter) or selected(${hesper_22}, filter) or selected(${hesper_23}, filter) or selected(${hesper_24}, filter) or selected(${hesper_26}, filter) or selected(${hesper_27}, filter) or selected(${hesper_28}, filter) or selected(${hesper_29}, filter) or selected(${hesper_30}, filter) or selected(${hesper_31}, filter)</t>
  </si>
  <si>
    <t>Please read the respondent all the possible options
Hint: Skip if respondent did not mention more than 1 'serious problem'</t>
  </si>
  <si>
    <t>Підказка Будь ласка, прочитайте респондентові всі можливі варіанти.
Підказка: Пропустіть, якщо респондент не згадав більше 1 "серйозної проблеми".</t>
  </si>
  <si>
    <t xml:space="preserve">Подсказка: Пожалуйста, прочитайте респонденту все возможные варианты.
Подсказка: Пропустите, если респондент не упомянул более 1 "серьезной проблемы".
</t>
  </si>
  <si>
    <t>(selected(${hesper_01}, filter) or selected(${hesper_02}, filter) or selected(${hesper_03}, filter) or selected(${hesper_04}, filter) or selected(${hesper_05}, filter) or selected(${hesper_06}, filter) or selected(${hesper_07}, filter) or selected(${hesper_08}, filter) or selected(${hesper_09}, filter) or selected(${hesper_10}, filter) or selected(${hesper_11}, filter) or selected(${hesper_12}, filter) or selected(${hesper_13}, filter) or selected(${hesper_14}, filter) or selected(${hesper_15}, filter) or selected(${hesper_16}, filter) or selected(${hesper_17}, filter) or selected(${hesper_18}, filter) or selected(${hesper_19}, filter) or selected(${hesper_20}, filter) or selected(${hesper_21}, filter) or selected(${hesper_22}, filter) or selected(${hesper_23}, filter) or selected(${hesper_24}, filter) or selected(${hesper_26}, filter) or selected(${hesper_27}, filter) or selected(${hesper_28}, filter) or selected(${hesper_29}, filter) or selected(${hesper_30}, filter) or selected(${hesper_31}, filter)) and not(selected(${serious_problem_1},name))</t>
  </si>
  <si>
    <t>Please read the respondent all the possible options
Hint: Skip if respondent did not mention more than 2 'serious problems'</t>
  </si>
  <si>
    <t xml:space="preserve">Підказка Будь ласка, прочитайте респондентові всі можливі варіанти.
Підказка: Пропустіть, якщо респондент не згадав більше 2 "серйозних проблем". </t>
  </si>
  <si>
    <t>Подсказка: Пожалуйста, прочитайте респонденту все возможные варианты.
Подсказка: Пропустите, если респондент не упомянул более 2 "серьезных проблем".</t>
  </si>
  <si>
    <t>(selected(${hesper_01}, filter) or selected(${hesper_02}, filter) or selected(${hesper_03}, filter) or selected(${hesper_04}, filter) or selected(${hesper_05}, filter) or selected(${hesper_06}, filter) or selected(${hesper_07}, filter) or selected(${hesper_08}, filter) or selected(${hesper_09}, filter) or selected(${hesper_10}, filter) or selected(${hesper_11}, filter) or selected(${hesper_12}, filter) or selected(${hesper_13}, filter) or selected(${hesper_14}, filter) or selected(${hesper_15}, filter) or selected(${hesper_16}, filter) or selected(${hesper_17}, filter) or selected(${hesper_18}, filter) or selected(${hesper_19}, filter) or selected(${hesper_20}, filter) or selected(${hesper_21}, filter) or selected(${hesper_22}, filter) or selected(${hesper_23}, filter) or selected(${hesper_24}, filter) or selected(${hesper_26}, filter) or selected(${hesper_27}, filter) or selected(${hesper_28}, filter) or selected(${hesper_29}, filter) or selected(${hesper_30}, filter) or selected(${hesper_31}, filter)) and not(selected(${serious_problem_1},name)) and not(selected(${serious_problem_2},name))</t>
  </si>
  <si>
    <t>assistance</t>
  </si>
  <si>
    <t>Допомога</t>
  </si>
  <si>
    <t>Помощь</t>
  </si>
  <si>
    <t>select_one inform_serv</t>
  </si>
  <si>
    <t>select_multiple pref_chan</t>
  </si>
  <si>
    <t>Through what communication channels are you usually informed about humanitarian services?</t>
  </si>
  <si>
    <t>Через які комунікаційні канали ви зазвичай дізнаєтеся про гуманітарні послуги?</t>
  </si>
  <si>
    <t>Через какие коммуникационные каналы вы обычно узнаете о гуманитарных услугах?</t>
  </si>
  <si>
    <t xml:space="preserve">${inform_serv} = 'completely' or ${inform_serv} = 'mostly' </t>
  </si>
  <si>
    <t>(count-selected(.) &lt;= 1 or (not(selected(., 'idk')) and not(selected(., 'no_answer'))))</t>
  </si>
  <si>
    <t>selected(${pref_chan_01}, 'other')</t>
  </si>
  <si>
    <t>Through what communication channels would you prefer to be informed about humanitarian services in the future?</t>
  </si>
  <si>
    <t>Через які комунікаційні канали ви бажали б отримувати інформацію про гуманітарні послуги в майбутньому?</t>
  </si>
  <si>
    <t>Через какие коммуникационные каналы вы предпочли бы получать информацию о гуманитарных услугах в будущем?</t>
  </si>
  <si>
    <t xml:space="preserve">${inform_serv} = 'not_really' or ${inform_serv} = 'not_at_all' </t>
  </si>
  <si>
    <t>selected(${pref_chan_02}, 'other')</t>
  </si>
  <si>
    <t>select_multiple hesper_categories</t>
  </si>
  <si>
    <t xml:space="preserve">In which area, if any, would you like to receive assistance from humanitarian actors in priority to help manage these serious problems? </t>
  </si>
  <si>
    <t>У якій галузі, якщо така є, ви б хотіли отримати допомогу від гуманітарних організацій у пріоритетному порядку, щоб вирішити ці серйозні проблеми?</t>
  </si>
  <si>
    <t>В какой области, если таковая имеется, вы бы хотели получить помощь от гуманитарных организаций в приоритетном порядке, чтобы решить эти серьезные проблемы?</t>
  </si>
  <si>
    <t>count-selected (.) &lt;= 3 and (count-selected(.) &lt;= 1 or (not(selected(., 'none'))))</t>
  </si>
  <si>
    <t>You can only select up to 3 choices.</t>
  </si>
  <si>
    <t>Ви можете вибрати лише 3 варіанти</t>
  </si>
  <si>
    <t>Вы можете выбрать не более 3 вариантов</t>
  </si>
  <si>
    <t>Please read the respondent all the possible options
Hint: Tell the respondent to give up to 3 answers</t>
  </si>
  <si>
    <t>Підказка Будь ласка, прочитайте респондентові всі можливі варіанти.
Підказка: Попросіть респондента надати до 3 відповідей.</t>
  </si>
  <si>
    <t>Подсказка: Пожалуйста, прочитайте респонденту все возможные варианты.
Подсказка: Попросите респондента дать до 3 ответов.</t>
  </si>
  <si>
    <t>selected(${hesper_01}, filter) or selected(${hesper_02}, filter) or selected(${hesper_03}, filter) or selected(${hesper_04}, filter) or selected(${hesper_05}, filter) or selected(${hesper_06}, filter) or selected(${hesper_07}, filter) or selected(${hesper_08}, filter) or selected(${hesper_09}, filter) or selected(${hesper_10}, filter) or selected(${hesper_11}, filter) or selected(${hesper_12}, filter) or selected(${hesper_13}, filter) or selected(${hesper_14}, filter) or selected(${hesper_15}, filter) or selected(${hesper_16}, filter) or selected(${hesper_17}, filter) or selected(${hesper_18}, filter) or selected(${hesper_19}, filter) or selected(${hesper_20}, filter) or selected(${hesper_21}, filter) or selected(${hesper_22}, filter) or selected(${hesper_23}, filter) or selected(${hesper_24}, filter) or selected(${hesper_26}, filter) or selected(${hesper_27}, filter) or selected(${hesper_28}, filter) or selected(${hesper_29}, filter) or selected(${hesper_30}, filter) or selected(${hesper_31}, filter) or filter = 'any'</t>
  </si>
  <si>
    <t>select_multiple pref_assistance</t>
  </si>
  <si>
    <t>What type of support would you like to receive?</t>
  </si>
  <si>
    <t>Який вид підтримки ви б хотіли отримати?</t>
  </si>
  <si>
    <t>Какой вид поддержки вы бы хотели получить?</t>
  </si>
  <si>
    <t>not(selected(${pref_assistance_01}, 'none'))  and count-selected(${pref_assistance_01}) &gt;= 1</t>
  </si>
  <si>
    <t>selected(${pref_assistance_02}, 'other')</t>
  </si>
  <si>
    <t>select_one longitudinal</t>
  </si>
  <si>
    <t>longitudinal_consent</t>
  </si>
  <si>
    <t>Would you like to take part in a 10-minute telephone survey in the coming weeks for a similar assessment about the experience of displacement of Ukrainians due to war? Like in this survey, your participation strengthen and improve the quality of assistance to Ukrainians who have experienced forced displacement.</t>
  </si>
  <si>
    <t>Чи хотіли б ви впродовж наступних тижнів прийняти участь в 10-ти хвилинному телефонному опитуванні, яке стосується досвіду переміщення українців через війну? Ваша участь може допомогти у підсиленні та покращенні якості допомоги українцям, що мали досвід вимушеного переміщення.</t>
  </si>
  <si>
    <t>Хотели бы вы в течение следующих недель принять участие в 10-минутном телефонном опросе, который касается опыта перемещения украинцев в связи с войной? Ваше участие может помочь в усилении и улучшении качества помощи украинцам, которые имели опыт вынужденного перемещения.</t>
  </si>
  <si>
    <t>end_of_survey_06</t>
  </si>
  <si>
    <t>list_name</t>
  </si>
  <si>
    <t>filter</t>
  </si>
  <si>
    <t>MACE</t>
  </si>
  <si>
    <t>Marianna Cherkasets</t>
  </si>
  <si>
    <t>OLZI</t>
  </si>
  <si>
    <t>Olha Zirko</t>
  </si>
  <si>
    <t>OKKR</t>
  </si>
  <si>
    <t>Oksana Kravtsova</t>
  </si>
  <si>
    <t>JUYA</t>
  </si>
  <si>
    <t>Julia Yalovska</t>
  </si>
  <si>
    <t>MAVL</t>
  </si>
  <si>
    <t>Maryna Vlasova</t>
  </si>
  <si>
    <t>YADO</t>
  </si>
  <si>
    <t>Yana Dombrovska</t>
  </si>
  <si>
    <t>OKRE</t>
  </si>
  <si>
    <t>Oksana Rebeka</t>
  </si>
  <si>
    <t>yes_no</t>
  </si>
  <si>
    <t>Yes</t>
  </si>
  <si>
    <t>Так</t>
  </si>
  <si>
    <t>Да</t>
  </si>
  <si>
    <t>No</t>
  </si>
  <si>
    <t>Ні</t>
  </si>
  <si>
    <t>Нет</t>
  </si>
  <si>
    <t>times</t>
  </si>
  <si>
    <t>жодного разу</t>
  </si>
  <si>
    <t>Ни разу</t>
  </si>
  <si>
    <t>Один раз</t>
  </si>
  <si>
    <t>Два рази</t>
  </si>
  <si>
    <t>Два раза</t>
  </si>
  <si>
    <t>Три рази</t>
  </si>
  <si>
    <t>Три раза</t>
  </si>
  <si>
    <t>Більше трьох разів</t>
  </si>
  <si>
    <t>Больше трех раз</t>
  </si>
  <si>
    <t>Вважаю за краще не відповідати</t>
  </si>
  <si>
    <t>Предпочитаю не отвечать</t>
  </si>
  <si>
    <t>Не знаю</t>
  </si>
  <si>
    <t>Male</t>
  </si>
  <si>
    <t>Чоловік</t>
  </si>
  <si>
    <t>Мужчина</t>
  </si>
  <si>
    <t>Female</t>
  </si>
  <si>
    <t>Жінка</t>
  </si>
  <si>
    <t>Женщина</t>
  </si>
  <si>
    <t>non_binary</t>
  </si>
  <si>
    <t>Non-binary</t>
  </si>
  <si>
    <t>Не бінарний</t>
  </si>
  <si>
    <t>Не бинарный</t>
  </si>
  <si>
    <t>Віддаю перевагу не відповідати</t>
  </si>
  <si>
    <t>Українець</t>
  </si>
  <si>
    <t>Украинец</t>
  </si>
  <si>
    <t>Молдаванин</t>
  </si>
  <si>
    <t>Росіянин</t>
  </si>
  <si>
    <t>Русский</t>
  </si>
  <si>
    <t>Азербайджанець</t>
  </si>
  <si>
    <t>Азербайджанец</t>
  </si>
  <si>
    <t>Без громадянства</t>
  </si>
  <si>
    <t>Без гражданства</t>
  </si>
  <si>
    <t>Інше</t>
  </si>
  <si>
    <t>Другое</t>
  </si>
  <si>
    <t>employment</t>
  </si>
  <si>
    <t>Постійна робота</t>
  </si>
  <si>
    <t>Постоянная работа</t>
  </si>
  <si>
    <t>Тимчасова робота (короткострокове працевлаштування)</t>
  </si>
  <si>
    <t>Временная работа (краткосрочное трудоустройство)</t>
  </si>
  <si>
    <t>Щоденна праця (неофіційне працевлаштування)</t>
  </si>
  <si>
    <t>Ежедневный труд (неофициальная занятость)</t>
  </si>
  <si>
    <t>Сезонна робота</t>
  </si>
  <si>
    <t>Сезонная работа</t>
  </si>
  <si>
    <t>Власник бізнесу/підприємець</t>
  </si>
  <si>
    <t>Владелец бизнеса/предприниматель</t>
  </si>
  <si>
    <t>Безробітний і той, хто шукає роботу</t>
  </si>
  <si>
    <t>Безработный и ищущий работу</t>
  </si>
  <si>
    <t>Безробітний і не шукає роботу</t>
  </si>
  <si>
    <t>Безработный и не ищущий работу</t>
  </si>
  <si>
    <t>Пенсіонер або пенсіонерка</t>
  </si>
  <si>
    <t>Пенсионер или пенсионерка</t>
  </si>
  <si>
    <t>Студент</t>
  </si>
  <si>
    <t>professional_training</t>
  </si>
  <si>
    <t>Професійне навчання</t>
  </si>
  <si>
    <t>Профессиональное обучение</t>
  </si>
  <si>
    <t>Нездатний до роботи/з довгостроковим захворюванням, травмою або інвалідністю</t>
  </si>
  <si>
    <t>Неспособный к работе/с долгосрочным заболеванием, травмой или инвалидностью</t>
  </si>
  <si>
    <t xml:space="preserve">Виконує домашні чи сімейні обов’язки, зокрема доглядає за дітьми та людьми похилого віку. </t>
  </si>
  <si>
    <t>Занят обязанностями по уходу за домом или семьей, включая уход за детьми и пожилыми людьми</t>
  </si>
  <si>
    <t>Займа'ється неоплачуваною волонтерською, громадською чи благодійною діяльністю</t>
  </si>
  <si>
    <t>Осуществляет неоплачиваемую волонтёрскую, общественную или благотворительную работу</t>
  </si>
  <si>
    <t>ed_lvl</t>
  </si>
  <si>
    <t>No education</t>
  </si>
  <si>
    <t>Відсутність освіти</t>
  </si>
  <si>
    <t>Отсутствие образования</t>
  </si>
  <si>
    <t>Primary education</t>
  </si>
  <si>
    <t>Початкова освіта</t>
  </si>
  <si>
    <t>Начальное образование</t>
  </si>
  <si>
    <t>Secondary education</t>
  </si>
  <si>
    <t>Середня освіта</t>
  </si>
  <si>
    <t>Среднее образование</t>
  </si>
  <si>
    <t>Technical or Vocational</t>
  </si>
  <si>
    <t>Технічна або професійна освіта</t>
  </si>
  <si>
    <t>Техническое или профессиональное образование</t>
  </si>
  <si>
    <t>Bachelor (first level of higher education)</t>
  </si>
  <si>
    <t>Бакалавр (перший рівень вищої освіти)</t>
  </si>
  <si>
    <t>Бакалавр (первый уровень высшего образования)</t>
  </si>
  <si>
    <t>Specialization (second level of higher education)</t>
  </si>
  <si>
    <t>Спеціаліст (другий рівень вищої освіти)</t>
  </si>
  <si>
    <t>Специалист (второй уровень высшего образования)</t>
  </si>
  <si>
    <t>Master (second level of higher education)</t>
  </si>
  <si>
    <t>Магістр (другий рівень вищої освіти)</t>
  </si>
  <si>
    <t>Магистр (второй уровень высшего образования)</t>
  </si>
  <si>
    <t>Ph.D./Doctoral Candidate/First Doctoral Degree</t>
  </si>
  <si>
    <t>Доктор філософії /Кандидат наук/Перший докторський ступінь</t>
  </si>
  <si>
    <t>Доктор философии /Кандидат наук/Первая докторская степень</t>
  </si>
  <si>
    <t>grand_phd</t>
  </si>
  <si>
    <t>Grand Ph.D./Senior Doctoral Degree/Higher Doctoral Degree/Second Doctoral Degree</t>
  </si>
  <si>
    <t>Доктор наук /Старший науковий співробітник/Вищий докторський ступінь/Другий докторський ступінь</t>
  </si>
  <si>
    <t>Доктор наук /Старший научный сотрудник/Высшая докторская степень/Вторая докторская степень</t>
  </si>
  <si>
    <t>Надаю перевагу не відповідати</t>
  </si>
  <si>
    <t>accomodation</t>
  </si>
  <si>
    <t>Приватне житло - власність (передбачає проживання у власності, що належить індивідуальній особі або домогосподарству.)</t>
  </si>
  <si>
    <t>Частное жилье – собственность (подразумевает проживание в собственности, принадлежащей индивидуальному лицу или домохозяйству.)</t>
  </si>
  <si>
    <t>Приватне житло - орендована квартира/будинок (охоплює оренду приватної квартири або будинку в орендодавця або орендної агенції.)</t>
  </si>
  <si>
    <t>Частное жилье – арендованная квартира/дом (включает аренду частной квартиры или дома у арендодателя или арендной агентства.)</t>
  </si>
  <si>
    <t>Приватне житло - проживання у родичів/знайомих без оплати (проживання в будинку родичів або знайомих, які не беруть плату за проживання.)</t>
  </si>
  <si>
    <t>Частное жилье – проживание у родственников/знакомых без оплаты (проживание в доме родственников или знакомых, которые не берут плату за проживание.)</t>
  </si>
  <si>
    <t>Приватне житло - проживання у неспоріднених осіб без оплати (проживання в будинку неспоріднених осіб, які не беруть плату за проживання.)</t>
  </si>
  <si>
    <t>Частное жилье – проживание у неродственных лиц без оплаты (проживание в доме неродственных лиц, которые не берут плату за проживание.)</t>
  </si>
  <si>
    <t>Приватне житло - в рамках програми підтримки уряду/НУО (проживання в приватному житлі, наданому або підтримуваному державним органом або неурядовою організацією).</t>
  </si>
  <si>
    <t>Частное жилье – в рамках программы поддержки правительства/НПО (проживание в частном жилье, предоставленном или поддерживаемом государственным органом или неправительственной организацией.)</t>
  </si>
  <si>
    <t>Спільне житло - проживання у родичів/знайомих і проживання з господарями (проживання в будинку родичів або знайомих, де гість ділить спільний простір із господарями).</t>
  </si>
  <si>
    <t>Общее жилье – проживание у родственников/знакомых и проживание с хозяевами (проживание в доме родственников или знакомых, где гость делит общие пространства с хозяевами.)</t>
  </si>
  <si>
    <t>Спільне житло - проживання у неспоріднених осіб і проживання з господарями (проживання в будинку неспоріднених осіб, де гість ділить спільні простори з господарями.)</t>
  </si>
  <si>
    <t>Общее жилье – проживание у неродственных лиц и проживание с хозяевами (проживание в доме неродственных лиц, где гость делит общие пространства с хозяевами.)</t>
  </si>
  <si>
    <t>Спільне житло - спільна оренда з іншими домогосподарствами (включає спільну оренду одного житла кількома домогосподарствами, зі спільними обов'язками з орендної плати та витрат на проживання).</t>
  </si>
  <si>
    <t>Общее жилье – совместная аренда с другими домохозяйствами (включает совместную аренду одного жилья несколькими домохозяйствами, с общими обязанностями по арендной плате и расходам на проживание.)</t>
  </si>
  <si>
    <t>Спільне житло - в рамках програми підтримки уряду/НУО (проживання в спільному житлі, наданому або підтримуваному державним органом або НУО).</t>
  </si>
  <si>
    <t>Общее жилье – в рамках программы поддержки правительства/НПО (проживание в общем жилье, предоставленном или поддерживаемом государственным органом или НПО.)</t>
  </si>
  <si>
    <t xml:space="preserve">Неформальні центри тимчасового проживання для біженців (відноситься до неформальних центрів або місць, де біженці можуть отримати тимчасове житло, підтримку та ресурси. </t>
  </si>
  <si>
    <t>Неформальные центры временного проживания для беженцев (относится к неформальным центрам или местам, где беженцы могут получить временное жилье, поддержку и ресурсы. Эти центры часто создаются общественными группами или добровольцами.)</t>
  </si>
  <si>
    <t>Формальні центри допомоги біженцям (відноситься до формальних центрів або установ, створених державними органами або організаціями для надання тимчасового житла та підтримки біженцям).</t>
  </si>
  <si>
    <t>Формальные центры помощи беженцам (относится к формальным центрам или учреждениям, созданным государственными органами или организациями для предоставления временного жилья и поддержки беженцам.)</t>
  </si>
  <si>
    <t>hotel</t>
  </si>
  <si>
    <t>Hotel/Hostel: Involves staying in a commercial establishment such as a hotel or hostel, where accommodation is provided for a fee.</t>
  </si>
  <si>
    <t>Готель/хостел: Включає проживання в комерційному закладі, такому як готель або хостел, де надається житло за плату.</t>
  </si>
  <si>
    <t>Гостиница/хостел: Включает проживание в коммерческом заведении, таком как гостиница или хостел, где предоставляется жилье за плату.</t>
  </si>
  <si>
    <t>pregnant_breastfeeding</t>
  </si>
  <si>
    <t>Вагітні/годувальниці груддю</t>
  </si>
  <si>
    <t>Беременные/кормящие грудью</t>
  </si>
  <si>
    <t>Діти (&lt;18 років)</t>
  </si>
  <si>
    <t>Дети (&lt;18 лет)</t>
  </si>
  <si>
    <t>Люди похилого віку (60+)</t>
  </si>
  <si>
    <t>Пожилые люди (60+)</t>
  </si>
  <si>
    <t>Люди з інвалідністю</t>
  </si>
  <si>
    <t>Люди с инвалидностью</t>
  </si>
  <si>
    <t>Люди з хронічними захворюваннями</t>
  </si>
  <si>
    <t>Люди с хроническими заболеваниями</t>
  </si>
  <si>
    <t>single_with_dependents</t>
  </si>
  <si>
    <t>Самотні дорослі/батьки з утриманцями</t>
  </si>
  <si>
    <t>Одинокие взрослые/родители с иждивенцами</t>
  </si>
  <si>
    <t>Ніхто з перерахованих</t>
  </si>
  <si>
    <t>Никто из перечисленных</t>
  </si>
  <si>
    <t>wgss</t>
  </si>
  <si>
    <t>Ніяких труднощів</t>
  </si>
  <si>
    <t>Без труда</t>
  </si>
  <si>
    <t>Деякі труднощі</t>
  </si>
  <si>
    <t>Некоторые трудности</t>
  </si>
  <si>
    <t>Дуже важко</t>
  </si>
  <si>
    <t>Много трудностей</t>
  </si>
  <si>
    <t xml:space="preserve">Зовсім не можу </t>
  </si>
  <si>
    <t>Совсем не могу</t>
  </si>
  <si>
    <t>Бажаю не відповідати</t>
  </si>
  <si>
    <t>no serious problem</t>
  </si>
  <si>
    <t>немає серйозних проблем</t>
  </si>
  <si>
    <t>нет серьезных проблем</t>
  </si>
  <si>
    <t>serious problem</t>
  </si>
  <si>
    <t>серйозна проблема</t>
  </si>
  <si>
    <t>серьезная проблема</t>
  </si>
  <si>
    <t>does not know/declines to answer</t>
  </si>
  <si>
    <t>не знаю/відмовляюся відповідати</t>
  </si>
  <si>
    <t>не знаю/отказываюсь отвечать</t>
  </si>
  <si>
    <t>Hi</t>
  </si>
  <si>
    <t>hesper_categories</t>
  </si>
  <si>
    <t>Питна вода</t>
  </si>
  <si>
    <t>Питьевая вода</t>
  </si>
  <si>
    <t>Їжа</t>
  </si>
  <si>
    <t>Еда</t>
  </si>
  <si>
    <t>Місце для проживання</t>
  </si>
  <si>
    <t>Место для проживания</t>
  </si>
  <si>
    <t>Туалети</t>
  </si>
  <si>
    <t>Туалеты</t>
  </si>
  <si>
    <t>Підтримання чистоти</t>
  </si>
  <si>
    <t>Соблюдение чистоты</t>
  </si>
  <si>
    <t>Підтримання чистоти Жінки</t>
  </si>
  <si>
    <t>Поддержание чистоты Женщины</t>
  </si>
  <si>
    <t>Одяг, взуття, постільна білизна або ковдри</t>
  </si>
  <si>
    <t>Одежда, обувь, постельные принадлежности или одеяла</t>
  </si>
  <si>
    <t>Опалення</t>
  </si>
  <si>
    <t>Отопление</t>
  </si>
  <si>
    <t>Дохід або засоби до існування</t>
  </si>
  <si>
    <t>Доход или средства к существованию</t>
  </si>
  <si>
    <t>Фізичне здоров'я</t>
  </si>
  <si>
    <t>Физическое здоровье</t>
  </si>
  <si>
    <t>Охорона здоров'я</t>
  </si>
  <si>
    <t>Забота о здоровье</t>
  </si>
  <si>
    <t>Охорона здоров'я Жінки</t>
  </si>
  <si>
    <t>Здравоохранение Женщины</t>
  </si>
  <si>
    <t>Бідування</t>
  </si>
  <si>
    <t>Бедствие</t>
  </si>
  <si>
    <t>Безпека</t>
  </si>
  <si>
    <t>Безопасность</t>
  </si>
  <si>
    <t>Освіта для ваших дітей</t>
  </si>
  <si>
    <t>Образование для ваших детей</t>
  </si>
  <si>
    <t>Догляд за членами сім'ї</t>
  </si>
  <si>
    <t>Уход за членами семьи</t>
  </si>
  <si>
    <t>Підтримка з боку інших</t>
  </si>
  <si>
    <t>Поддержка со стороны других людей</t>
  </si>
  <si>
    <t>Розлука з членами сім'ї</t>
  </si>
  <si>
    <t>Разлука с членами семьи</t>
  </si>
  <si>
    <t>Інтеграція в суспільство</t>
  </si>
  <si>
    <t>Интеграция в общество</t>
  </si>
  <si>
    <t>Інформація</t>
  </si>
  <si>
    <t>Информация</t>
  </si>
  <si>
    <t>Спосіб надання допомоги</t>
  </si>
  <si>
    <t>Способ оказания помощи</t>
  </si>
  <si>
    <t>Повага</t>
  </si>
  <si>
    <t>Уважение</t>
  </si>
  <si>
    <t>Переміщення між місцями</t>
  </si>
  <si>
    <t>Перемещение между местами</t>
  </si>
  <si>
    <t>Забагато вільного часу</t>
  </si>
  <si>
    <t>Слишком много свободного времени</t>
  </si>
  <si>
    <t>Закон і правосуддя у вашій громаді</t>
  </si>
  <si>
    <t>Закон и правосудие в вашей общине</t>
  </si>
  <si>
    <t>Безпека або захист від насильства для жінок у вашій громаді</t>
  </si>
  <si>
    <t>Безопасность или защита от насилия для женщин в вашей общине</t>
  </si>
  <si>
    <t>Вживання алкоголю чи наркотиків у вашій громаді</t>
  </si>
  <si>
    <t>Употребление алкоголя или наркотиков в вашем районе</t>
  </si>
  <si>
    <t>Умови психічного здоров'я у вашій громаді</t>
  </si>
  <si>
    <t>Состояние психического здоровья в вашей общине</t>
  </si>
  <si>
    <t>Догляд за самотніми людьми у вашій громаді</t>
  </si>
  <si>
    <t>Уход за одинокими людьми в вашей общине</t>
  </si>
  <si>
    <t>Other issue mentioned by respondent: </t>
  </si>
  <si>
    <t>Інша проблема, згадана респондентом: </t>
  </si>
  <si>
    <t>Другая проблема, упомянутая респондентом:</t>
  </si>
  <si>
    <t>Ні один</t>
  </si>
  <si>
    <t>Ни один</t>
  </si>
  <si>
    <t>any</t>
  </si>
  <si>
    <t>Так, повністю</t>
  </si>
  <si>
    <t>Да, полностью</t>
  </si>
  <si>
    <t>Здебільшого так</t>
  </si>
  <si>
    <t>В основном да</t>
  </si>
  <si>
    <t>Не зовсім</t>
  </si>
  <si>
    <t>Не совсем</t>
  </si>
  <si>
    <t>Зовсім ні</t>
  </si>
  <si>
    <t>Совсем нет</t>
  </si>
  <si>
    <t>Немає відповіді</t>
  </si>
  <si>
    <t>Нет ответа</t>
  </si>
  <si>
    <t>pref_chan</t>
  </si>
  <si>
    <t>Телефонний дзвінок / Гаряча лінія</t>
  </si>
  <si>
    <t>Телефонный звонок / Горячая линия</t>
  </si>
  <si>
    <t>word_of_mouth</t>
  </si>
  <si>
    <t>Чутки</t>
  </si>
  <si>
    <t>Слухи</t>
  </si>
  <si>
    <t>face_to_face</t>
  </si>
  <si>
    <t>Особисте спілкування (допомога на місці, виїзні волонтери, центри спільноти, місцева влада)</t>
  </si>
  <si>
    <t>Личное общение (помощь на месте, выездные волонтеры, центры сообщества, местные власти)</t>
  </si>
  <si>
    <t>sms</t>
  </si>
  <si>
    <t>instagram</t>
  </si>
  <si>
    <t>tiktok</t>
  </si>
  <si>
    <t>signal</t>
  </si>
  <si>
    <t>Сигнал (Signal)</t>
  </si>
  <si>
    <t xml:space="preserve">Official website </t>
  </si>
  <si>
    <t>Офіційний веб-сайт</t>
  </si>
  <si>
    <t>Официальный веб-сайт</t>
  </si>
  <si>
    <t>Телебачення</t>
  </si>
  <si>
    <t>Телевидение</t>
  </si>
  <si>
    <t>newspapers_magazines</t>
  </si>
  <si>
    <t>Газети, журнали</t>
  </si>
  <si>
    <t>Газеты, журналы</t>
  </si>
  <si>
    <t>flyers</t>
  </si>
  <si>
    <t>Листівки/плакати/буклети</t>
  </si>
  <si>
    <t>Листовки/плакаты/буклеты</t>
  </si>
  <si>
    <t>pref_assistance</t>
  </si>
  <si>
    <t>Грошова допомога (готівка, мобільні гроші, купон, ваучер)</t>
  </si>
  <si>
    <t>Денежная помощь (наличные деньги, мобильные деньги, купон, ваучер)</t>
  </si>
  <si>
    <t>Допомога в продовольстві (натуральними товарами)</t>
  </si>
  <si>
    <t>Помощь в продовольствии (натуральными товарами)</t>
  </si>
  <si>
    <t>water</t>
  </si>
  <si>
    <t>Питна вода (натуральна)</t>
  </si>
  <si>
    <t>Питьевая вода (натуральная)</t>
  </si>
  <si>
    <t>sanitation</t>
  </si>
  <si>
    <t>Sanitation services (e.g. latrine; borehole, other big sanitation servives to include)</t>
  </si>
  <si>
    <t>Санітарні послуги (наприклад, туалет; свердловина, інші великі санітарні послуги)</t>
  </si>
  <si>
    <t>Санитарные услуги (например, туалет; скважина, другие крупные санитарные услуги)</t>
  </si>
  <si>
    <t>Підтримка в житлі/житлові послуги</t>
  </si>
  <si>
    <t>Поддержка в жилье/жилищные услуги</t>
  </si>
  <si>
    <t>Медична допомога (лікування, ліки, ...)</t>
  </si>
  <si>
    <t>Медицинская помощь (лечение, лекарства, ...)</t>
  </si>
  <si>
    <t>Необхідні предмети для домашньої гігієни та особистих потреб (одяг, ковдра, кухонне приладдя, предмети для сну, зберігання продуктів)</t>
  </si>
  <si>
    <t>Необходимые предметы для домашней гигиены и личных нужд (одежда, одеяло, кухонные принадлежности, предметы для сна, хранение продуктов)</t>
  </si>
  <si>
    <t>education</t>
  </si>
  <si>
    <t>Освіта</t>
  </si>
  <si>
    <t>Образование</t>
  </si>
  <si>
    <t>protection</t>
  </si>
  <si>
    <t>Захист (поліція, захист дітей, ВПБ)</t>
  </si>
  <si>
    <t>Защита (полиция, защита детей, ВПБ)</t>
  </si>
  <si>
    <t>pss</t>
  </si>
  <si>
    <t>Психосоціальна підтримка</t>
  </si>
  <si>
    <t>Психосоциальная поддержка</t>
  </si>
  <si>
    <t>Допомога в працевлаштуванні та засоби до існування</t>
  </si>
  <si>
    <t>Помощь в трудоустройстве и средства к существованию</t>
  </si>
  <si>
    <t>adult_education</t>
  </si>
  <si>
    <t>Навчання/освіта дорослих</t>
  </si>
  <si>
    <t>Обучение/образование взрослых</t>
  </si>
  <si>
    <t>childcare</t>
  </si>
  <si>
    <t>Підтримка з доглядом за дітьми</t>
  </si>
  <si>
    <t>Поддержка с уходом за детьми</t>
  </si>
  <si>
    <t>language_course</t>
  </si>
  <si>
    <t>Курси мови</t>
  </si>
  <si>
    <t>Курсы языка</t>
  </si>
  <si>
    <t>legal_support</t>
  </si>
  <si>
    <t>Юридична підтримка</t>
  </si>
  <si>
    <t>Юридическая поддержка</t>
  </si>
  <si>
    <t>transport</t>
  </si>
  <si>
    <t>Підтримка з транспортом</t>
  </si>
  <si>
    <t>Поддержка с транспортом</t>
  </si>
  <si>
    <t>information</t>
  </si>
  <si>
    <t>Інформація про доступ до послуг</t>
  </si>
  <si>
    <t>Информация о доступе к услугам</t>
  </si>
  <si>
    <t>Ніяку</t>
  </si>
  <si>
    <t>Никакой</t>
  </si>
  <si>
    <t>Тимчасовий захист</t>
  </si>
  <si>
    <t>Временная защита</t>
  </si>
  <si>
    <t>Статус біженця</t>
  </si>
  <si>
    <t>Статус беженца</t>
  </si>
  <si>
    <t>Гуманітарний захист</t>
  </si>
  <si>
    <t>Гуманитарная защита</t>
  </si>
  <si>
    <t>Заявник на притулок</t>
  </si>
  <si>
    <t>Заявитель на убежище</t>
  </si>
  <si>
    <t>Постійне проживання</t>
  </si>
  <si>
    <t>Временное проживание</t>
  </si>
  <si>
    <t>Тимчасове проживання</t>
  </si>
  <si>
    <t>Постоянное проживание</t>
  </si>
  <si>
    <t>Громадянство Молдови</t>
  </si>
  <si>
    <t>Гражданство Молдовы</t>
  </si>
  <si>
    <t>work_permit</t>
  </si>
  <si>
    <t>Work Permit</t>
  </si>
  <si>
    <t>Дозвіл на роботу</t>
  </si>
  <si>
    <t>Разрешение на работу</t>
  </si>
  <si>
    <t>student_visa</t>
  </si>
  <si>
    <t>Student Visa</t>
  </si>
  <si>
    <t>Студентська віза</t>
  </si>
  <si>
    <t>Студенческая виза</t>
  </si>
  <si>
    <t>diplomat</t>
  </si>
  <si>
    <t>Diplomat or foreign official</t>
  </si>
  <si>
    <t>Дипломат або іноземна офіційна особа</t>
  </si>
  <si>
    <t>Дипломат или иностранное официальное лицо</t>
  </si>
  <si>
    <t>tourist</t>
  </si>
  <si>
    <t>Tourist visa</t>
  </si>
  <si>
    <t>Туристична віза</t>
  </si>
  <si>
    <t>Туристическая виза</t>
  </si>
  <si>
    <t>transit</t>
  </si>
  <si>
    <t>Transit visa</t>
  </si>
  <si>
    <t>Транзитна віза</t>
  </si>
  <si>
    <t>Транзитная виза</t>
  </si>
  <si>
    <t>stateless_status</t>
  </si>
  <si>
    <t>Stateless status</t>
  </si>
  <si>
    <t>Статус особи без громадянства</t>
  </si>
  <si>
    <t>Статус Без гражданства</t>
  </si>
  <si>
    <t>Немає правового статусу</t>
  </si>
  <si>
    <t>Нет правового статуса</t>
  </si>
  <si>
    <t>raion</t>
  </si>
  <si>
    <t>Нові Анени</t>
  </si>
  <si>
    <t>Новые Анены</t>
  </si>
  <si>
    <t>basarabeasca</t>
  </si>
  <si>
    <t>Basarabeasca</t>
  </si>
  <si>
    <t>Бессарабка</t>
  </si>
  <si>
    <t>Бельци</t>
  </si>
  <si>
    <t>Бельцы</t>
  </si>
  <si>
    <t>Бендери</t>
  </si>
  <si>
    <t>Бендеры</t>
  </si>
  <si>
    <t>briceni</t>
  </si>
  <si>
    <t>Briceni</t>
  </si>
  <si>
    <t>Бричани</t>
  </si>
  <si>
    <t>Бричаны</t>
  </si>
  <si>
    <t>Кагул</t>
  </si>
  <si>
    <t>trans_camenca</t>
  </si>
  <si>
    <t>Camenca</t>
  </si>
  <si>
    <t>Кам'янка</t>
  </si>
  <si>
    <t>Каменка</t>
  </si>
  <si>
    <t>Кантемір</t>
  </si>
  <si>
    <t>Кантемир</t>
  </si>
  <si>
    <t>Калараш</t>
  </si>
  <si>
    <t>Каушани</t>
  </si>
  <si>
    <t>Каушаны</t>
  </si>
  <si>
    <t>Кишинів</t>
  </si>
  <si>
    <t>Кишинёв</t>
  </si>
  <si>
    <t>Кімішлія</t>
  </si>
  <si>
    <t>Чимишлия</t>
  </si>
  <si>
    <t>Кріулени</t>
  </si>
  <si>
    <t>Криуля́ны</t>
  </si>
  <si>
    <t>Дондюшани</t>
  </si>
  <si>
    <t>Дондюшаны</t>
  </si>
  <si>
    <t>Дрокія</t>
  </si>
  <si>
    <t>Дрокия</t>
  </si>
  <si>
    <t>Дубоссари</t>
  </si>
  <si>
    <t>Дубоссары</t>
  </si>
  <si>
    <t>trans_dubasari</t>
  </si>
  <si>
    <t>Dubăsari (Transnistria)</t>
  </si>
  <si>
    <t>Дубосари (Придністров'я)</t>
  </si>
  <si>
    <t>Дубоссары (Приднестровье)</t>
  </si>
  <si>
    <t>Єдинець</t>
  </si>
  <si>
    <t>Единец</t>
  </si>
  <si>
    <t>falesti</t>
  </si>
  <si>
    <t>Făleşti</t>
  </si>
  <si>
    <t>Фелешти</t>
  </si>
  <si>
    <t>Фэлешты</t>
  </si>
  <si>
    <t>Флорешти</t>
  </si>
  <si>
    <t>Флорешты</t>
  </si>
  <si>
    <t>Глодяни</t>
  </si>
  <si>
    <t>Глодены</t>
  </si>
  <si>
    <t>trans_grigoriopol</t>
  </si>
  <si>
    <t>Grigoriopol</t>
  </si>
  <si>
    <t>Григоріополь</t>
  </si>
  <si>
    <t>Григориополь</t>
  </si>
  <si>
    <t>Хинчешти</t>
  </si>
  <si>
    <t>Хынчешты</t>
  </si>
  <si>
    <t>Яловени</t>
  </si>
  <si>
    <t>Яловены</t>
  </si>
  <si>
    <t>leova</t>
  </si>
  <si>
    <t>Leova</t>
  </si>
  <si>
    <t>Леова</t>
  </si>
  <si>
    <t>nisporeni</t>
  </si>
  <si>
    <t>Nisporeni</t>
  </si>
  <si>
    <t>Ніспорени</t>
  </si>
  <si>
    <t>Ниспорены</t>
  </si>
  <si>
    <t>Окниця</t>
  </si>
  <si>
    <t>Окница</t>
  </si>
  <si>
    <t>Оргеєв</t>
  </si>
  <si>
    <t>Оргеев</t>
  </si>
  <si>
    <t>Резина</t>
  </si>
  <si>
    <t>Рибниця</t>
  </si>
  <si>
    <t>Рыбница</t>
  </si>
  <si>
    <t>Ришкань</t>
  </si>
  <si>
    <t>Рышканы</t>
  </si>
  <si>
    <t>Синжерея</t>
  </si>
  <si>
    <t>Сынжерей</t>
  </si>
  <si>
    <t>Слобозія</t>
  </si>
  <si>
    <t>Слобозия</t>
  </si>
  <si>
    <t>soroca</t>
  </si>
  <si>
    <t>Soroca</t>
  </si>
  <si>
    <t>Сороки</t>
  </si>
  <si>
    <t>Страшень</t>
  </si>
  <si>
    <t>Стрэшены</t>
  </si>
  <si>
    <t>soldanesti</t>
  </si>
  <si>
    <t>Șoldănești</t>
  </si>
  <si>
    <t>Шолданешть</t>
  </si>
  <si>
    <t>Шолдэнешть</t>
  </si>
  <si>
    <t>Штефан-Вода</t>
  </si>
  <si>
    <t>Штефан Водэ</t>
  </si>
  <si>
    <t>Тараклія</t>
  </si>
  <si>
    <t>Тараклия</t>
  </si>
  <si>
    <t>telenesti</t>
  </si>
  <si>
    <t>Telenești</t>
  </si>
  <si>
    <t>Теленешть</t>
  </si>
  <si>
    <t>Тираспіль</t>
  </si>
  <si>
    <t>Тирасполь</t>
  </si>
  <si>
    <t>Унгени</t>
  </si>
  <si>
    <t>Унгены</t>
  </si>
  <si>
    <t>АТО Гагаузія</t>
  </si>
  <si>
    <t>АТО Гагаузия</t>
  </si>
  <si>
    <t>locality</t>
  </si>
  <si>
    <t>aneniinoi_botnaresti</t>
  </si>
  <si>
    <t>Botnărești</t>
  </si>
  <si>
    <t>Ботнарешти</t>
  </si>
  <si>
    <t>Ботнарешты</t>
  </si>
  <si>
    <t>aneniinoi_bulboaca</t>
  </si>
  <si>
    <t>Bulboaca</t>
  </si>
  <si>
    <t>Бульбоака</t>
  </si>
  <si>
    <t>Калфа</t>
  </si>
  <si>
    <t>aneniinoi_chetrosu</t>
  </si>
  <si>
    <t>Chetrosu</t>
  </si>
  <si>
    <t>Кетросу</t>
  </si>
  <si>
    <t>Кірка</t>
  </si>
  <si>
    <t>Кирка</t>
  </si>
  <si>
    <t>aneniinoi_ciobanovca</t>
  </si>
  <si>
    <t>Ciobanovca</t>
  </si>
  <si>
    <t>Чобановка</t>
  </si>
  <si>
    <t>Чебановка</t>
  </si>
  <si>
    <t>aneniinoi_cobusca_noua</t>
  </si>
  <si>
    <t>Cobusca Nouă</t>
  </si>
  <si>
    <t>Нова Кобуска</t>
  </si>
  <si>
    <t>Новая Кобуска</t>
  </si>
  <si>
    <t>aneniinoi_cobusca_veche</t>
  </si>
  <si>
    <t>Cobusca Veche</t>
  </si>
  <si>
    <t>Стара Кобуска</t>
  </si>
  <si>
    <t>Старая Кобуска</t>
  </si>
  <si>
    <t>aneniinoi_delacau</t>
  </si>
  <si>
    <t>Delacău</t>
  </si>
  <si>
    <t>Делакеу</t>
  </si>
  <si>
    <t>aneniinoi_floreni</t>
  </si>
  <si>
    <t>Floreni</t>
  </si>
  <si>
    <t>Флорени</t>
  </si>
  <si>
    <t>Флорены</t>
  </si>
  <si>
    <t>Джамана</t>
  </si>
  <si>
    <t xml:space="preserve">Джамана </t>
  </si>
  <si>
    <t>Гура Бикулуй</t>
  </si>
  <si>
    <t>Гура-Быкулуй</t>
  </si>
  <si>
    <t>aneniinoi_hirbovat</t>
  </si>
  <si>
    <t>Hîrbovăț</t>
  </si>
  <si>
    <t>Гирбовець</t>
  </si>
  <si>
    <t>Гырбовец</t>
  </si>
  <si>
    <t>aneniinoi_maximovca</t>
  </si>
  <si>
    <t>Maximovca</t>
  </si>
  <si>
    <t>Максимівка</t>
  </si>
  <si>
    <t>Максимовка</t>
  </si>
  <si>
    <t>aneniinoi_mereni</t>
  </si>
  <si>
    <t>Mereni</t>
  </si>
  <si>
    <t>Мерени</t>
  </si>
  <si>
    <t>Мерены</t>
  </si>
  <si>
    <t>aneniinoi_merenii_noi</t>
  </si>
  <si>
    <t>Merenii Noi</t>
  </si>
  <si>
    <t>Нові Мерени</t>
  </si>
  <si>
    <t>Новые Мерены</t>
  </si>
  <si>
    <t>aneniinoi_ochiul_ros</t>
  </si>
  <si>
    <t>Ochiul Roș</t>
  </si>
  <si>
    <t>Окюл-Рош</t>
  </si>
  <si>
    <t>aneniinoi_puhaceni</t>
  </si>
  <si>
    <t>Puhăceni</t>
  </si>
  <si>
    <t>Пугачени</t>
  </si>
  <si>
    <t>Пухэчень</t>
  </si>
  <si>
    <t>aneniinoi_roscani</t>
  </si>
  <si>
    <t>Roșcani</t>
  </si>
  <si>
    <t>Рошкани</t>
  </si>
  <si>
    <t>Рошканы</t>
  </si>
  <si>
    <t>aneniinoi_speia</t>
  </si>
  <si>
    <t>Speia</t>
  </si>
  <si>
    <t>Спея</t>
  </si>
  <si>
    <t>aneniinoi_serpeni</t>
  </si>
  <si>
    <t>Șerpeni</t>
  </si>
  <si>
    <t>Шерпени</t>
  </si>
  <si>
    <t>Шерпены</t>
  </si>
  <si>
    <t>aneniinoi_telita</t>
  </si>
  <si>
    <t>Telița</t>
  </si>
  <si>
    <t>Телиця</t>
  </si>
  <si>
    <t>Телица</t>
  </si>
  <si>
    <t>aneniinoi_tintareni</t>
  </si>
  <si>
    <t>Țînțăreni</t>
  </si>
  <si>
    <t>Цинцарени</t>
  </si>
  <si>
    <t>Цынцарены</t>
  </si>
  <si>
    <t>Варниця</t>
  </si>
  <si>
    <t>Варница</t>
  </si>
  <si>
    <t>Золотіївка</t>
  </si>
  <si>
    <t>Золотиевка</t>
  </si>
  <si>
    <t>basarabeasca_basarabeasca</t>
  </si>
  <si>
    <t>Басарабяска</t>
  </si>
  <si>
    <t>basarabeasca_abaclia</t>
  </si>
  <si>
    <t>Abaclia</t>
  </si>
  <si>
    <t>Абаклія</t>
  </si>
  <si>
    <t>Абаклия</t>
  </si>
  <si>
    <t>basarabeasca_bascalia</t>
  </si>
  <si>
    <t>Bașcalia</t>
  </si>
  <si>
    <t>Башкалія</t>
  </si>
  <si>
    <t>Башкалия</t>
  </si>
  <si>
    <t>basarabeasca_carabetovca</t>
  </si>
  <si>
    <t>Carabetovca</t>
  </si>
  <si>
    <t>Карабетівка</t>
  </si>
  <si>
    <t>Карабетовка</t>
  </si>
  <si>
    <t>basarabeasca_iordanovca</t>
  </si>
  <si>
    <t>Iordanovca</t>
  </si>
  <si>
    <t>Йорданівка</t>
  </si>
  <si>
    <t>Иордановка</t>
  </si>
  <si>
    <t>basarabeasca_iserlia</t>
  </si>
  <si>
    <t>Iserlia</t>
  </si>
  <si>
    <t>Ісерлія</t>
  </si>
  <si>
    <t>Исерлия</t>
  </si>
  <si>
    <t>basarabeasca_sadaclia</t>
  </si>
  <si>
    <t>Sadaclia</t>
  </si>
  <si>
    <t>Садаклія</t>
  </si>
  <si>
    <t>Садаклия</t>
  </si>
  <si>
    <t>Бєльці</t>
  </si>
  <si>
    <t>Бэлць</t>
  </si>
  <si>
    <t>balti_elizaveta</t>
  </si>
  <si>
    <t>Elizaveta</t>
  </si>
  <si>
    <t>Єлизавета</t>
  </si>
  <si>
    <t>Елизавета</t>
  </si>
  <si>
    <t>balti_sadovoe</t>
  </si>
  <si>
    <t>Sadovoe</t>
  </si>
  <si>
    <t>Садове</t>
  </si>
  <si>
    <t>Садовое</t>
  </si>
  <si>
    <t>briceni_briceni</t>
  </si>
  <si>
    <t>briceni_lipcani</t>
  </si>
  <si>
    <t>Lipcani</t>
  </si>
  <si>
    <t>Липкани</t>
  </si>
  <si>
    <t>Липканы</t>
  </si>
  <si>
    <t>briceni_balasinesti</t>
  </si>
  <si>
    <t>Balasinești</t>
  </si>
  <si>
    <t>Баласинешти</t>
  </si>
  <si>
    <t>Баласинешты</t>
  </si>
  <si>
    <t>briceni_balcauti</t>
  </si>
  <si>
    <t>Bălcăuți</t>
  </si>
  <si>
    <t>Бєлкауци</t>
  </si>
  <si>
    <t>Балкауцы</t>
  </si>
  <si>
    <t>briceni_beleavinti</t>
  </si>
  <si>
    <t>Beleavinți</t>
  </si>
  <si>
    <t>Белеавінці</t>
  </si>
  <si>
    <t>Белеявинцы</t>
  </si>
  <si>
    <t>briceni_berlinti</t>
  </si>
  <si>
    <t>Berlinți</t>
  </si>
  <si>
    <t>Берлінці</t>
  </si>
  <si>
    <t>Берлинцы</t>
  </si>
  <si>
    <t>briceni_bogdanesti</t>
  </si>
  <si>
    <t>Bogdănești</t>
  </si>
  <si>
    <t>Богданешти</t>
  </si>
  <si>
    <t>Богданешты</t>
  </si>
  <si>
    <t>briceni_bulboaca</t>
  </si>
  <si>
    <t>briceni_caracusenii_vechi</t>
  </si>
  <si>
    <t>Caracușenii Vechi</t>
  </si>
  <si>
    <t>Старі Каракушани</t>
  </si>
  <si>
    <t>Старые Каракушаны</t>
  </si>
  <si>
    <t>briceni_colicauti</t>
  </si>
  <si>
    <t>Colicăuți</t>
  </si>
  <si>
    <t>Колікауци</t>
  </si>
  <si>
    <t>Коликауцы</t>
  </si>
  <si>
    <t>briceni_corjeuti</t>
  </si>
  <si>
    <t>Corjeuți</t>
  </si>
  <si>
    <t>Коржоуці</t>
  </si>
  <si>
    <t>Коржеуцы</t>
  </si>
  <si>
    <t>briceni_coteala</t>
  </si>
  <si>
    <t>Coteala</t>
  </si>
  <si>
    <t>Котела</t>
  </si>
  <si>
    <t>Котяла</t>
  </si>
  <si>
    <t>briceni_cotiujeni</t>
  </si>
  <si>
    <t>Cotiujeni</t>
  </si>
  <si>
    <t>Котюжани</t>
  </si>
  <si>
    <t>Котюжены</t>
  </si>
  <si>
    <t>briceni_criva</t>
  </si>
  <si>
    <t>Criva</t>
  </si>
  <si>
    <t>Крива</t>
  </si>
  <si>
    <t>briceni_drepcauti</t>
  </si>
  <si>
    <t>Drepcăuți</t>
  </si>
  <si>
    <t>Дрепкауци</t>
  </si>
  <si>
    <t>Дрепкауцы</t>
  </si>
  <si>
    <t>briceni_grimancauti</t>
  </si>
  <si>
    <t>Grimăncăuți</t>
  </si>
  <si>
    <t>Гриманкауци</t>
  </si>
  <si>
    <t>Гриманкауцы</t>
  </si>
  <si>
    <t>briceni_halahora_de_sus</t>
  </si>
  <si>
    <t>Halahora de Sus</t>
  </si>
  <si>
    <t>Холахора де Сус</t>
  </si>
  <si>
    <t>Верхние Холохоры</t>
  </si>
  <si>
    <t>briceni_hlina</t>
  </si>
  <si>
    <t>Hlina</t>
  </si>
  <si>
    <t>Гліна</t>
  </si>
  <si>
    <t>Хлина</t>
  </si>
  <si>
    <t>briceni_larga</t>
  </si>
  <si>
    <t>Larga</t>
  </si>
  <si>
    <t>Ларга</t>
  </si>
  <si>
    <t>briceni_marcauti</t>
  </si>
  <si>
    <t>Mărcăuți</t>
  </si>
  <si>
    <t>Маркауци</t>
  </si>
  <si>
    <t>Маркауцы</t>
  </si>
  <si>
    <t>briceni_medveja</t>
  </si>
  <si>
    <t>Medveja</t>
  </si>
  <si>
    <t>Медвежа</t>
  </si>
  <si>
    <t>briceni_mihaileni</t>
  </si>
  <si>
    <t>Mihăileni</t>
  </si>
  <si>
    <t>Міхайлени</t>
  </si>
  <si>
    <t>Михайлены</t>
  </si>
  <si>
    <t>briceni_pererita</t>
  </si>
  <si>
    <t>Pererita</t>
  </si>
  <si>
    <t>Перерица</t>
  </si>
  <si>
    <t>Перерыта</t>
  </si>
  <si>
    <t>briceni_slobozia_sirauti</t>
  </si>
  <si>
    <t>Slobozia-Șirăuți</t>
  </si>
  <si>
    <t>Слободзия-Ширауци</t>
  </si>
  <si>
    <t>Слобозия-Ширеуцы</t>
  </si>
  <si>
    <t>briceni_sirauti</t>
  </si>
  <si>
    <t>Șirăuți</t>
  </si>
  <si>
    <t>Ширауци</t>
  </si>
  <si>
    <t>Ширеуцы</t>
  </si>
  <si>
    <t>briceni_tabani</t>
  </si>
  <si>
    <t>Tabani</t>
  </si>
  <si>
    <t>Табани</t>
  </si>
  <si>
    <t>Табаны</t>
  </si>
  <si>
    <t>briceni_tetcani</t>
  </si>
  <si>
    <t>Tețcani</t>
  </si>
  <si>
    <t>Тецькани</t>
  </si>
  <si>
    <t>Тецканы</t>
  </si>
  <si>
    <t>briceni_trebisauti</t>
  </si>
  <si>
    <t>Trebisăuți</t>
  </si>
  <si>
    <t>Требисауци</t>
  </si>
  <si>
    <t>Требисоуцы</t>
  </si>
  <si>
    <t>cahul_alexanderfeld</t>
  </si>
  <si>
    <t>Alexanderfeld</t>
  </si>
  <si>
    <t>Александерфельд</t>
  </si>
  <si>
    <t>cahul_alexandru_ioan_cuza</t>
  </si>
  <si>
    <t>Alexandru Ioan Cuza</t>
  </si>
  <si>
    <t>Александру Іоан Куза</t>
  </si>
  <si>
    <t>Александр Иоан Куза</t>
  </si>
  <si>
    <t>cahul_andrusul_de_jos</t>
  </si>
  <si>
    <t>Andrușul de Jos</t>
  </si>
  <si>
    <t>Андрушул де Жос</t>
  </si>
  <si>
    <t>Нижний Андруш</t>
  </si>
  <si>
    <t>cahul_andrusul_de_sus</t>
  </si>
  <si>
    <t>Andrușul de Sus</t>
  </si>
  <si>
    <t>Андрушул де Сус</t>
  </si>
  <si>
    <t>Верхний Андруш</t>
  </si>
  <si>
    <t>cahul_badicul_moldovenesc</t>
  </si>
  <si>
    <t>Badicul Moldovenesc</t>
  </si>
  <si>
    <t>Бадікул Молдовенеск</t>
  </si>
  <si>
    <t>Бадикул Молдовенеск</t>
  </si>
  <si>
    <t>cahul_baurci_moldoveni</t>
  </si>
  <si>
    <t>Baurci-Moldoveni</t>
  </si>
  <si>
    <t>Баурчі-Молдовени</t>
  </si>
  <si>
    <t>Баурчи-Молдовень</t>
  </si>
  <si>
    <t>cahul_borceag</t>
  </si>
  <si>
    <t>Borceag</t>
  </si>
  <si>
    <t>Борчаґ</t>
  </si>
  <si>
    <t>Борчаг</t>
  </si>
  <si>
    <t>cahul_brinza</t>
  </si>
  <si>
    <t>Brînza</t>
  </si>
  <si>
    <t>Бринза</t>
  </si>
  <si>
    <t>Брынза</t>
  </si>
  <si>
    <t>cahul_bucuria</t>
  </si>
  <si>
    <t>Bucuria</t>
  </si>
  <si>
    <t>Букурія</t>
  </si>
  <si>
    <t>Букурия</t>
  </si>
  <si>
    <t>cahul_burlacu</t>
  </si>
  <si>
    <t>Burlacu</t>
  </si>
  <si>
    <t>Бурлаку</t>
  </si>
  <si>
    <t>cahul_burlaceni</t>
  </si>
  <si>
    <t>Burlăceni</t>
  </si>
  <si>
    <t>Бурлячени</t>
  </si>
  <si>
    <t>Бурлэчень</t>
  </si>
  <si>
    <t>cahul_chioselia_mare</t>
  </si>
  <si>
    <t>Chioselia Mare</t>
  </si>
  <si>
    <t>Хіоселія Маре</t>
  </si>
  <si>
    <t>Хиоселия Маре</t>
  </si>
  <si>
    <t>cahul_cislita_prut</t>
  </si>
  <si>
    <t>Cîșlița-Prut</t>
  </si>
  <si>
    <t>Кишлиця-Прут</t>
  </si>
  <si>
    <t>Кышлица-Прут</t>
  </si>
  <si>
    <t>cahul_colibasi</t>
  </si>
  <si>
    <t>Colibași</t>
  </si>
  <si>
    <t>Колібащі</t>
  </si>
  <si>
    <t>Колибаши</t>
  </si>
  <si>
    <t>cahul_crihana_veche</t>
  </si>
  <si>
    <t>Crihana Veche</t>
  </si>
  <si>
    <t>Кріхана Веке</t>
  </si>
  <si>
    <t>Старая Крихана</t>
  </si>
  <si>
    <t>cahul_cucoara</t>
  </si>
  <si>
    <t>Cucoara</t>
  </si>
  <si>
    <t>Кукоара</t>
  </si>
  <si>
    <t>Кукoара</t>
  </si>
  <si>
    <t>cahul_doina</t>
  </si>
  <si>
    <t>Doina</t>
  </si>
  <si>
    <t>Дойна</t>
  </si>
  <si>
    <t>cahul_gavanoasa</t>
  </si>
  <si>
    <t>Găvănoasa</t>
  </si>
  <si>
    <t>Гевеноаса</t>
  </si>
  <si>
    <t>Гэвэноаса</t>
  </si>
  <si>
    <t>cahul_giurgiulesti</t>
  </si>
  <si>
    <t>Giurgiulești</t>
  </si>
  <si>
    <t>Джурджулешти</t>
  </si>
  <si>
    <t>Джурджулешты</t>
  </si>
  <si>
    <t>cahul_huluboaia</t>
  </si>
  <si>
    <t>Huluboaia</t>
  </si>
  <si>
    <t>Хулубоя</t>
  </si>
  <si>
    <t>Хулубоая</t>
  </si>
  <si>
    <t>cahul_iujnoe</t>
  </si>
  <si>
    <t>Iujnoe</t>
  </si>
  <si>
    <t>Южне</t>
  </si>
  <si>
    <t>Южное</t>
  </si>
  <si>
    <t>cahul_larga_noua</t>
  </si>
  <si>
    <t>Larga Nouă</t>
  </si>
  <si>
    <t>Ларга Ноуе</t>
  </si>
  <si>
    <t>Ларга Ноуэ</t>
  </si>
  <si>
    <t>cahul_lebedenco</t>
  </si>
  <si>
    <t>Lebedenco</t>
  </si>
  <si>
    <t>Лебеденко</t>
  </si>
  <si>
    <t>cahul_lopatica</t>
  </si>
  <si>
    <t>Lopățica</t>
  </si>
  <si>
    <t>Лопатиця</t>
  </si>
  <si>
    <t>Лопатикa</t>
  </si>
  <si>
    <t>cahul_lucesti</t>
  </si>
  <si>
    <t>Lucești</t>
  </si>
  <si>
    <t>Лучешти</t>
  </si>
  <si>
    <t>Лучешть</t>
  </si>
  <si>
    <t>cahul_manta</t>
  </si>
  <si>
    <t>Manta</t>
  </si>
  <si>
    <t>Манта</t>
  </si>
  <si>
    <t>cahul_moscovei</t>
  </si>
  <si>
    <t>Moscovei</t>
  </si>
  <si>
    <t>Московей</t>
  </si>
  <si>
    <t>cahul_pelinei</t>
  </si>
  <si>
    <t>Pelinei</t>
  </si>
  <si>
    <t>Пеліней</t>
  </si>
  <si>
    <t>Пелейней</t>
  </si>
  <si>
    <t>cahul_rosu</t>
  </si>
  <si>
    <t>Roșu</t>
  </si>
  <si>
    <t>Рошу</t>
  </si>
  <si>
    <t>cahul_slobozia_mare</t>
  </si>
  <si>
    <t>Slobozia Mare</t>
  </si>
  <si>
    <t>Слободзія Маре</t>
  </si>
  <si>
    <t>Слобозия Маре</t>
  </si>
  <si>
    <t>cahul_taraclia_de_salcie</t>
  </si>
  <si>
    <t>Taraclia de Salcie</t>
  </si>
  <si>
    <t>Тараклія-де-Селчіє</t>
  </si>
  <si>
    <t>Тараклия де Салчие</t>
  </si>
  <si>
    <t>cahul_tartaul_de_salcie</t>
  </si>
  <si>
    <t>Tartaul de Salcie</t>
  </si>
  <si>
    <t>Тартаул-де-Селчіє</t>
  </si>
  <si>
    <t>Тартаул де Салчие</t>
  </si>
  <si>
    <t>cahul_tataresti</t>
  </si>
  <si>
    <t>Tătărești</t>
  </si>
  <si>
    <t>Татарешти</t>
  </si>
  <si>
    <t>Татарешты</t>
  </si>
  <si>
    <t>cahul_vadul_lui_isac</t>
  </si>
  <si>
    <t>Vadul lui Isac</t>
  </si>
  <si>
    <t>Вадул-луй-Ісак</t>
  </si>
  <si>
    <t>Вадул-луй-Исак</t>
  </si>
  <si>
    <t>cahul_valeni</t>
  </si>
  <si>
    <t>Văleni</t>
  </si>
  <si>
    <t>Велень</t>
  </si>
  <si>
    <t>Вэлени</t>
  </si>
  <si>
    <t>cahul_zirnesti</t>
  </si>
  <si>
    <t>Zîrnești</t>
  </si>
  <si>
    <t>Зирнешти</t>
  </si>
  <si>
    <t>Зырнешть</t>
  </si>
  <si>
    <t>cantemir_antonesti</t>
  </si>
  <si>
    <t>Антонешти</t>
  </si>
  <si>
    <t>Антонешты</t>
  </si>
  <si>
    <t>cantemir_baimaclia</t>
  </si>
  <si>
    <t>Baimaclia</t>
  </si>
  <si>
    <t>Баймаклія</t>
  </si>
  <si>
    <t>Баймаклия</t>
  </si>
  <si>
    <t>cantemir_cania</t>
  </si>
  <si>
    <t>Cania</t>
  </si>
  <si>
    <t>Канія</t>
  </si>
  <si>
    <t>Кания</t>
  </si>
  <si>
    <t>cantemir_capaclia</t>
  </si>
  <si>
    <t>Capaclia</t>
  </si>
  <si>
    <t>Капаклія</t>
  </si>
  <si>
    <t>Капаклия</t>
  </si>
  <si>
    <t>cantemir_chioselia</t>
  </si>
  <si>
    <t>Chioselia</t>
  </si>
  <si>
    <t>Кьоселія</t>
  </si>
  <si>
    <t xml:space="preserve">	Кёселия</t>
  </si>
  <si>
    <t>cantemir_ciobalaccia</t>
  </si>
  <si>
    <t>Ciobalaccia</t>
  </si>
  <si>
    <t>Чобалакчія</t>
  </si>
  <si>
    <t>Чобалакчия</t>
  </si>
  <si>
    <t>cantemir_ciietu</t>
  </si>
  <si>
    <t>Cîietu</t>
  </si>
  <si>
    <t>Киету</t>
  </si>
  <si>
    <t>Кыету</t>
  </si>
  <si>
    <t>cantemir_cirpesti</t>
  </si>
  <si>
    <t>Cîrpești</t>
  </si>
  <si>
    <t>Кирпешти</t>
  </si>
  <si>
    <t>Кырпешть</t>
  </si>
  <si>
    <t>cantemir_cisla</t>
  </si>
  <si>
    <t>Cîșla</t>
  </si>
  <si>
    <t>Кішла</t>
  </si>
  <si>
    <t>Кышла</t>
  </si>
  <si>
    <t>cantemir_cociulia</t>
  </si>
  <si>
    <t>Cociulia</t>
  </si>
  <si>
    <t>Кочюлія</t>
  </si>
  <si>
    <t>Кочулия</t>
  </si>
  <si>
    <t>cantemir_costangalia</t>
  </si>
  <si>
    <t>Coștangalia</t>
  </si>
  <si>
    <t>Коштангалія</t>
  </si>
  <si>
    <t>Коштангалия</t>
  </si>
  <si>
    <t>cantemir_enichioi</t>
  </si>
  <si>
    <t>Enichioi</t>
  </si>
  <si>
    <t>Єніхой</t>
  </si>
  <si>
    <t xml:space="preserve"> Еникёй </t>
  </si>
  <si>
    <t>cantemir_gotesti</t>
  </si>
  <si>
    <t>Gotești</t>
  </si>
  <si>
    <t>Готешти</t>
  </si>
  <si>
    <t>Готешть</t>
  </si>
  <si>
    <t>cantemir_haragis</t>
  </si>
  <si>
    <t>Haragîș</t>
  </si>
  <si>
    <t>Харагиш</t>
  </si>
  <si>
    <t>Харагыш</t>
  </si>
  <si>
    <t>cantemir_larguta</t>
  </si>
  <si>
    <t>Lărguța</t>
  </si>
  <si>
    <t>Ларгуца</t>
  </si>
  <si>
    <t>Лэргуца</t>
  </si>
  <si>
    <t>cantemir_lingura</t>
  </si>
  <si>
    <t>Lingura</t>
  </si>
  <si>
    <t>Лінгура</t>
  </si>
  <si>
    <t>Лингура</t>
  </si>
  <si>
    <t>cantemir_pleseni</t>
  </si>
  <si>
    <t>Pleșeni</t>
  </si>
  <si>
    <t>Плешени</t>
  </si>
  <si>
    <t>Плешень</t>
  </si>
  <si>
    <t>cantemir_plopi</t>
  </si>
  <si>
    <t>Plopi</t>
  </si>
  <si>
    <t>Плопи</t>
  </si>
  <si>
    <t>Плопь</t>
  </si>
  <si>
    <t>cantemir_porumbesti</t>
  </si>
  <si>
    <t>Porumbești</t>
  </si>
  <si>
    <t>Порумбешти</t>
  </si>
  <si>
    <t>Порумбешть</t>
  </si>
  <si>
    <t>cantemir_sadic</t>
  </si>
  <si>
    <t>Sadîc</t>
  </si>
  <si>
    <t>Садик</t>
  </si>
  <si>
    <t>Садык</t>
  </si>
  <si>
    <t>cantemir_stoianovca</t>
  </si>
  <si>
    <t>Stoianovca</t>
  </si>
  <si>
    <t>Стоянівка</t>
  </si>
  <si>
    <t>Стояновка</t>
  </si>
  <si>
    <t>cantemir_samalia</t>
  </si>
  <si>
    <t>Șamalia</t>
  </si>
  <si>
    <t>Шамалія</t>
  </si>
  <si>
    <t>Шамалия</t>
  </si>
  <si>
    <t>cantemir_tartaul</t>
  </si>
  <si>
    <t>Tartaul</t>
  </si>
  <si>
    <t>Тартаул</t>
  </si>
  <si>
    <t>cantemir_toceni</t>
  </si>
  <si>
    <t>Toceni</t>
  </si>
  <si>
    <t>Точени</t>
  </si>
  <si>
    <t>Точень</t>
  </si>
  <si>
    <t>cantemir_tiganca</t>
  </si>
  <si>
    <t>Țiganca</t>
  </si>
  <si>
    <t>Циганка</t>
  </si>
  <si>
    <t>cantemir_visniovca</t>
  </si>
  <si>
    <t>Vișniovca</t>
  </si>
  <si>
    <t>Вишнівка</t>
  </si>
  <si>
    <t>Вишнёвка</t>
  </si>
  <si>
    <t>calarasi_bahmut</t>
  </si>
  <si>
    <t>Bahmut</t>
  </si>
  <si>
    <t>Бахмут</t>
  </si>
  <si>
    <t>calarasi_bravicea</t>
  </si>
  <si>
    <t>Bravicea</t>
  </si>
  <si>
    <t>Бравіча</t>
  </si>
  <si>
    <t>Бравича</t>
  </si>
  <si>
    <t>calarasi_buda</t>
  </si>
  <si>
    <t>Buda</t>
  </si>
  <si>
    <t>Буда</t>
  </si>
  <si>
    <t>calarasi_cabaiesti</t>
  </si>
  <si>
    <t>Căbăiești</t>
  </si>
  <si>
    <t>Кебаєшти</t>
  </si>
  <si>
    <t>Кэбэешть</t>
  </si>
  <si>
    <t>calarasi_dereneu</t>
  </si>
  <si>
    <t>Dereneu</t>
  </si>
  <si>
    <t>Деренеу</t>
  </si>
  <si>
    <t>calarasi_frumoasa</t>
  </si>
  <si>
    <t>Frumoasa</t>
  </si>
  <si>
    <t>Фрумоаса</t>
  </si>
  <si>
    <t>calarasi_hirova</t>
  </si>
  <si>
    <t>Hirova</t>
  </si>
  <si>
    <t>Хирова</t>
  </si>
  <si>
    <t>calarasi_hirjauca</t>
  </si>
  <si>
    <t>Hîrjauca</t>
  </si>
  <si>
    <t>Хиржаука</t>
  </si>
  <si>
    <t>Хыржаука</t>
  </si>
  <si>
    <t>calarasi_hoginesti</t>
  </si>
  <si>
    <t>Hoginești</t>
  </si>
  <si>
    <t>Ходжинешть</t>
  </si>
  <si>
    <t xml:space="preserve">	Ходжинешть</t>
  </si>
  <si>
    <t>calarasi_horodiste</t>
  </si>
  <si>
    <t>Horodiște</t>
  </si>
  <si>
    <t>Хородиште</t>
  </si>
  <si>
    <t>calarasi_meleseni</t>
  </si>
  <si>
    <t>Meleșeni</t>
  </si>
  <si>
    <t>Мелешень</t>
  </si>
  <si>
    <t>calarasi_niscani</t>
  </si>
  <si>
    <t>Nișcani</t>
  </si>
  <si>
    <t>Нискани</t>
  </si>
  <si>
    <t>Нишканы</t>
  </si>
  <si>
    <t>calarasi_oniscani</t>
  </si>
  <si>
    <t>Onișcani</t>
  </si>
  <si>
    <t>Онишкани</t>
  </si>
  <si>
    <t>Онишканы</t>
  </si>
  <si>
    <t>calarasi_paulesti</t>
  </si>
  <si>
    <t>Păulești</t>
  </si>
  <si>
    <t>Пеулешть</t>
  </si>
  <si>
    <t>Пэулешты</t>
  </si>
  <si>
    <t>calarasi_peticeni</t>
  </si>
  <si>
    <t>Peticeni</t>
  </si>
  <si>
    <t>Петичень</t>
  </si>
  <si>
    <t>Петичаны</t>
  </si>
  <si>
    <t>calarasi_pitusca</t>
  </si>
  <si>
    <t>Pitușca</t>
  </si>
  <si>
    <t>Питушка</t>
  </si>
  <si>
    <t>calarasi_pirjolteni</t>
  </si>
  <si>
    <t>Pîrjolteni</t>
  </si>
  <si>
    <t>Пиржолтень</t>
  </si>
  <si>
    <t>Пыржолтень</t>
  </si>
  <si>
    <t>calarasi_raciula</t>
  </si>
  <si>
    <t>Răciula</t>
  </si>
  <si>
    <t>Речула</t>
  </si>
  <si>
    <t>Рэчула</t>
  </si>
  <si>
    <t>calarasi_radeni</t>
  </si>
  <si>
    <t>Rădeni</t>
  </si>
  <si>
    <t>Рэдени</t>
  </si>
  <si>
    <t>Редены</t>
  </si>
  <si>
    <t>calarasi_sadova</t>
  </si>
  <si>
    <t>Sadova</t>
  </si>
  <si>
    <t>Садова</t>
  </si>
  <si>
    <t>calarasi_saseni</t>
  </si>
  <si>
    <t>Săseni</t>
  </si>
  <si>
    <t>Сесень</t>
  </si>
  <si>
    <t>Сэсень</t>
  </si>
  <si>
    <t>calarasi_sipoteni</t>
  </si>
  <si>
    <t>Sipoteni</t>
  </si>
  <si>
    <t>Сипотени</t>
  </si>
  <si>
    <t>Сипотены</t>
  </si>
  <si>
    <t>calarasi_temeleuti</t>
  </si>
  <si>
    <t>Temeleuți</t>
  </si>
  <si>
    <t>Темелеути</t>
  </si>
  <si>
    <t>Темелеуцы</t>
  </si>
  <si>
    <t>calarasi_tuzara</t>
  </si>
  <si>
    <t>Tuzara</t>
  </si>
  <si>
    <t>Тузара</t>
  </si>
  <si>
    <t>calarasi_tibirica</t>
  </si>
  <si>
    <t>Țibirica</t>
  </si>
  <si>
    <t>Цибирика</t>
  </si>
  <si>
    <t>Цыбирика</t>
  </si>
  <si>
    <t>calarasi_valcinet</t>
  </si>
  <si>
    <t>Велчинець</t>
  </si>
  <si>
    <t>Вэлчинец</t>
  </si>
  <si>
    <t>calarasi_varzarestii_noi</t>
  </si>
  <si>
    <t>Vărzăreștii Noi</t>
  </si>
  <si>
    <t>Верзерештій Ной</t>
  </si>
  <si>
    <t>Новые Варзарешты</t>
  </si>
  <si>
    <t>causeni_cainari</t>
  </si>
  <si>
    <t>Căinari</t>
  </si>
  <si>
    <t>Кайнари</t>
  </si>
  <si>
    <t>Кэйнары</t>
  </si>
  <si>
    <t>causeni_baccealia</t>
  </si>
  <si>
    <t>Baccealia</t>
  </si>
  <si>
    <t>Бакчалія</t>
  </si>
  <si>
    <t>Бакчалия</t>
  </si>
  <si>
    <t>causeni_baimaclia</t>
  </si>
  <si>
    <t>causeni_chircaiesti</t>
  </si>
  <si>
    <t>Chircăiești</t>
  </si>
  <si>
    <t>Кіркаєшти</t>
  </si>
  <si>
    <t>Киркэешты</t>
  </si>
  <si>
    <t>causeni_chircaiestii_noi</t>
  </si>
  <si>
    <t>Chircăieștii Noi</t>
  </si>
  <si>
    <t>Нові Кіркаєшти</t>
  </si>
  <si>
    <t>Киркаиештий Ной</t>
  </si>
  <si>
    <t>causeni_chitcani</t>
  </si>
  <si>
    <t>Chițcani</t>
  </si>
  <si>
    <t>Цибірика</t>
  </si>
  <si>
    <t>Кицканы</t>
  </si>
  <si>
    <t>causeni_ciuflesti</t>
  </si>
  <si>
    <t>Ciuflești</t>
  </si>
  <si>
    <t>Чуфлешти</t>
  </si>
  <si>
    <t>Чуфлешты</t>
  </si>
  <si>
    <t>causeni_cirnateni</t>
  </si>
  <si>
    <t>Cîrnățeni</t>
  </si>
  <si>
    <t>Кирнацени</t>
  </si>
  <si>
    <t>Кырнэцень</t>
  </si>
  <si>
    <t>causeni_cirnatenii_noi</t>
  </si>
  <si>
    <t>Cîrnățenii Noi</t>
  </si>
  <si>
    <t>Нові Кирнацени</t>
  </si>
  <si>
    <t>Новые Кырнацены</t>
  </si>
  <si>
    <t>causeni_copanca</t>
  </si>
  <si>
    <t>Copanca</t>
  </si>
  <si>
    <t>Копанка</t>
  </si>
  <si>
    <t>causeni_coscalia</t>
  </si>
  <si>
    <t>Coșcalia</t>
  </si>
  <si>
    <t>Кошкалія</t>
  </si>
  <si>
    <t>Кошкалия</t>
  </si>
  <si>
    <t>causeni_cremenciug</t>
  </si>
  <si>
    <t>Cremenciug</t>
  </si>
  <si>
    <t>Кременчук</t>
  </si>
  <si>
    <t>Кременчуг</t>
  </si>
  <si>
    <t>causeni_firladeni</t>
  </si>
  <si>
    <t>Fîrlădeni</t>
  </si>
  <si>
    <t>Фарладани</t>
  </si>
  <si>
    <t>Фырлэдень</t>
  </si>
  <si>
    <t>causeni_gisca</t>
  </si>
  <si>
    <t>Gîsca</t>
  </si>
  <si>
    <t>Гиска</t>
  </si>
  <si>
    <t>Гыска</t>
  </si>
  <si>
    <t>causeni_gradinita</t>
  </si>
  <si>
    <t>Grădinița</t>
  </si>
  <si>
    <t>Градиниця</t>
  </si>
  <si>
    <t>Грэдиница</t>
  </si>
  <si>
    <t>causeni_grigorievca</t>
  </si>
  <si>
    <t>Grigorievca</t>
  </si>
  <si>
    <t>Григоріївка</t>
  </si>
  <si>
    <t>Григорьевка</t>
  </si>
  <si>
    <t>causeni_hagimus</t>
  </si>
  <si>
    <t>Hagimus</t>
  </si>
  <si>
    <t>Гагімус</t>
  </si>
  <si>
    <t>Хаджимус</t>
  </si>
  <si>
    <t>causeni_opaci</t>
  </si>
  <si>
    <t>Opaci</t>
  </si>
  <si>
    <t>Опачі</t>
  </si>
  <si>
    <t>Опачь</t>
  </si>
  <si>
    <t>causeni_pervomaisc</t>
  </si>
  <si>
    <t>Pervomaisc</t>
  </si>
  <si>
    <t>Первомайськ</t>
  </si>
  <si>
    <t>Первомайск</t>
  </si>
  <si>
    <t>causeni_plop_stiubei</t>
  </si>
  <si>
    <t>Plop-Știubei</t>
  </si>
  <si>
    <t>Плоп-Штюбей</t>
  </si>
  <si>
    <t>causeni_saiti</t>
  </si>
  <si>
    <t>Săiți</t>
  </si>
  <si>
    <t>Сайці</t>
  </si>
  <si>
    <t>Сэиць</t>
  </si>
  <si>
    <t>causeni_salcuta</t>
  </si>
  <si>
    <t>Sălcuța</t>
  </si>
  <si>
    <t>Салькуца</t>
  </si>
  <si>
    <t>Сэлкуца</t>
  </si>
  <si>
    <t>causeni_taraclia</t>
  </si>
  <si>
    <t>causeni_tanatari</t>
  </si>
  <si>
    <t>Tănătari</t>
  </si>
  <si>
    <t>Танатари</t>
  </si>
  <si>
    <t>Тэнэтарь</t>
  </si>
  <si>
    <t>causeni_tanatarii_noi</t>
  </si>
  <si>
    <t>Tănătarii Noi</t>
  </si>
  <si>
    <t>Нові Танатари</t>
  </si>
  <si>
    <t>Тэнэтарий Ной</t>
  </si>
  <si>
    <t>causeni_tocuz</t>
  </si>
  <si>
    <t>Tocuz</t>
  </si>
  <si>
    <t>Токуз</t>
  </si>
  <si>
    <t>causeni_ucrainca</t>
  </si>
  <si>
    <t>Ucrainca</t>
  </si>
  <si>
    <t>Українка</t>
  </si>
  <si>
    <t>Украинка</t>
  </si>
  <si>
    <t>Ведмедівка</t>
  </si>
  <si>
    <t>Урсоя</t>
  </si>
  <si>
    <t>causeni_zaim</t>
  </si>
  <si>
    <t>Zaim</t>
  </si>
  <si>
    <t>Заїм</t>
  </si>
  <si>
    <t>Заим</t>
  </si>
  <si>
    <t>chisinau_codru</t>
  </si>
  <si>
    <t>Codru</t>
  </si>
  <si>
    <t>Кодру</t>
  </si>
  <si>
    <t>chisinau_cricova</t>
  </si>
  <si>
    <t>Cricova</t>
  </si>
  <si>
    <t>Крікова</t>
  </si>
  <si>
    <t>Крикова</t>
  </si>
  <si>
    <t>Дурлешти</t>
  </si>
  <si>
    <t>Дурлешты</t>
  </si>
  <si>
    <t>chisinau_singera</t>
  </si>
  <si>
    <t>Sîngera</t>
  </si>
  <si>
    <t>Синджера</t>
  </si>
  <si>
    <t>Сынжера</t>
  </si>
  <si>
    <t>chisinau_vadul_lui_voda</t>
  </si>
  <si>
    <t>Vadul lui Vodă</t>
  </si>
  <si>
    <t>Вадул-луй-Водэ</t>
  </si>
  <si>
    <t>chisinau_vatra</t>
  </si>
  <si>
    <t>Vatra</t>
  </si>
  <si>
    <t>Ватра</t>
  </si>
  <si>
    <t>Бачой</t>
  </si>
  <si>
    <t>Бубуєчь</t>
  </si>
  <si>
    <t>Бубуеч</t>
  </si>
  <si>
    <t>chisinau_budesti</t>
  </si>
  <si>
    <t>Budești</t>
  </si>
  <si>
    <t>Будешти</t>
  </si>
  <si>
    <t>Будешты</t>
  </si>
  <si>
    <t>chisinau_ciorescu</t>
  </si>
  <si>
    <t>Ciorescu</t>
  </si>
  <si>
    <t>Чорешту</t>
  </si>
  <si>
    <t>Чореску</t>
  </si>
  <si>
    <t>chisinau_colonita</t>
  </si>
  <si>
    <t>Colonița</t>
  </si>
  <si>
    <t>Колоніця</t>
  </si>
  <si>
    <t>Колоница</t>
  </si>
  <si>
    <t>chisinau_condrita</t>
  </si>
  <si>
    <t>Condrița</t>
  </si>
  <si>
    <t>Кондріця</t>
  </si>
  <si>
    <t>Кондрица</t>
  </si>
  <si>
    <t>chisinau_cruzesti</t>
  </si>
  <si>
    <t>Cruzești</t>
  </si>
  <si>
    <t>Крузешти</t>
  </si>
  <si>
    <t>Крузешты</t>
  </si>
  <si>
    <t>Гідигічи</t>
  </si>
  <si>
    <t>Гидигич</t>
  </si>
  <si>
    <t>chisinau_gratiesti</t>
  </si>
  <si>
    <t>Grătiești</t>
  </si>
  <si>
    <t>Гратешти</t>
  </si>
  <si>
    <t>Грэтиешты</t>
  </si>
  <si>
    <t>chisinau_stauceni</t>
  </si>
  <si>
    <t>Stăuceni</t>
  </si>
  <si>
    <t>Стауцені</t>
  </si>
  <si>
    <t>Ставчены</t>
  </si>
  <si>
    <t>Тогатін</t>
  </si>
  <si>
    <t>Тогатин</t>
  </si>
  <si>
    <t>chisinau_truseni</t>
  </si>
  <si>
    <t>Trușeni</t>
  </si>
  <si>
    <t>Трушень</t>
  </si>
  <si>
    <t>cimislia_cimislia</t>
  </si>
  <si>
    <t>cimislia_albina</t>
  </si>
  <si>
    <t>Albina</t>
  </si>
  <si>
    <t>Албіна</t>
  </si>
  <si>
    <t>Албина</t>
  </si>
  <si>
    <t>Батир</t>
  </si>
  <si>
    <t>Батыр</t>
  </si>
  <si>
    <t>cimislia_cenac</t>
  </si>
  <si>
    <t>Cenac</t>
  </si>
  <si>
    <t>Ченак</t>
  </si>
  <si>
    <t>cimislia_ciucur_mingir</t>
  </si>
  <si>
    <t>Ciucur-Mingir</t>
  </si>
  <si>
    <t>Чукур-Мінжир</t>
  </si>
  <si>
    <t>Чукур-Минджир</t>
  </si>
  <si>
    <t>cimislia_codreni</t>
  </si>
  <si>
    <t>Codreni</t>
  </si>
  <si>
    <t>Кодрени</t>
  </si>
  <si>
    <t>Кодрены</t>
  </si>
  <si>
    <t>cimislia_ecaterinovca</t>
  </si>
  <si>
    <t>Ecaterinovca</t>
  </si>
  <si>
    <t>Єкатеринівка</t>
  </si>
  <si>
    <t>Екатериновка</t>
  </si>
  <si>
    <t>cimislia_gradiste</t>
  </si>
  <si>
    <t>Gradiște</t>
  </si>
  <si>
    <t>Градіште</t>
  </si>
  <si>
    <t>Градиште</t>
  </si>
  <si>
    <t>cimislia_gura_galbenei</t>
  </si>
  <si>
    <t>Gura Galbenei</t>
  </si>
  <si>
    <t>Гура-Галбенеї</t>
  </si>
  <si>
    <t>Гура Галбеней</t>
  </si>
  <si>
    <t>cimislia_hirtop</t>
  </si>
  <si>
    <t>Hîrtop</t>
  </si>
  <si>
    <t>Хиртоп</t>
  </si>
  <si>
    <t>Хыртоп</t>
  </si>
  <si>
    <t>cimislia_ialpujeni</t>
  </si>
  <si>
    <t>Ialpujeni</t>
  </si>
  <si>
    <t>Ялпужени</t>
  </si>
  <si>
    <t>Ялпужены</t>
  </si>
  <si>
    <t>cimislia_ivanovca_noua</t>
  </si>
  <si>
    <t>Ivanovca Nouă</t>
  </si>
  <si>
    <t>Іванівка Нова</t>
  </si>
  <si>
    <t>Новая Ивановка</t>
  </si>
  <si>
    <t>cimislia_javgur</t>
  </si>
  <si>
    <t>Javgur</t>
  </si>
  <si>
    <t>Явгур</t>
  </si>
  <si>
    <t>Жавгур</t>
  </si>
  <si>
    <t>cimislia_lipoveni</t>
  </si>
  <si>
    <t>Lipoveni</t>
  </si>
  <si>
    <t>Липовени</t>
  </si>
  <si>
    <t>Липовень</t>
  </si>
  <si>
    <t>cimislia_mihailovca</t>
  </si>
  <si>
    <t>Mihailovca</t>
  </si>
  <si>
    <t>Михайлівка</t>
  </si>
  <si>
    <t>Михайловка</t>
  </si>
  <si>
    <t>cimislia_porumbrei</t>
  </si>
  <si>
    <t>Porumbrei</t>
  </si>
  <si>
    <t>Порумбрей</t>
  </si>
  <si>
    <t>cimislia_sagaidac</t>
  </si>
  <si>
    <t>Sagaidac</t>
  </si>
  <si>
    <t>Сагайдак</t>
  </si>
  <si>
    <t>cimislia_satul_nou</t>
  </si>
  <si>
    <t>Satul Nou</t>
  </si>
  <si>
    <t>Сатул Ноу</t>
  </si>
  <si>
    <t>Сатул Ноу</t>
  </si>
  <si>
    <t>cimislia_selemet</t>
  </si>
  <si>
    <t>Selemet</t>
  </si>
  <si>
    <t>Селемет</t>
  </si>
  <si>
    <t>cimislia_suric</t>
  </si>
  <si>
    <t>Suric</t>
  </si>
  <si>
    <t>Сурік</t>
  </si>
  <si>
    <t>Сурик</t>
  </si>
  <si>
    <t>cimislia_topala</t>
  </si>
  <si>
    <t>Topala</t>
  </si>
  <si>
    <t>Топала</t>
  </si>
  <si>
    <t>cimislia_troitcoe</t>
  </si>
  <si>
    <t>Troițcoe</t>
  </si>
  <si>
    <t>Троїцьке</t>
  </si>
  <si>
    <t>Троицкое</t>
  </si>
  <si>
    <t>cimislia_valea_perjei</t>
  </si>
  <si>
    <t>Valea Perjei</t>
  </si>
  <si>
    <t>Валя-Пержей</t>
  </si>
  <si>
    <t xml:space="preserve">Валя-Пержей </t>
  </si>
  <si>
    <t>criuleni_criuleni</t>
  </si>
  <si>
    <t>criuleni_balabanesti</t>
  </si>
  <si>
    <t>Bălăbănești</t>
  </si>
  <si>
    <t>Балабанешти</t>
  </si>
  <si>
    <t>Бэлэбанешты</t>
  </si>
  <si>
    <t>criuleni_baltata</t>
  </si>
  <si>
    <t>Bălțata</t>
  </si>
  <si>
    <t>Балцата</t>
  </si>
  <si>
    <t>Бэлцата</t>
  </si>
  <si>
    <t>criuleni_boscana</t>
  </si>
  <si>
    <t>Boșcana</t>
  </si>
  <si>
    <t>Бошкан</t>
  </si>
  <si>
    <t>Бошкана</t>
  </si>
  <si>
    <t>criuleni_cimiseni</t>
  </si>
  <si>
    <t>Cimișeni</t>
  </si>
  <si>
    <t>Чимішени</t>
  </si>
  <si>
    <t>Чимишены</t>
  </si>
  <si>
    <t>criuleni_corjova</t>
  </si>
  <si>
    <t>Corjova</t>
  </si>
  <si>
    <t>Коржова</t>
  </si>
  <si>
    <t>criuleni_cosernita</t>
  </si>
  <si>
    <t>Coșernița</t>
  </si>
  <si>
    <t>Кошерніца</t>
  </si>
  <si>
    <t>Кошерница</t>
  </si>
  <si>
    <t>criuleni_cruglic</t>
  </si>
  <si>
    <t>Cruglic</t>
  </si>
  <si>
    <t>Круглик</t>
  </si>
  <si>
    <t>criuleni_dolinnoe</t>
  </si>
  <si>
    <t>Dolinnoe</t>
  </si>
  <si>
    <t>Долинне</t>
  </si>
  <si>
    <t>Долинное</t>
  </si>
  <si>
    <t>criuleni_drasliceni</t>
  </si>
  <si>
    <t>Drăsliceni</t>
  </si>
  <si>
    <t>Драсличени</t>
  </si>
  <si>
    <t>Дрэсличены</t>
  </si>
  <si>
    <t>criuleni_dubasarii_vechi</t>
  </si>
  <si>
    <t>Dubăsarii Vechi</t>
  </si>
  <si>
    <t>Старі Дубоссари</t>
  </si>
  <si>
    <t>Старые Дубоссары</t>
  </si>
  <si>
    <t>criuleni_hirtopul_mare</t>
  </si>
  <si>
    <t>Hîrtopul Mare</t>
  </si>
  <si>
    <t>Великий Хиртоп</t>
  </si>
  <si>
    <t>Хыртопул-Маре</t>
  </si>
  <si>
    <t>criuleni_hrusova</t>
  </si>
  <si>
    <t>Hrușova</t>
  </si>
  <si>
    <t>Грушова</t>
  </si>
  <si>
    <t>Хрушова</t>
  </si>
  <si>
    <t>criuleni_isnovat</t>
  </si>
  <si>
    <t>Ișnovăț</t>
  </si>
  <si>
    <t>Ішновец</t>
  </si>
  <si>
    <t>Ишновец</t>
  </si>
  <si>
    <t>criuleni_izbiste</t>
  </si>
  <si>
    <t>Izbiște</t>
  </si>
  <si>
    <t>Ізбіште</t>
  </si>
  <si>
    <t>Избиште</t>
  </si>
  <si>
    <t>criuleni_jevreni</t>
  </si>
  <si>
    <t>Jevreni</t>
  </si>
  <si>
    <t>Жеврени</t>
  </si>
  <si>
    <t>Жеврены</t>
  </si>
  <si>
    <t>criuleni_mascauti</t>
  </si>
  <si>
    <t>Mașcăuți</t>
  </si>
  <si>
    <t>Машкауци</t>
  </si>
  <si>
    <t>Машкауцы</t>
  </si>
  <si>
    <t>criuleni_magdacesti</t>
  </si>
  <si>
    <t>Măgdăcești</t>
  </si>
  <si>
    <t>Магдачешти</t>
  </si>
  <si>
    <t>Мэгдэчешты</t>
  </si>
  <si>
    <t>Міклешти</t>
  </si>
  <si>
    <t>Миклешты</t>
  </si>
  <si>
    <t>criuleni_onitcani</t>
  </si>
  <si>
    <t>Onițcani</t>
  </si>
  <si>
    <t>Оніцкань</t>
  </si>
  <si>
    <t>Оницканы</t>
  </si>
  <si>
    <t>criuleni_pascani</t>
  </si>
  <si>
    <t>Pașcani</t>
  </si>
  <si>
    <t>Пашкань</t>
  </si>
  <si>
    <t>Пашканы</t>
  </si>
  <si>
    <t>criuleni_raculesti</t>
  </si>
  <si>
    <t>Răculești</t>
  </si>
  <si>
    <t>Рекулешть</t>
  </si>
  <si>
    <t>Рэкулешты</t>
  </si>
  <si>
    <t>criuleni_riscova</t>
  </si>
  <si>
    <t>Rîșcova</t>
  </si>
  <si>
    <t>Ришкава</t>
  </si>
  <si>
    <t>Рышкова</t>
  </si>
  <si>
    <t>criuleni_slobozia_dusca</t>
  </si>
  <si>
    <t>Slobozia-Dușca</t>
  </si>
  <si>
    <t>Слобозія-Душка</t>
  </si>
  <si>
    <t>Слобозия-Душка</t>
  </si>
  <si>
    <t>criuleni_zaicana</t>
  </si>
  <si>
    <t>Zăicana</t>
  </si>
  <si>
    <t>Зейкана</t>
  </si>
  <si>
    <t>Зэикана</t>
  </si>
  <si>
    <t>donduseni_arionesti</t>
  </si>
  <si>
    <t>Arionești</t>
  </si>
  <si>
    <t>Аріонешти</t>
  </si>
  <si>
    <t>Арионешты</t>
  </si>
  <si>
    <t>donduseni_baraboi</t>
  </si>
  <si>
    <t>Baraboi</t>
  </si>
  <si>
    <t>Барабой</t>
  </si>
  <si>
    <t>Барабои</t>
  </si>
  <si>
    <t>donduseni_briceni</t>
  </si>
  <si>
    <t>Бричени</t>
  </si>
  <si>
    <t>Брича́ны</t>
  </si>
  <si>
    <t>donduseni_cernoleuca</t>
  </si>
  <si>
    <t>Cernoleuca</t>
  </si>
  <si>
    <t>Чорнолівка</t>
  </si>
  <si>
    <t>Чернолёвка</t>
  </si>
  <si>
    <t>donduseni_climauti</t>
  </si>
  <si>
    <t>Climăuți</t>
  </si>
  <si>
    <t>Клімауці</t>
  </si>
  <si>
    <t>Климауцы</t>
  </si>
  <si>
    <t>donduseni_corbu</t>
  </si>
  <si>
    <t>Corbu</t>
  </si>
  <si>
    <t>Корбу</t>
  </si>
  <si>
    <t>donduseni_criscauti</t>
  </si>
  <si>
    <t>Crișcăuți</t>
  </si>
  <si>
    <t>Крішківці</t>
  </si>
  <si>
    <t>Кришкауцы</t>
  </si>
  <si>
    <t>donduseni_elizavetovca</t>
  </si>
  <si>
    <t>Elizavetovca</t>
  </si>
  <si>
    <t>Єлізаветівка</t>
  </si>
  <si>
    <t>Елизаветовка</t>
  </si>
  <si>
    <t>donduseni_frasin</t>
  </si>
  <si>
    <t>Frasin</t>
  </si>
  <si>
    <t>Фрасін</t>
  </si>
  <si>
    <t>Фрасин</t>
  </si>
  <si>
    <t>donduseni_horodiste</t>
  </si>
  <si>
    <t>Хородіште</t>
  </si>
  <si>
    <t>donduseni_mosana</t>
  </si>
  <si>
    <t>Moșana</t>
  </si>
  <si>
    <t>Мошана</t>
  </si>
  <si>
    <t>donduseni_pivniceni</t>
  </si>
  <si>
    <t>Pivniceni</t>
  </si>
  <si>
    <t>Північени</t>
  </si>
  <si>
    <t>Пивничены</t>
  </si>
  <si>
    <t>donduseni_plop</t>
  </si>
  <si>
    <t>Plop</t>
  </si>
  <si>
    <t>Плоп</t>
  </si>
  <si>
    <t>Покровка</t>
  </si>
  <si>
    <t>donduseni_rediul_mare</t>
  </si>
  <si>
    <t>Rediul Mare</t>
  </si>
  <si>
    <t>Редю-Маре</t>
  </si>
  <si>
    <t>donduseni_scaieni</t>
  </si>
  <si>
    <t>Scăieni</t>
  </si>
  <si>
    <t>Скаєни</t>
  </si>
  <si>
    <t>Скаены</t>
  </si>
  <si>
    <t>donduseni_sudarca</t>
  </si>
  <si>
    <t>Sudarca</t>
  </si>
  <si>
    <t>Сударка</t>
  </si>
  <si>
    <t>donduseni_teleseuca</t>
  </si>
  <si>
    <t>Teleșeuca</t>
  </si>
  <si>
    <t>Телешівка</t>
  </si>
  <si>
    <t>Телешевка</t>
  </si>
  <si>
    <t>donduseni_tirnova</t>
  </si>
  <si>
    <t>Tîrnova</t>
  </si>
  <si>
    <t>Тирнова</t>
  </si>
  <si>
    <t>Тырнова</t>
  </si>
  <si>
    <t>donduseni_taul</t>
  </si>
  <si>
    <t>Țaul</t>
  </si>
  <si>
    <t>Цаул</t>
  </si>
  <si>
    <t>drochia_drochia</t>
  </si>
  <si>
    <t>drochia_antoneuca</t>
  </si>
  <si>
    <t>Antoneuca</t>
  </si>
  <si>
    <t>Антонівка</t>
  </si>
  <si>
    <t>Антоновка</t>
  </si>
  <si>
    <t>drochia_baroncea</t>
  </si>
  <si>
    <t>Baroncea</t>
  </si>
  <si>
    <t>Баронча</t>
  </si>
  <si>
    <t>drochia_chetrosu</t>
  </si>
  <si>
    <t>Котова</t>
  </si>
  <si>
    <t>Домінтени</t>
  </si>
  <si>
    <t>Доминтены</t>
  </si>
  <si>
    <t>drochia_fintinita</t>
  </si>
  <si>
    <t>Fîntînița</t>
  </si>
  <si>
    <t>Финтиниця</t>
  </si>
  <si>
    <t>Фынтыница</t>
  </si>
  <si>
    <t>drochia_gribova</t>
  </si>
  <si>
    <t>Gribova</t>
  </si>
  <si>
    <t>Грибова</t>
  </si>
  <si>
    <t>Хеснешін Марь</t>
  </si>
  <si>
    <t>Хэснэшений Марь</t>
  </si>
  <si>
    <t>drochia_hasnasenii_noi</t>
  </si>
  <si>
    <t>Hăsnășenii Noi</t>
  </si>
  <si>
    <t>Хаснешеній Ной</t>
  </si>
  <si>
    <t>Хэснэшений Ной</t>
  </si>
  <si>
    <t>Марамонівка</t>
  </si>
  <si>
    <t>Марамоновка</t>
  </si>
  <si>
    <t>drochia_miciurin</t>
  </si>
  <si>
    <t>Miciurin</t>
  </si>
  <si>
    <t>Мічурін</t>
  </si>
  <si>
    <t>Мичурин</t>
  </si>
  <si>
    <t>drochia_mindic</t>
  </si>
  <si>
    <t>Mîndîc</t>
  </si>
  <si>
    <t>Миндик</t>
  </si>
  <si>
    <t>Мындык</t>
  </si>
  <si>
    <t>drochia_moara_de_piatra</t>
  </si>
  <si>
    <t>Moara de Piatră</t>
  </si>
  <si>
    <t>Моара де П'ятре</t>
  </si>
  <si>
    <t>Моара де Пятрэ</t>
  </si>
  <si>
    <t>drochia_nicoreni</t>
  </si>
  <si>
    <t>Nicoreni</t>
  </si>
  <si>
    <t>Нікорени</t>
  </si>
  <si>
    <t>Никорены</t>
  </si>
  <si>
    <t>drochia_ochiul_alb</t>
  </si>
  <si>
    <t>Ochiul Alb</t>
  </si>
  <si>
    <t>Окюл Алб</t>
  </si>
  <si>
    <t>drochia_palanca</t>
  </si>
  <si>
    <t>Паланка</t>
  </si>
  <si>
    <t>drochia_pelinia</t>
  </si>
  <si>
    <t>Pelinia</t>
  </si>
  <si>
    <t>Пелінія</t>
  </si>
  <si>
    <t>Пелиния</t>
  </si>
  <si>
    <t>drochia_pervomaiscoe</t>
  </si>
  <si>
    <t>Pervomaiscoe</t>
  </si>
  <si>
    <t>Первомайське</t>
  </si>
  <si>
    <t>Первомайское</t>
  </si>
  <si>
    <t>drochia_petreni</t>
  </si>
  <si>
    <t>Petreni</t>
  </si>
  <si>
    <t>Петрени</t>
  </si>
  <si>
    <t>Петрены</t>
  </si>
  <si>
    <t>drochia_popestii_de_jos</t>
  </si>
  <si>
    <t>Popeștii de Jos</t>
  </si>
  <si>
    <t>Попештій де жос</t>
  </si>
  <si>
    <t>Попештий де жос</t>
  </si>
  <si>
    <t>drochia_popestii_de_sus</t>
  </si>
  <si>
    <t>Popeștii de Sus</t>
  </si>
  <si>
    <t>Попештій де сус</t>
  </si>
  <si>
    <t>Попештий де сус</t>
  </si>
  <si>
    <t>drochia_sofia</t>
  </si>
  <si>
    <t>Sofia</t>
  </si>
  <si>
    <t>Софія</t>
  </si>
  <si>
    <t>София</t>
  </si>
  <si>
    <t>drochia_salvirii_vechi</t>
  </si>
  <si>
    <t>Șalvirii Vechi</t>
  </si>
  <si>
    <t>Шальвірій Векь</t>
  </si>
  <si>
    <t>Шальвиры Векь</t>
  </si>
  <si>
    <t>drochia_suri</t>
  </si>
  <si>
    <t>Șuri</t>
  </si>
  <si>
    <t>Шури</t>
  </si>
  <si>
    <t>Шуры</t>
  </si>
  <si>
    <t>drochia_tarigrad</t>
  </si>
  <si>
    <t>Țarigrad</t>
  </si>
  <si>
    <t>Цариград</t>
  </si>
  <si>
    <t>drochia_zgurita</t>
  </si>
  <si>
    <t>Zgurița</t>
  </si>
  <si>
    <t>Згуріца</t>
  </si>
  <si>
    <t>Згурица</t>
  </si>
  <si>
    <t>dubasari_cocieri</t>
  </si>
  <si>
    <t>Cocieri</t>
  </si>
  <si>
    <t>Кочієри</t>
  </si>
  <si>
    <t>Кочиеры</t>
  </si>
  <si>
    <t>dubasari_corjova</t>
  </si>
  <si>
    <t>dubasari_cosnita</t>
  </si>
  <si>
    <t>Coșnița</t>
  </si>
  <si>
    <t>Кошниця</t>
  </si>
  <si>
    <t>Кошница</t>
  </si>
  <si>
    <t>Дороцька</t>
  </si>
  <si>
    <t>Дороцкая</t>
  </si>
  <si>
    <t>dubasari_holercani</t>
  </si>
  <si>
    <t>Holercani</t>
  </si>
  <si>
    <t>Холеркани</t>
  </si>
  <si>
    <t>Холерканы</t>
  </si>
  <si>
    <t>dubasari_marcauti</t>
  </si>
  <si>
    <t>Marcăuți</t>
  </si>
  <si>
    <t>dubasari_molovata</t>
  </si>
  <si>
    <t>Molovata</t>
  </si>
  <si>
    <t>Моловата</t>
  </si>
  <si>
    <t>dubasari_molovata_noua</t>
  </si>
  <si>
    <t>Molovata Nouă</t>
  </si>
  <si>
    <t>Нова Моловата</t>
  </si>
  <si>
    <t>Новая Моловата</t>
  </si>
  <si>
    <t>dubasari_oxentea</t>
  </si>
  <si>
    <t>Oxentea</t>
  </si>
  <si>
    <t>Оксентя</t>
  </si>
  <si>
    <t>dubasari_pirita</t>
  </si>
  <si>
    <t>Pîrîta</t>
  </si>
  <si>
    <t>Пирита</t>
  </si>
  <si>
    <t>Пырыта</t>
  </si>
  <si>
    <t>dubasari_ustia</t>
  </si>
  <si>
    <t>Ustia</t>
  </si>
  <si>
    <t>Гирло</t>
  </si>
  <si>
    <t>Устье</t>
  </si>
  <si>
    <t>Купчині</t>
  </si>
  <si>
    <t>Купчини</t>
  </si>
  <si>
    <t>edinet_alexeevca</t>
  </si>
  <si>
    <t>Alexeevca</t>
  </si>
  <si>
    <t>Олексіївка</t>
  </si>
  <si>
    <t>Алексеевка</t>
  </si>
  <si>
    <t>edinet_badragii_noi</t>
  </si>
  <si>
    <t>Bădragii Noi</t>
  </si>
  <si>
    <t>Нові Бадражі</t>
  </si>
  <si>
    <t>Новые Бадражи</t>
  </si>
  <si>
    <t>edinet_badragii_vechi</t>
  </si>
  <si>
    <t>Bădragii Vechi</t>
  </si>
  <si>
    <t>Старі Бадражі</t>
  </si>
  <si>
    <t>Старые Бадражи</t>
  </si>
  <si>
    <t>edinet_blesteni</t>
  </si>
  <si>
    <t>Bleșteni</t>
  </si>
  <si>
    <t>Блештени</t>
  </si>
  <si>
    <t>Блештены</t>
  </si>
  <si>
    <t>Братушани</t>
  </si>
  <si>
    <t>Братушаны</t>
  </si>
  <si>
    <t>edinet_brinzeni</t>
  </si>
  <si>
    <t>Brînzeni</t>
  </si>
  <si>
    <t>Бринзени</t>
  </si>
  <si>
    <t>Брынзены</t>
  </si>
  <si>
    <t>edinet_burlanesti</t>
  </si>
  <si>
    <t>Burlănești</t>
  </si>
  <si>
    <t>Бурланешти</t>
  </si>
  <si>
    <t>Бурланешты</t>
  </si>
  <si>
    <t>edinet_cepeleuti</t>
  </si>
  <si>
    <t>Cepeleuți</t>
  </si>
  <si>
    <t>Чепелеуци</t>
  </si>
  <si>
    <t>Чепелеуцы</t>
  </si>
  <si>
    <t>edinet_chetrosica_noua</t>
  </si>
  <si>
    <t>Chetroșica Nouă</t>
  </si>
  <si>
    <t>Нова Кетрошика</t>
  </si>
  <si>
    <t>Новая Кетрошика</t>
  </si>
  <si>
    <t>edinet_constantinovca</t>
  </si>
  <si>
    <t>Constantinovca</t>
  </si>
  <si>
    <t>Костянтинівка</t>
  </si>
  <si>
    <t>Константиновка</t>
  </si>
  <si>
    <t>edinet_corpaci</t>
  </si>
  <si>
    <t>Corpaci</t>
  </si>
  <si>
    <t>Корпаці</t>
  </si>
  <si>
    <t>Корпаци</t>
  </si>
  <si>
    <t>edinet_cuconestii_noi</t>
  </si>
  <si>
    <t>Cuconeștii Noi</t>
  </si>
  <si>
    <t>Нові Куконешти</t>
  </si>
  <si>
    <t>Новые Куконешты</t>
  </si>
  <si>
    <t>edinet_fetesti</t>
  </si>
  <si>
    <t>Fetești</t>
  </si>
  <si>
    <t>Фетешти</t>
  </si>
  <si>
    <t>Фетешты</t>
  </si>
  <si>
    <t>edinet_gaspar</t>
  </si>
  <si>
    <t>Gașpar</t>
  </si>
  <si>
    <t>Гашпар</t>
  </si>
  <si>
    <t>edinet_goleni</t>
  </si>
  <si>
    <t>Goleni</t>
  </si>
  <si>
    <t>Голени</t>
  </si>
  <si>
    <t>Голены</t>
  </si>
  <si>
    <t>edinet_gordinesti</t>
  </si>
  <si>
    <t>Gordinești</t>
  </si>
  <si>
    <t>Гордінешти</t>
  </si>
  <si>
    <t>Гординешты</t>
  </si>
  <si>
    <t>edinet_hancauti</t>
  </si>
  <si>
    <t>Hancăuți</t>
  </si>
  <si>
    <t>Ханкауци</t>
  </si>
  <si>
    <t>Ханкауцы</t>
  </si>
  <si>
    <t>edinet_hincauti</t>
  </si>
  <si>
    <t>Hincăuți</t>
  </si>
  <si>
    <t>Хінкеуци</t>
  </si>
  <si>
    <t>Хинкэуцы</t>
  </si>
  <si>
    <t>edinet_hlinaia</t>
  </si>
  <si>
    <t>Hlinaia</t>
  </si>
  <si>
    <t>Глиняна</t>
  </si>
  <si>
    <t>Глиная</t>
  </si>
  <si>
    <t>edinet_lopatnic</t>
  </si>
  <si>
    <t>Lopatnic</t>
  </si>
  <si>
    <t>Лопатник</t>
  </si>
  <si>
    <t>edinet_parcova</t>
  </si>
  <si>
    <t>Parcova</t>
  </si>
  <si>
    <t>Паркова</t>
  </si>
  <si>
    <t>edinet_rotunda</t>
  </si>
  <si>
    <t>Rotunda</t>
  </si>
  <si>
    <t>Ротунда</t>
  </si>
  <si>
    <t>edinet_ruseni</t>
  </si>
  <si>
    <t>Ruseni</t>
  </si>
  <si>
    <t>Русени</t>
  </si>
  <si>
    <t>Русены</t>
  </si>
  <si>
    <t>edinet_stolniceni</t>
  </si>
  <si>
    <t>Stolniceni</t>
  </si>
  <si>
    <t>Столничени</t>
  </si>
  <si>
    <t>Столничены</t>
  </si>
  <si>
    <t>edinet_sofrincani</t>
  </si>
  <si>
    <t>Șofrîncani</t>
  </si>
  <si>
    <t>Шофринкани</t>
  </si>
  <si>
    <t>Шофрынканы</t>
  </si>
  <si>
    <t>edinet_terebna</t>
  </si>
  <si>
    <t>Terebna</t>
  </si>
  <si>
    <t>Теребна</t>
  </si>
  <si>
    <t>edinet_tirnova</t>
  </si>
  <si>
    <t>edinet_trinca</t>
  </si>
  <si>
    <t>Trinca</t>
  </si>
  <si>
    <t>Тринка</t>
  </si>
  <si>
    <t>Трынка</t>
  </si>
  <si>
    <t>edinet_viisoara</t>
  </si>
  <si>
    <t>Viișoara</t>
  </si>
  <si>
    <t>Віішора</t>
  </si>
  <si>
    <t>Виишора</t>
  </si>
  <si>
    <t>edinet_zabriceni</t>
  </si>
  <si>
    <t>Zăbriceni</t>
  </si>
  <si>
    <t>Забрічени</t>
  </si>
  <si>
    <t>Забричены</t>
  </si>
  <si>
    <t>falesti_falesti</t>
  </si>
  <si>
    <t>Fălești</t>
  </si>
  <si>
    <t>falesti_albinetul_vechi</t>
  </si>
  <si>
    <t>Albinețul Vechi</t>
  </si>
  <si>
    <t>Албінецул Векь</t>
  </si>
  <si>
    <t>Албинецул Векь</t>
  </si>
  <si>
    <t>falesti_bocani</t>
  </si>
  <si>
    <t>Bocani</t>
  </si>
  <si>
    <t>Бокани</t>
  </si>
  <si>
    <t>Боканы</t>
  </si>
  <si>
    <t>falesti_catranic</t>
  </si>
  <si>
    <t>Catranîc</t>
  </si>
  <si>
    <t>Катраник</t>
  </si>
  <si>
    <t>falesti_calinesti</t>
  </si>
  <si>
    <t>Călinești</t>
  </si>
  <si>
    <t>Келінешти</t>
  </si>
  <si>
    <t>Кэлинешты</t>
  </si>
  <si>
    <t>falesti_calugar</t>
  </si>
  <si>
    <t>Călugăr</t>
  </si>
  <si>
    <t>Калугер</t>
  </si>
  <si>
    <t>Калугэр</t>
  </si>
  <si>
    <t>falesti_chetris</t>
  </si>
  <si>
    <t>Chetriș</t>
  </si>
  <si>
    <t>Кетріш</t>
  </si>
  <si>
    <t>Кетриш</t>
  </si>
  <si>
    <t>falesti_ciolacu_nou</t>
  </si>
  <si>
    <t>Ciolacu Nou</t>
  </si>
  <si>
    <t>Чолаку Ноу</t>
  </si>
  <si>
    <t>falesti_egorovca</t>
  </si>
  <si>
    <t>Egorovca</t>
  </si>
  <si>
    <t>Єгорівка</t>
  </si>
  <si>
    <t>Егоровка</t>
  </si>
  <si>
    <t>falesti_falestii_noi</t>
  </si>
  <si>
    <t>Făleștii Noi</t>
  </si>
  <si>
    <t>Нові Фелешти</t>
  </si>
  <si>
    <t>Новые Фэлешты</t>
  </si>
  <si>
    <t>falesti_glinjeni</t>
  </si>
  <si>
    <t>Glinjeni</t>
  </si>
  <si>
    <t>Глінжени</t>
  </si>
  <si>
    <t>Глинжены</t>
  </si>
  <si>
    <t>falesti_hiliuti</t>
  </si>
  <si>
    <t>Hiliuți</t>
  </si>
  <si>
    <t>Хилюци</t>
  </si>
  <si>
    <t>Хилюцы</t>
  </si>
  <si>
    <t>falesti_hincesti</t>
  </si>
  <si>
    <t>falesti_horesti</t>
  </si>
  <si>
    <t>Horești</t>
  </si>
  <si>
    <t>Хорешти</t>
  </si>
  <si>
    <t>Хорешты</t>
  </si>
  <si>
    <t>falesti_ilenuta</t>
  </si>
  <si>
    <t>Ilenuța</t>
  </si>
  <si>
    <t>Іленуца</t>
  </si>
  <si>
    <t>Иленуца</t>
  </si>
  <si>
    <t>falesti_iscalau</t>
  </si>
  <si>
    <t>Ișcălău</t>
  </si>
  <si>
    <t>Ішкелеу</t>
  </si>
  <si>
    <t>Ишкэлэу</t>
  </si>
  <si>
    <t>falesti_izvoare</t>
  </si>
  <si>
    <t>Ізвоаре</t>
  </si>
  <si>
    <t>Извоаре</t>
  </si>
  <si>
    <t>falesti_logofteni</t>
  </si>
  <si>
    <t>Logofteni</t>
  </si>
  <si>
    <t>Логофтени</t>
  </si>
  <si>
    <t>Логофтены</t>
  </si>
  <si>
    <t>falesti_marandeni</t>
  </si>
  <si>
    <t>Mărăndeni</t>
  </si>
  <si>
    <t>Мерендени</t>
  </si>
  <si>
    <t>Мэрэндены</t>
  </si>
  <si>
    <t>falesti_musteata</t>
  </si>
  <si>
    <t>Musteața</t>
  </si>
  <si>
    <t>Мустеца</t>
  </si>
  <si>
    <t>falesti_natalievca</t>
  </si>
  <si>
    <t>Natalievca</t>
  </si>
  <si>
    <t>Наталіївка</t>
  </si>
  <si>
    <t>Наталиевка</t>
  </si>
  <si>
    <t>falesti_navirnet</t>
  </si>
  <si>
    <t>Năvîrneț</t>
  </si>
  <si>
    <t>Навирнець</t>
  </si>
  <si>
    <t>Навырнец</t>
  </si>
  <si>
    <t>falesti_obreja_veche</t>
  </si>
  <si>
    <t>Obreja Veche</t>
  </si>
  <si>
    <t>Обрежа Веке</t>
  </si>
  <si>
    <t>falesti_pietrosu</t>
  </si>
  <si>
    <t>Pietrosu</t>
  </si>
  <si>
    <t>Петросу</t>
  </si>
  <si>
    <t>falesti_pinzareni</t>
  </si>
  <si>
    <t>Pînzăreni</t>
  </si>
  <si>
    <t>Пинзарени</t>
  </si>
  <si>
    <t>Пынзарены</t>
  </si>
  <si>
    <t>falesti_pirlita</t>
  </si>
  <si>
    <t>Pîrlița</t>
  </si>
  <si>
    <t>Пирлиця</t>
  </si>
  <si>
    <t>Пырлица</t>
  </si>
  <si>
    <t>falesti_pompa</t>
  </si>
  <si>
    <t>Pompa</t>
  </si>
  <si>
    <t>Помпа</t>
  </si>
  <si>
    <t>falesti_pruteni</t>
  </si>
  <si>
    <t>Pruteni</t>
  </si>
  <si>
    <t>Прутени</t>
  </si>
  <si>
    <t>Прутены</t>
  </si>
  <si>
    <t>falesti_rautel</t>
  </si>
  <si>
    <t>Răuțel</t>
  </si>
  <si>
    <t>Реуцель</t>
  </si>
  <si>
    <t>Рэуцель</t>
  </si>
  <si>
    <t>falesti_risipeni</t>
  </si>
  <si>
    <t>Risipeni</t>
  </si>
  <si>
    <t>Рісіпени</t>
  </si>
  <si>
    <t>Рисипены</t>
  </si>
  <si>
    <t>falesti_sarata_veche</t>
  </si>
  <si>
    <t>Sărata Veche</t>
  </si>
  <si>
    <t>Серата Веке</t>
  </si>
  <si>
    <t>Сэрата Веке</t>
  </si>
  <si>
    <t>falesti_scumpia</t>
  </si>
  <si>
    <t>Scumpia</t>
  </si>
  <si>
    <t>Скумпія</t>
  </si>
  <si>
    <t>Скумпия</t>
  </si>
  <si>
    <t>falesti_taxobeni</t>
  </si>
  <si>
    <t>Taxobeni</t>
  </si>
  <si>
    <t>Таксобень</t>
  </si>
  <si>
    <t>Тэксобены</t>
  </si>
  <si>
    <t>floresti_floresti</t>
  </si>
  <si>
    <t>floresti_ghindesti</t>
  </si>
  <si>
    <t>Ghindești</t>
  </si>
  <si>
    <t>Гіндешти</t>
  </si>
  <si>
    <t>Гиндешты</t>
  </si>
  <si>
    <t>Меркулешти</t>
  </si>
  <si>
    <t>Мэркулешты</t>
  </si>
  <si>
    <t>floresti_alexeevca</t>
  </si>
  <si>
    <t>floresti_bahrinesti</t>
  </si>
  <si>
    <t>Băhrinești</t>
  </si>
  <si>
    <t>Бахрінешти</t>
  </si>
  <si>
    <t>Бахринешты</t>
  </si>
  <si>
    <t>floresti_casunca</t>
  </si>
  <si>
    <t>Cașunca</t>
  </si>
  <si>
    <t>Кашунка</t>
  </si>
  <si>
    <t>floresti_cernita</t>
  </si>
  <si>
    <t>Cernița</t>
  </si>
  <si>
    <t>Черниця</t>
  </si>
  <si>
    <t>Черница</t>
  </si>
  <si>
    <t>floresti_ciripcau</t>
  </si>
  <si>
    <t>Ciripcău</t>
  </si>
  <si>
    <t>Черепкове</t>
  </si>
  <si>
    <t>Черепково</t>
  </si>
  <si>
    <t>floresti_ciutulesti</t>
  </si>
  <si>
    <t>Ciutulești</t>
  </si>
  <si>
    <t>Чутулешти</t>
  </si>
  <si>
    <t>Чутулешты</t>
  </si>
  <si>
    <t>floresti_cosernita</t>
  </si>
  <si>
    <t>Кошерниця</t>
  </si>
  <si>
    <t>floresti_cuhurestii_de_jos</t>
  </si>
  <si>
    <t>Cuhureștii de Jos</t>
  </si>
  <si>
    <t>Нижні Кухурешти</t>
  </si>
  <si>
    <t>Нижние Кухурешты</t>
  </si>
  <si>
    <t>floresti_cuhurestii_de_sus</t>
  </si>
  <si>
    <t>Cuhureștii de Sus</t>
  </si>
  <si>
    <t>Верхні Кухурешти</t>
  </si>
  <si>
    <t>Верхние Кухурешты</t>
  </si>
  <si>
    <t>floresti_cunicea</t>
  </si>
  <si>
    <t>Cunicea</t>
  </si>
  <si>
    <t>Кунича</t>
  </si>
  <si>
    <t>floresti_domulgeni</t>
  </si>
  <si>
    <t>Domulgeni</t>
  </si>
  <si>
    <t>Домулжени</t>
  </si>
  <si>
    <t>Домулжены</t>
  </si>
  <si>
    <t>floresti_frumusica</t>
  </si>
  <si>
    <t>Frumușica</t>
  </si>
  <si>
    <t>Фрумушика</t>
  </si>
  <si>
    <t>floresti_gura_camencii</t>
  </si>
  <si>
    <t>Gura Camencii</t>
  </si>
  <si>
    <t>Гура-Кам'янчий</t>
  </si>
  <si>
    <t>Гура-Каменчий</t>
  </si>
  <si>
    <t>floresti_gura_cainarului</t>
  </si>
  <si>
    <t>Gura Căinarului</t>
  </si>
  <si>
    <t>Гура Кейнарулуй</t>
  </si>
  <si>
    <t>Гура Кэйнарулуй</t>
  </si>
  <si>
    <t>floresti_iliciovca</t>
  </si>
  <si>
    <t>Iliciovca</t>
  </si>
  <si>
    <t>Іллічівка</t>
  </si>
  <si>
    <t>Ильичевка</t>
  </si>
  <si>
    <t>floresti_izvoare</t>
  </si>
  <si>
    <t>floresti_japca</t>
  </si>
  <si>
    <t>Japca</t>
  </si>
  <si>
    <t>Жапка</t>
  </si>
  <si>
    <t>floresti_lunga</t>
  </si>
  <si>
    <t>Lunga</t>
  </si>
  <si>
    <t>Лунга</t>
  </si>
  <si>
    <t>floresti_napadova</t>
  </si>
  <si>
    <t>Napadova</t>
  </si>
  <si>
    <t>Нападова</t>
  </si>
  <si>
    <t>floresti_nicolaevca</t>
  </si>
  <si>
    <t>Nicolaevca</t>
  </si>
  <si>
    <t>Миколаївка</t>
  </si>
  <si>
    <t>Николаевка</t>
  </si>
  <si>
    <t>floresti_prajila</t>
  </si>
  <si>
    <t>Prajila</t>
  </si>
  <si>
    <t>Пражила</t>
  </si>
  <si>
    <t>floresti_prodanesti</t>
  </si>
  <si>
    <t>Prodănești</t>
  </si>
  <si>
    <t>Проданешти</t>
  </si>
  <si>
    <t>Проданешты</t>
  </si>
  <si>
    <t>floresti_putinesti</t>
  </si>
  <si>
    <t>Putinești</t>
  </si>
  <si>
    <t>Путінешти</t>
  </si>
  <si>
    <t>Путинешты</t>
  </si>
  <si>
    <t>floresti_radulenii_vechi</t>
  </si>
  <si>
    <t>Rădulenii Vechi</t>
  </si>
  <si>
    <t>Старі Радуляни</t>
  </si>
  <si>
    <t>Старые Радуляны</t>
  </si>
  <si>
    <t>floresti_rosietici</t>
  </si>
  <si>
    <t>Roșietici</t>
  </si>
  <si>
    <t>Рошетичі</t>
  </si>
  <si>
    <t>Рошетичи</t>
  </si>
  <si>
    <t>floresti_sanatauca</t>
  </si>
  <si>
    <t>Sănătăuca</t>
  </si>
  <si>
    <t>Сенетеука</t>
  </si>
  <si>
    <t>Сэнэтэука</t>
  </si>
  <si>
    <t>floresti_sevirova</t>
  </si>
  <si>
    <t>Sevirova</t>
  </si>
  <si>
    <t>Севірова</t>
  </si>
  <si>
    <t>Севирова</t>
  </si>
  <si>
    <t>floresti_stefanesti</t>
  </si>
  <si>
    <t>Ștefănești</t>
  </si>
  <si>
    <t>Штефенешти</t>
  </si>
  <si>
    <t>Штефэнешты</t>
  </si>
  <si>
    <t>floresti_temeleuti</t>
  </si>
  <si>
    <t>Темелеуци</t>
  </si>
  <si>
    <t>Темелёуцы</t>
  </si>
  <si>
    <t>floresti_tirgul_vertiujeni</t>
  </si>
  <si>
    <t>Tîrgul Vertiujeni</t>
  </si>
  <si>
    <t>Тиргул-Вертюжень</t>
  </si>
  <si>
    <t>Тыргул-Вертюжень</t>
  </si>
  <si>
    <t>floresti_trifanesti</t>
  </si>
  <si>
    <t>Trifănești</t>
  </si>
  <si>
    <t>Тріфенешти</t>
  </si>
  <si>
    <t>Трифэнешты</t>
  </si>
  <si>
    <t>floresti_varvareuca</t>
  </si>
  <si>
    <t>Vărvăreuca</t>
  </si>
  <si>
    <t>Варвареука</t>
  </si>
  <si>
    <t>floresti_vascauti</t>
  </si>
  <si>
    <t>Văscăuți</t>
  </si>
  <si>
    <t>Вескауци</t>
  </si>
  <si>
    <t>Вэскауцы</t>
  </si>
  <si>
    <t>floresti_vertiujeni</t>
  </si>
  <si>
    <t>Vertiujeni</t>
  </si>
  <si>
    <t>Вертижани</t>
  </si>
  <si>
    <t>Вертижаны</t>
  </si>
  <si>
    <t>floresti_zaluceni</t>
  </si>
  <si>
    <t>Zăluceni</t>
  </si>
  <si>
    <t>Залучени</t>
  </si>
  <si>
    <t>Зэлуцены</t>
  </si>
  <si>
    <t>glodeni_balatina</t>
  </si>
  <si>
    <t>Balatina</t>
  </si>
  <si>
    <t>Балатіна</t>
  </si>
  <si>
    <t>Балтены</t>
  </si>
  <si>
    <t>glodeni_cajba</t>
  </si>
  <si>
    <t>Cajba</t>
  </si>
  <si>
    <t>Кажба</t>
  </si>
  <si>
    <t>glodeni_camenca</t>
  </si>
  <si>
    <t>glodeni_ciuciulea</t>
  </si>
  <si>
    <t>Ciuciulea</t>
  </si>
  <si>
    <t>Чучуля</t>
  </si>
  <si>
    <t>glodeni_cobani</t>
  </si>
  <si>
    <t>Cobani</t>
  </si>
  <si>
    <t>Кобани</t>
  </si>
  <si>
    <t>Кобаны</t>
  </si>
  <si>
    <t>glodeni_cuhnesti</t>
  </si>
  <si>
    <t>Cuhnești</t>
  </si>
  <si>
    <t>Кухнешти</t>
  </si>
  <si>
    <t>Кухнешты</t>
  </si>
  <si>
    <t>glodeni_danu</t>
  </si>
  <si>
    <t>Danu</t>
  </si>
  <si>
    <t>Дану</t>
  </si>
  <si>
    <t>glodeni_dusmani</t>
  </si>
  <si>
    <t>Dușmani</t>
  </si>
  <si>
    <t>Душмани</t>
  </si>
  <si>
    <t>Душманы</t>
  </si>
  <si>
    <t>glodeni_fundurii_noi</t>
  </si>
  <si>
    <t>Fundurii Noi</t>
  </si>
  <si>
    <t>Нові Фундурули</t>
  </si>
  <si>
    <t>Новые Фундурулы</t>
  </si>
  <si>
    <t>glodeni_fundurii_vechi</t>
  </si>
  <si>
    <t>Fundurii Vechi</t>
  </si>
  <si>
    <t>Старі Фундурули</t>
  </si>
  <si>
    <t>Старые Фундурулы</t>
  </si>
  <si>
    <t>glodeni_hijdieni</t>
  </si>
  <si>
    <t>Hîjdieni</t>
  </si>
  <si>
    <t>Хижденці</t>
  </si>
  <si>
    <t>Хижденцы</t>
  </si>
  <si>
    <t>glodeni_iabloana</t>
  </si>
  <si>
    <t>Iabloana</t>
  </si>
  <si>
    <t>Яблонна</t>
  </si>
  <si>
    <t>glodeni_limbenii_noi</t>
  </si>
  <si>
    <t>Limbenii Noi</t>
  </si>
  <si>
    <t>Нові Лімбени</t>
  </si>
  <si>
    <t>Новые Лимбены</t>
  </si>
  <si>
    <t>glodeni_limbenii_vechi</t>
  </si>
  <si>
    <t>Limbenii Vechi</t>
  </si>
  <si>
    <t>Старі Лімбени</t>
  </si>
  <si>
    <t>Старые Лимбены</t>
  </si>
  <si>
    <t>glodeni_petrunea</t>
  </si>
  <si>
    <t>Petrunea</t>
  </si>
  <si>
    <t>Петруня</t>
  </si>
  <si>
    <t>glodeni_sturzovca</t>
  </si>
  <si>
    <t>Sturzovca</t>
  </si>
  <si>
    <t>Стурзівка</t>
  </si>
  <si>
    <t>Стурзовка</t>
  </si>
  <si>
    <t>glodeni_ustia</t>
  </si>
  <si>
    <t>Устія</t>
  </si>
  <si>
    <t>Устия</t>
  </si>
  <si>
    <t>glodeni_viisoara</t>
  </si>
  <si>
    <t>hincesti_hincesti</t>
  </si>
  <si>
    <t>hincesti_balceana</t>
  </si>
  <si>
    <t>Bălceana</t>
  </si>
  <si>
    <t>Белчана</t>
  </si>
  <si>
    <t>Бэлчана</t>
  </si>
  <si>
    <t>hincesti_bobeica</t>
  </si>
  <si>
    <t>Bobeica</t>
  </si>
  <si>
    <t>Бобейка</t>
  </si>
  <si>
    <t>hincesti_boghiceni</t>
  </si>
  <si>
    <t>Boghiceni</t>
  </si>
  <si>
    <t>Богічени</t>
  </si>
  <si>
    <t>Богичены</t>
  </si>
  <si>
    <t>hincesti_bozieni</t>
  </si>
  <si>
    <t>Bozieni</t>
  </si>
  <si>
    <t>Бозійни</t>
  </si>
  <si>
    <t>Бозийны</t>
  </si>
  <si>
    <t>hincesti_bujor</t>
  </si>
  <si>
    <t>Bujor</t>
  </si>
  <si>
    <t>Бужор</t>
  </si>
  <si>
    <t>hincesti_buteni</t>
  </si>
  <si>
    <t>Buțeni</t>
  </si>
  <si>
    <t>Бутени</t>
  </si>
  <si>
    <t>Бутены</t>
  </si>
  <si>
    <t>hincesti_caracui</t>
  </si>
  <si>
    <t>Caracui</t>
  </si>
  <si>
    <t>Каракуй</t>
  </si>
  <si>
    <t>hincesti_calmatui</t>
  </si>
  <si>
    <t>Călmățui</t>
  </si>
  <si>
    <t>Келмацуй</t>
  </si>
  <si>
    <t>Кэлмацуй</t>
  </si>
  <si>
    <t>hincesti_carpineni</t>
  </si>
  <si>
    <t>Cărpineni</t>
  </si>
  <si>
    <t>Карпінєни</t>
  </si>
  <si>
    <t>Карпинены</t>
  </si>
  <si>
    <t>hincesti_cateleni</t>
  </si>
  <si>
    <t>Cățeleni</t>
  </si>
  <si>
    <t>Кецелени</t>
  </si>
  <si>
    <t>Кэцелены</t>
  </si>
  <si>
    <t>hincesti_cioara</t>
  </si>
  <si>
    <t>Cioara</t>
  </si>
  <si>
    <t>Чоара</t>
  </si>
  <si>
    <t>hincesti_ciuciuleni</t>
  </si>
  <si>
    <t>Ciuciuleni</t>
  </si>
  <si>
    <t>Чучулени</t>
  </si>
  <si>
    <t>Чучулены</t>
  </si>
  <si>
    <t>hincesti_cotul_morii</t>
  </si>
  <si>
    <t>Cotul Morii</t>
  </si>
  <si>
    <t>Котул Морій</t>
  </si>
  <si>
    <t>Котул Морий</t>
  </si>
  <si>
    <t>hincesti_crasnoarmeiscoe</t>
  </si>
  <si>
    <t>Crasnoarmeiscoe</t>
  </si>
  <si>
    <t>Красноармійське</t>
  </si>
  <si>
    <t>Красноармейское</t>
  </si>
  <si>
    <t>hincesti_dancu</t>
  </si>
  <si>
    <t>Dancu</t>
  </si>
  <si>
    <t>Данку</t>
  </si>
  <si>
    <t>hincesti_dragusenii_noi</t>
  </si>
  <si>
    <t>Drăgușenii Noi</t>
  </si>
  <si>
    <t>Нові Дрегушени</t>
  </si>
  <si>
    <t>Новые Дрэгушены</t>
  </si>
  <si>
    <t>hincesti_firladeni</t>
  </si>
  <si>
    <t>Фирладени</t>
  </si>
  <si>
    <t>Фырладены</t>
  </si>
  <si>
    <t>hincesti_fundul_galbenei</t>
  </si>
  <si>
    <t>Fundul Galbenei</t>
  </si>
  <si>
    <t>Фундул-Гелбеній</t>
  </si>
  <si>
    <t>Фундул-Гэлбений</t>
  </si>
  <si>
    <t>hincesti_ivanovca</t>
  </si>
  <si>
    <t>Ivanovca</t>
  </si>
  <si>
    <t>Іванівка</t>
  </si>
  <si>
    <t>Ивановка</t>
  </si>
  <si>
    <t>hincesti_lapusna</t>
  </si>
  <si>
    <t>Lăpușna</t>
  </si>
  <si>
    <t>Лепушна</t>
  </si>
  <si>
    <t>Лэпушна</t>
  </si>
  <si>
    <t>hincesti_leuseni</t>
  </si>
  <si>
    <t>Leușeni</t>
  </si>
  <si>
    <t>Леушени</t>
  </si>
  <si>
    <t>Леушены</t>
  </si>
  <si>
    <t>hincesti_loganesti</t>
  </si>
  <si>
    <t>Logănești</t>
  </si>
  <si>
    <t>Логенешти</t>
  </si>
  <si>
    <t>Логэнешты</t>
  </si>
  <si>
    <t>hincesti_mereseni</t>
  </si>
  <si>
    <t>Mereșeni</t>
  </si>
  <si>
    <t>Мерешени</t>
  </si>
  <si>
    <t>Мерешены</t>
  </si>
  <si>
    <t>hincesti_mingir</t>
  </si>
  <si>
    <t>Mingir</t>
  </si>
  <si>
    <t>Мінгір</t>
  </si>
  <si>
    <t>Мингир</t>
  </si>
  <si>
    <t>hincesti_miresti</t>
  </si>
  <si>
    <t>Mirești</t>
  </si>
  <si>
    <t>Мірешти</t>
  </si>
  <si>
    <t>Мирешты</t>
  </si>
  <si>
    <t>hincesti_negrea</t>
  </si>
  <si>
    <t>Negrea</t>
  </si>
  <si>
    <t>Негря</t>
  </si>
  <si>
    <t>hincesti_nemteni</t>
  </si>
  <si>
    <t>Nemțeni</t>
  </si>
  <si>
    <t>Немцени</t>
  </si>
  <si>
    <t>Немцены</t>
  </si>
  <si>
    <t>hincesti_obileni</t>
  </si>
  <si>
    <t>Obileni</t>
  </si>
  <si>
    <t>Обілени</t>
  </si>
  <si>
    <t>Обилены</t>
  </si>
  <si>
    <t>hincesti_onesti</t>
  </si>
  <si>
    <t>Onești</t>
  </si>
  <si>
    <t>Онешти</t>
  </si>
  <si>
    <t>Онешты</t>
  </si>
  <si>
    <t>hincesti_pascani</t>
  </si>
  <si>
    <t>Пашкани</t>
  </si>
  <si>
    <t>hincesti_pervomaiscoe</t>
  </si>
  <si>
    <t>Першотравневе</t>
  </si>
  <si>
    <t>hincesti_poganesti</t>
  </si>
  <si>
    <t>Pogănești</t>
  </si>
  <si>
    <t>Погенешти</t>
  </si>
  <si>
    <t>Погэнешты</t>
  </si>
  <si>
    <t>Сарата-Галбене</t>
  </si>
  <si>
    <t>Сарата-Галбенэ</t>
  </si>
  <si>
    <t>hincesti_secareni</t>
  </si>
  <si>
    <t>Secăreni</t>
  </si>
  <si>
    <t>Секерень</t>
  </si>
  <si>
    <t>Секэрень</t>
  </si>
  <si>
    <t>hincesti_sofia</t>
  </si>
  <si>
    <t>hincesti_stolniceni</t>
  </si>
  <si>
    <t>hincesti_sipoteni</t>
  </si>
  <si>
    <t>Șipoteni</t>
  </si>
  <si>
    <t>Шипотени</t>
  </si>
  <si>
    <t>Шипотены</t>
  </si>
  <si>
    <t>hincesti_voinescu</t>
  </si>
  <si>
    <t>Voinescu</t>
  </si>
  <si>
    <t>Воінеску</t>
  </si>
  <si>
    <t>Воинеску</t>
  </si>
  <si>
    <t>ialoveni_bardar</t>
  </si>
  <si>
    <t>Bardar</t>
  </si>
  <si>
    <t>Бардер</t>
  </si>
  <si>
    <t>Бардэр</t>
  </si>
  <si>
    <t>ialoveni_carbuna</t>
  </si>
  <si>
    <t>Cărbuna</t>
  </si>
  <si>
    <t>Карбуне</t>
  </si>
  <si>
    <t>Карбунэ</t>
  </si>
  <si>
    <t>ialoveni_cigirleni</t>
  </si>
  <si>
    <t>Cigîrleni</t>
  </si>
  <si>
    <t>Цигерлень</t>
  </si>
  <si>
    <t>Цыгэрлень</t>
  </si>
  <si>
    <t>ialoveni_costesti</t>
  </si>
  <si>
    <t>Costești</t>
  </si>
  <si>
    <t>Костешти</t>
  </si>
  <si>
    <t>Костешты</t>
  </si>
  <si>
    <t>ialoveni_danceni</t>
  </si>
  <si>
    <t>Dănceni</t>
  </si>
  <si>
    <t>Денчени</t>
  </si>
  <si>
    <t>Дэнчены</t>
  </si>
  <si>
    <t>ialoveni_gangura</t>
  </si>
  <si>
    <t>Gangura</t>
  </si>
  <si>
    <t>Гангура</t>
  </si>
  <si>
    <t>ialoveni_hansca</t>
  </si>
  <si>
    <t>Hansca</t>
  </si>
  <si>
    <t>Ханська</t>
  </si>
  <si>
    <t>Ханска</t>
  </si>
  <si>
    <t>ialoveni_horesti</t>
  </si>
  <si>
    <t>ialoveni_horodca</t>
  </si>
  <si>
    <t>Horodca</t>
  </si>
  <si>
    <t>Хородка</t>
  </si>
  <si>
    <t>Малкочи</t>
  </si>
  <si>
    <t>ialoveni_milestii_mici</t>
  </si>
  <si>
    <t>Mileștii Mici</t>
  </si>
  <si>
    <t>Мілештій Міч</t>
  </si>
  <si>
    <t>Милештий Мич</t>
  </si>
  <si>
    <t>ialoveni_molesti</t>
  </si>
  <si>
    <t>Molești</t>
  </si>
  <si>
    <t>Молешти</t>
  </si>
  <si>
    <t>Молешты</t>
  </si>
  <si>
    <t>ialoveni_nimoreni</t>
  </si>
  <si>
    <t>Nimoreni</t>
  </si>
  <si>
    <t>Німорень</t>
  </si>
  <si>
    <t>Ниморены</t>
  </si>
  <si>
    <t>ialoveni_pojareni</t>
  </si>
  <si>
    <t>Pojăreni</t>
  </si>
  <si>
    <t>Пожерень</t>
  </si>
  <si>
    <t>Пожэрень</t>
  </si>
  <si>
    <t>ialoveni_puhoi</t>
  </si>
  <si>
    <t>Puhoi</t>
  </si>
  <si>
    <t>Пухой</t>
  </si>
  <si>
    <t>ialoveni_razeni</t>
  </si>
  <si>
    <t>Răzeni</t>
  </si>
  <si>
    <t>Резень</t>
  </si>
  <si>
    <t>Рэзены</t>
  </si>
  <si>
    <t>ialoveni_rusestii_noi</t>
  </si>
  <si>
    <t>Ruseștii Noi</t>
  </si>
  <si>
    <t>Русештій-Ной</t>
  </si>
  <si>
    <t>Русештий Ной</t>
  </si>
  <si>
    <t>ialoveni_sociteni</t>
  </si>
  <si>
    <t>Sociteni</t>
  </si>
  <si>
    <t>Сочітень</t>
  </si>
  <si>
    <t>Сочены</t>
  </si>
  <si>
    <t>ialoveni_suruceni</t>
  </si>
  <si>
    <t>Suruceni</t>
  </si>
  <si>
    <t>Суручень</t>
  </si>
  <si>
    <t>Суручены</t>
  </si>
  <si>
    <t>ialoveni_tipala</t>
  </si>
  <si>
    <t>Țipala</t>
  </si>
  <si>
    <t>Ціпала</t>
  </si>
  <si>
    <t>Цыпала</t>
  </si>
  <si>
    <t>ialoveni_ulmu</t>
  </si>
  <si>
    <t>Ulmu</t>
  </si>
  <si>
    <t>Улму</t>
  </si>
  <si>
    <t>ialoveni_varatic</t>
  </si>
  <si>
    <t>Văratic</t>
  </si>
  <si>
    <t>Вератік</t>
  </si>
  <si>
    <t>Варатик</t>
  </si>
  <si>
    <t>Весієнь</t>
  </si>
  <si>
    <t>Вэсень</t>
  </si>
  <si>
    <t>ialoveni_zimbreni</t>
  </si>
  <si>
    <t>Zîmbreni</t>
  </si>
  <si>
    <t>Зимбрени</t>
  </si>
  <si>
    <t>Зымбрены</t>
  </si>
  <si>
    <t>leova_leova</t>
  </si>
  <si>
    <t>leova_iargara</t>
  </si>
  <si>
    <t>Iargara</t>
  </si>
  <si>
    <t>Яргара</t>
  </si>
  <si>
    <t>leova_baius</t>
  </si>
  <si>
    <t>Băiuș</t>
  </si>
  <si>
    <t>Беюш</t>
  </si>
  <si>
    <t>Бэюш</t>
  </si>
  <si>
    <t>leova_bestemac</t>
  </si>
  <si>
    <t>Beștemac</t>
  </si>
  <si>
    <t>Бештемак</t>
  </si>
  <si>
    <t>leova_borogani</t>
  </si>
  <si>
    <t>Borogani</t>
  </si>
  <si>
    <t>Борогань</t>
  </si>
  <si>
    <t>Бороганы</t>
  </si>
  <si>
    <t>leova_cazangic</t>
  </si>
  <si>
    <t>Cazangic</t>
  </si>
  <si>
    <t>Казанджик</t>
  </si>
  <si>
    <t>Казанжик</t>
  </si>
  <si>
    <t>leova_ceadir</t>
  </si>
  <si>
    <t>Ceadîr</t>
  </si>
  <si>
    <t>Чадир</t>
  </si>
  <si>
    <t>Чадыр</t>
  </si>
  <si>
    <t>leova_cneazevca</t>
  </si>
  <si>
    <t>Cneazevca</t>
  </si>
  <si>
    <t>Князівка</t>
  </si>
  <si>
    <t>Князевка</t>
  </si>
  <si>
    <t>leova_colibabovca</t>
  </si>
  <si>
    <t>Colibabovca</t>
  </si>
  <si>
    <t>Колібабовка</t>
  </si>
  <si>
    <t>Колибабовка</t>
  </si>
  <si>
    <t>leova_covurlui</t>
  </si>
  <si>
    <t>Covurlui</t>
  </si>
  <si>
    <t>Ковурлуй</t>
  </si>
  <si>
    <t>leova_cupcui</t>
  </si>
  <si>
    <t>Cupcui</t>
  </si>
  <si>
    <t>Купкуй</t>
  </si>
  <si>
    <t>leova_filipeni</t>
  </si>
  <si>
    <t>Filipeni</t>
  </si>
  <si>
    <t>Філіпень</t>
  </si>
  <si>
    <t>Филипеня</t>
  </si>
  <si>
    <t>leova_hanasenii_noi</t>
  </si>
  <si>
    <t>Hănăsenii Noi</t>
  </si>
  <si>
    <t>Хенесеній-Ной</t>
  </si>
  <si>
    <t>Хэнэсений Ной</t>
  </si>
  <si>
    <t>leova_orac</t>
  </si>
  <si>
    <t>Orac</t>
  </si>
  <si>
    <t>Орак</t>
  </si>
  <si>
    <t>leova_romanovca</t>
  </si>
  <si>
    <t>Romanovca</t>
  </si>
  <si>
    <t>Романовка</t>
  </si>
  <si>
    <t>leova_sarata_noua</t>
  </si>
  <si>
    <t>Sărata Nouă</t>
  </si>
  <si>
    <t>Серата-Ноуе</t>
  </si>
  <si>
    <t>Сэрата Ноуэ</t>
  </si>
  <si>
    <t>leova_sarata_razesi</t>
  </si>
  <si>
    <t>Sărata-Răzeși</t>
  </si>
  <si>
    <t>Серата-Резеш</t>
  </si>
  <si>
    <t>Сарата-Рэзеши</t>
  </si>
  <si>
    <t>leova_sarateni</t>
  </si>
  <si>
    <t>Sărăteni</t>
  </si>
  <si>
    <t>Серетень</t>
  </si>
  <si>
    <t>Сэрэтены</t>
  </si>
  <si>
    <t>leova_saratica_noua</t>
  </si>
  <si>
    <t>Sărățica Nouă</t>
  </si>
  <si>
    <t>Сереціка-Ноуе</t>
  </si>
  <si>
    <t>Сэрэцика Ноуэ</t>
  </si>
  <si>
    <t>leova_sirma</t>
  </si>
  <si>
    <t>Sîrma</t>
  </si>
  <si>
    <t>Сирма</t>
  </si>
  <si>
    <t>Сырма</t>
  </si>
  <si>
    <t>leova_tigheci</t>
  </si>
  <si>
    <t>Tigheci</t>
  </si>
  <si>
    <t>Тігеч</t>
  </si>
  <si>
    <t>Тигеч</t>
  </si>
  <si>
    <t>leova_tochile_raducani</t>
  </si>
  <si>
    <t>Tochile-Răducani</t>
  </si>
  <si>
    <t>Токіле-Редукань</t>
  </si>
  <si>
    <t>Токиле-Рэдуканы</t>
  </si>
  <si>
    <t>leova_tomai</t>
  </si>
  <si>
    <t>Tomai</t>
  </si>
  <si>
    <t>Томай</t>
  </si>
  <si>
    <t>leova_tomaiul_nou</t>
  </si>
  <si>
    <t>Tomaiul Nou</t>
  </si>
  <si>
    <t>Томаюл-Ноу</t>
  </si>
  <si>
    <t>Новый Томай</t>
  </si>
  <si>
    <t>leova_vozneseni</t>
  </si>
  <si>
    <t>Vozneseni</t>
  </si>
  <si>
    <t>Вознесень</t>
  </si>
  <si>
    <t>Вознесены</t>
  </si>
  <si>
    <t>nisporeni_nisporeni</t>
  </si>
  <si>
    <t>nisporeni_balanesti</t>
  </si>
  <si>
    <t>Bălănești</t>
  </si>
  <si>
    <t>Беленешть</t>
  </si>
  <si>
    <t>Балэнешты</t>
  </si>
  <si>
    <t>nisporeni_balauresti</t>
  </si>
  <si>
    <t>Bălăurești</t>
  </si>
  <si>
    <t>Белеурешть</t>
  </si>
  <si>
    <t>Бэлэурешты</t>
  </si>
  <si>
    <t>nisporeni_barboieni</t>
  </si>
  <si>
    <t>Bărboieni</t>
  </si>
  <si>
    <t>Бербоєнь</t>
  </si>
  <si>
    <t>Бэрбоиены</t>
  </si>
  <si>
    <t>nisporeni_bolduresti</t>
  </si>
  <si>
    <t>Boldurești</t>
  </si>
  <si>
    <t xml:space="preserve">Болдурешть </t>
  </si>
  <si>
    <t>Болдурешты</t>
  </si>
  <si>
    <t>nisporeni_boltun</t>
  </si>
  <si>
    <t>Bolțun</t>
  </si>
  <si>
    <t>Болцун</t>
  </si>
  <si>
    <t>nisporeni_bratuleni</t>
  </si>
  <si>
    <t>Brătuleni</t>
  </si>
  <si>
    <t>Бретулень</t>
  </si>
  <si>
    <t>Братулены</t>
  </si>
  <si>
    <t>nisporeni_bursuc</t>
  </si>
  <si>
    <t>Bursuc</t>
  </si>
  <si>
    <t>Бурсук</t>
  </si>
  <si>
    <t>Бурсука</t>
  </si>
  <si>
    <t>nisporeni_calimanesti</t>
  </si>
  <si>
    <t>Călimănești</t>
  </si>
  <si>
    <t>Келіменешть</t>
  </si>
  <si>
    <t>Кэлиманешты</t>
  </si>
  <si>
    <t>nisporeni_cioresti</t>
  </si>
  <si>
    <t>Ciorești</t>
  </si>
  <si>
    <t>Чорешть</t>
  </si>
  <si>
    <t>Чиорешты</t>
  </si>
  <si>
    <t>nisporeni_ciutesti</t>
  </si>
  <si>
    <t>Ciutești</t>
  </si>
  <si>
    <t>Чутешть</t>
  </si>
  <si>
    <t>Чютешты</t>
  </si>
  <si>
    <t>nisporeni_cristesti</t>
  </si>
  <si>
    <t>Cristești</t>
  </si>
  <si>
    <t>Крістешть</t>
  </si>
  <si>
    <t>Криштешты</t>
  </si>
  <si>
    <t>nisporeni_grozesti</t>
  </si>
  <si>
    <t>Grozești</t>
  </si>
  <si>
    <t>Грозешть</t>
  </si>
  <si>
    <t>Грозешты</t>
  </si>
  <si>
    <t>nisporeni_iurceni</t>
  </si>
  <si>
    <t>Iurceni</t>
  </si>
  <si>
    <t>Юрчень</t>
  </si>
  <si>
    <t>Юрчены</t>
  </si>
  <si>
    <t>nisporeni_marinici</t>
  </si>
  <si>
    <t>Marinici</t>
  </si>
  <si>
    <t>Марініч</t>
  </si>
  <si>
    <t>Мариничи</t>
  </si>
  <si>
    <t>nisporeni_milesti</t>
  </si>
  <si>
    <t>Milești</t>
  </si>
  <si>
    <t>Мілешть</t>
  </si>
  <si>
    <t>Милешты</t>
  </si>
  <si>
    <t>nisporeni_seliste</t>
  </si>
  <si>
    <t>Seliște</t>
  </si>
  <si>
    <t>Селіште</t>
  </si>
  <si>
    <t>Селиште</t>
  </si>
  <si>
    <t>nisporeni_soltanesti</t>
  </si>
  <si>
    <t>Soltănești</t>
  </si>
  <si>
    <t>Солтенешть</t>
  </si>
  <si>
    <t>Солтанешты</t>
  </si>
  <si>
    <t>nisporeni_siscani</t>
  </si>
  <si>
    <t>Șișcani</t>
  </si>
  <si>
    <t>Шишкань</t>
  </si>
  <si>
    <t>Шишканы</t>
  </si>
  <si>
    <t>nisporeni_valea_trestieni</t>
  </si>
  <si>
    <t>Valea-Trestieni</t>
  </si>
  <si>
    <t>Валя-Трестієнь</t>
  </si>
  <si>
    <t>Долина Трестии</t>
  </si>
  <si>
    <t>nisporeni_varzaresti</t>
  </si>
  <si>
    <t>Vărzărești</t>
  </si>
  <si>
    <t>Верзерешть</t>
  </si>
  <si>
    <t>Вэрзарешты</t>
  </si>
  <si>
    <t>nisporeni_vinatori</t>
  </si>
  <si>
    <t>Vînători</t>
  </si>
  <si>
    <t xml:space="preserve">Винеторі </t>
  </si>
  <si>
    <t>Вынэтры</t>
  </si>
  <si>
    <t>nisporeni_zberoaia</t>
  </si>
  <si>
    <t>Zberoaia</t>
  </si>
  <si>
    <t>Збероая</t>
  </si>
  <si>
    <t>Збероя</t>
  </si>
  <si>
    <t>ocnita_frunza</t>
  </si>
  <si>
    <t>Frunză</t>
  </si>
  <si>
    <t>Фрунзе</t>
  </si>
  <si>
    <t>Фрунза</t>
  </si>
  <si>
    <t>Атаки</t>
  </si>
  <si>
    <t>ocnita_birladeni</t>
  </si>
  <si>
    <t>Bîrlădeni</t>
  </si>
  <si>
    <t>Бирладень</t>
  </si>
  <si>
    <t>Берлэдены</t>
  </si>
  <si>
    <t>ocnita_birnova</t>
  </si>
  <si>
    <t>Bîrnova</t>
  </si>
  <si>
    <t>Бирнова</t>
  </si>
  <si>
    <t>Бернова</t>
  </si>
  <si>
    <t>ocnita_calarasovca</t>
  </si>
  <si>
    <t>Calarașovca</t>
  </si>
  <si>
    <t>Каларашовка</t>
  </si>
  <si>
    <t>ocnita_clocusna</t>
  </si>
  <si>
    <t>Clocușna</t>
  </si>
  <si>
    <t>Клокушна</t>
  </si>
  <si>
    <t>ocnita_corestauti</t>
  </si>
  <si>
    <t>Corestăuți</t>
  </si>
  <si>
    <t>Корестауць</t>
  </si>
  <si>
    <t>Корестэуць</t>
  </si>
  <si>
    <t>ocnita_dingeni</t>
  </si>
  <si>
    <t>Dîngeni</t>
  </si>
  <si>
    <t>Динджень</t>
  </si>
  <si>
    <t>Дынгены</t>
  </si>
  <si>
    <t>ocnita_girbova</t>
  </si>
  <si>
    <t>Gîrbova</t>
  </si>
  <si>
    <t>Ґирбова</t>
  </si>
  <si>
    <t>Гырбова</t>
  </si>
  <si>
    <t>ocnita_grinauti_moldova</t>
  </si>
  <si>
    <t>Grinăuți-Moldova</t>
  </si>
  <si>
    <t>Ґрінауць-Молдова</t>
  </si>
  <si>
    <t>Гринойцы-Молдова</t>
  </si>
  <si>
    <t>ocnita_hadarauti</t>
  </si>
  <si>
    <t>Hădărăuți</t>
  </si>
  <si>
    <t>Хедереуць</t>
  </si>
  <si>
    <t>Хадэрэуць</t>
  </si>
  <si>
    <t>ocnita_lencauti</t>
  </si>
  <si>
    <t>Lencăuți</t>
  </si>
  <si>
    <t>Ленківці</t>
  </si>
  <si>
    <t>Ленкавцы</t>
  </si>
  <si>
    <t>ocnita_lipnic</t>
  </si>
  <si>
    <t>Lipnic</t>
  </si>
  <si>
    <t>Ліпнік</t>
  </si>
  <si>
    <t>Липник</t>
  </si>
  <si>
    <t>ocnita_mereseuca</t>
  </si>
  <si>
    <t>Mereșeuca</t>
  </si>
  <si>
    <t>Мерешеука</t>
  </si>
  <si>
    <t>Мерешевка</t>
  </si>
  <si>
    <t>ocnita_mihalaseni</t>
  </si>
  <si>
    <t>Mihălășeni</t>
  </si>
  <si>
    <t>Міхалашень</t>
  </si>
  <si>
    <t>Михэлашены</t>
  </si>
  <si>
    <t>ocnita_naslavcea</t>
  </si>
  <si>
    <t>Naslavcea</t>
  </si>
  <si>
    <t>Наславча</t>
  </si>
  <si>
    <t>ocnita_sauca</t>
  </si>
  <si>
    <t>Sauca</t>
  </si>
  <si>
    <t>Саука</t>
  </si>
  <si>
    <t>Саукэ</t>
  </si>
  <si>
    <t>ocnita_unguri</t>
  </si>
  <si>
    <t>Unguri</t>
  </si>
  <si>
    <t>Унгри</t>
  </si>
  <si>
    <t>Унгурь</t>
  </si>
  <si>
    <t xml:space="preserve">Велчинец </t>
  </si>
  <si>
    <t>orhei_berezlogi</t>
  </si>
  <si>
    <t>Berezlogi</t>
  </si>
  <si>
    <t>Березлоджі</t>
  </si>
  <si>
    <t>Березлоги</t>
  </si>
  <si>
    <t>orhei_biesti</t>
  </si>
  <si>
    <t>Biești</t>
  </si>
  <si>
    <t xml:space="preserve">Бієшть </t>
  </si>
  <si>
    <t>Биешть</t>
  </si>
  <si>
    <t>orhei_bolohan</t>
  </si>
  <si>
    <t>Bolohan</t>
  </si>
  <si>
    <t>Болохан</t>
  </si>
  <si>
    <t>Болохань</t>
  </si>
  <si>
    <t>orhei_braviceni</t>
  </si>
  <si>
    <t>Brăviceni</t>
  </si>
  <si>
    <t xml:space="preserve">Бревічень </t>
  </si>
  <si>
    <t>Бравичены</t>
  </si>
  <si>
    <t>orhei_bulaiesti</t>
  </si>
  <si>
    <t>Bulăiești</t>
  </si>
  <si>
    <t>Булеєшть</t>
  </si>
  <si>
    <t>Булэешты</t>
  </si>
  <si>
    <t>orhei_chiperceni</t>
  </si>
  <si>
    <t>Chiperceni</t>
  </si>
  <si>
    <t>Кіперчень</t>
  </si>
  <si>
    <t>Чиперкены</t>
  </si>
  <si>
    <t>orhei_ciocilteni</t>
  </si>
  <si>
    <t>Ciocîlteni</t>
  </si>
  <si>
    <t>Чокилтень</t>
  </si>
  <si>
    <t>Чокылтены</t>
  </si>
  <si>
    <t>orhei_clisova</t>
  </si>
  <si>
    <t>Clișova</t>
  </si>
  <si>
    <t>Клішова</t>
  </si>
  <si>
    <t>Клишова</t>
  </si>
  <si>
    <t>orhei_crihana</t>
  </si>
  <si>
    <t>Crihana</t>
  </si>
  <si>
    <t>Крігана</t>
  </si>
  <si>
    <t>Крихана</t>
  </si>
  <si>
    <t>orhei_cucuruzeni</t>
  </si>
  <si>
    <t>Cucuruzeni</t>
  </si>
  <si>
    <t>Кукурузень</t>
  </si>
  <si>
    <t>Кукурузены</t>
  </si>
  <si>
    <t>orhei_donici</t>
  </si>
  <si>
    <t>Donici</t>
  </si>
  <si>
    <t>Доніч</t>
  </si>
  <si>
    <t>Донич</t>
  </si>
  <si>
    <t>orhei_ghetlova</t>
  </si>
  <si>
    <t>Ghetlova</t>
  </si>
  <si>
    <t>Гетлова</t>
  </si>
  <si>
    <t>orhei_isacova</t>
  </si>
  <si>
    <t>Isacova</t>
  </si>
  <si>
    <t>Ісакова</t>
  </si>
  <si>
    <t>Исакова</t>
  </si>
  <si>
    <t>orhei_ivancea</t>
  </si>
  <si>
    <t>Ivancea</t>
  </si>
  <si>
    <t>Іванча</t>
  </si>
  <si>
    <t>Иванча</t>
  </si>
  <si>
    <t>orhei_jora_de_mijloc</t>
  </si>
  <si>
    <t>Jora de Mijloc</t>
  </si>
  <si>
    <t xml:space="preserve">Жора-де-Міжлок </t>
  </si>
  <si>
    <t>Жора де Мижлок</t>
  </si>
  <si>
    <t>orhei_malaiesti</t>
  </si>
  <si>
    <t>Mălăiești</t>
  </si>
  <si>
    <t>Мелеєшть</t>
  </si>
  <si>
    <t>Мэлэешты</t>
  </si>
  <si>
    <t>orhei_mitoc</t>
  </si>
  <si>
    <t>Mitoc</t>
  </si>
  <si>
    <t>Міток</t>
  </si>
  <si>
    <t>Миток</t>
  </si>
  <si>
    <t>orhei_mirzesti</t>
  </si>
  <si>
    <t>Mîrzești</t>
  </si>
  <si>
    <t>Мирзешть</t>
  </si>
  <si>
    <t>Мырзешты</t>
  </si>
  <si>
    <t>orhei_morozeni</t>
  </si>
  <si>
    <t>Morozeni</t>
  </si>
  <si>
    <t>Морозень</t>
  </si>
  <si>
    <t>Морозены</t>
  </si>
  <si>
    <t>orhei_neculaieuca</t>
  </si>
  <si>
    <t>Neculăieuca</t>
  </si>
  <si>
    <t>Некулеєука</t>
  </si>
  <si>
    <t>Никулаица</t>
  </si>
  <si>
    <t>orhei_pelivan</t>
  </si>
  <si>
    <t>Pelivan</t>
  </si>
  <si>
    <t>Пеліван</t>
  </si>
  <si>
    <t>Пеливан</t>
  </si>
  <si>
    <t>orhei_peresecina</t>
  </si>
  <si>
    <t>Peresecina</t>
  </si>
  <si>
    <t>Пересечина</t>
  </si>
  <si>
    <t>Пересечена</t>
  </si>
  <si>
    <t>orhei_piatra</t>
  </si>
  <si>
    <t>Piatra</t>
  </si>
  <si>
    <t>П'ятра</t>
  </si>
  <si>
    <t>Пьетра</t>
  </si>
  <si>
    <t>orhei_podgoreni</t>
  </si>
  <si>
    <t>Podgoreni</t>
  </si>
  <si>
    <t>Подгорень</t>
  </si>
  <si>
    <t>Подгорены</t>
  </si>
  <si>
    <t>orhei_pohorniceni</t>
  </si>
  <si>
    <t>Pohorniceni</t>
  </si>
  <si>
    <t>Погорнічень</t>
  </si>
  <si>
    <t>Похорникены</t>
  </si>
  <si>
    <t>orhei_pohrebeni</t>
  </si>
  <si>
    <t>Pohrebeni</t>
  </si>
  <si>
    <t>Погребень</t>
  </si>
  <si>
    <t>Похребены</t>
  </si>
  <si>
    <t>orhei_putintei</t>
  </si>
  <si>
    <t>Puțintei</t>
  </si>
  <si>
    <t>Пуцинтей</t>
  </si>
  <si>
    <t>Пуцынтей</t>
  </si>
  <si>
    <t>orhei_samananca</t>
  </si>
  <si>
    <t>Sămănanca</t>
  </si>
  <si>
    <t>Семенанка</t>
  </si>
  <si>
    <t>Семананка</t>
  </si>
  <si>
    <t>orhei_seliste</t>
  </si>
  <si>
    <t>orhei_step_soci</t>
  </si>
  <si>
    <t>Step-Soci</t>
  </si>
  <si>
    <t>Степ-Соч</t>
  </si>
  <si>
    <t>Степ-Сочи</t>
  </si>
  <si>
    <t>orhei_susleni</t>
  </si>
  <si>
    <t>Susleni</t>
  </si>
  <si>
    <t>Суслень</t>
  </si>
  <si>
    <t>Суслены</t>
  </si>
  <si>
    <t>orhei_teleseu</t>
  </si>
  <si>
    <t>Teleșeu</t>
  </si>
  <si>
    <t>Телешеу</t>
  </si>
  <si>
    <t>Телешэу</t>
  </si>
  <si>
    <t>orhei_trebujeni</t>
  </si>
  <si>
    <t>Trebujeni</t>
  </si>
  <si>
    <t>Требужень</t>
  </si>
  <si>
    <t>Требужены</t>
  </si>
  <si>
    <t>orhei_vatici</t>
  </si>
  <si>
    <t>Vatici</t>
  </si>
  <si>
    <t>Ватіч</t>
  </si>
  <si>
    <t>Ватичи</t>
  </si>
  <si>
    <t>orhei_viscauti</t>
  </si>
  <si>
    <t>Vîșcăuți</t>
  </si>
  <si>
    <t>Вишкеуць</t>
  </si>
  <si>
    <t>Вышковцы</t>
  </si>
  <si>
    <t>orhei_zahoreni</t>
  </si>
  <si>
    <t>Zahoreni</t>
  </si>
  <si>
    <t>Загорень</t>
  </si>
  <si>
    <t>Загорены</t>
  </si>
  <si>
    <t>orhei_zorile</t>
  </si>
  <si>
    <t>Zorile</t>
  </si>
  <si>
    <t>Зоріле</t>
  </si>
  <si>
    <t>Зориле</t>
  </si>
  <si>
    <t>rezina_busauca</t>
  </si>
  <si>
    <t>Bușăuca</t>
  </si>
  <si>
    <t>Бушеука</t>
  </si>
  <si>
    <t>Бушэука</t>
  </si>
  <si>
    <t>rezina_ciniseuti</t>
  </si>
  <si>
    <t>Cinișeuți</t>
  </si>
  <si>
    <t>Чинішеуць</t>
  </si>
  <si>
    <t>Чинишеуць</t>
  </si>
  <si>
    <t>rezina_cogilniceni</t>
  </si>
  <si>
    <t>Cogîlniceni</t>
  </si>
  <si>
    <t>Когилнічень</t>
  </si>
  <si>
    <t>Когылничены</t>
  </si>
  <si>
    <t>rezina_cuizauca</t>
  </si>
  <si>
    <t>Cuizăuca</t>
  </si>
  <si>
    <t>Куйзеука</t>
  </si>
  <si>
    <t>Cuizeuca</t>
  </si>
  <si>
    <t>rezina_echimauti</t>
  </si>
  <si>
    <t>Echimăuți</t>
  </si>
  <si>
    <t>Єкімеуць</t>
  </si>
  <si>
    <t>Равноправные</t>
  </si>
  <si>
    <t>rezina_ghiduleni</t>
  </si>
  <si>
    <t>Ghiduleni</t>
  </si>
  <si>
    <t xml:space="preserve">Гідулень </t>
  </si>
  <si>
    <t>Гидулень</t>
  </si>
  <si>
    <t>rezina_gordinesti</t>
  </si>
  <si>
    <t>Гордінешть</t>
  </si>
  <si>
    <t>Гординешть</t>
  </si>
  <si>
    <t>rezina_horodiste</t>
  </si>
  <si>
    <t>Городіште</t>
  </si>
  <si>
    <t>Городище</t>
  </si>
  <si>
    <t>rezina_ignatei</t>
  </si>
  <si>
    <t>Ignăței</t>
  </si>
  <si>
    <t>Ігнецей</t>
  </si>
  <si>
    <t>Игнацей</t>
  </si>
  <si>
    <t>rezina_lalova</t>
  </si>
  <si>
    <t>Lalova</t>
  </si>
  <si>
    <t>Лалова</t>
  </si>
  <si>
    <t>rezina_lipceni</t>
  </si>
  <si>
    <t>Lipceni</t>
  </si>
  <si>
    <t>Ліпчень</t>
  </si>
  <si>
    <t>Липчень</t>
  </si>
  <si>
    <t>rezina_mateuti</t>
  </si>
  <si>
    <t>Mateuți</t>
  </si>
  <si>
    <t>Матеуць</t>
  </si>
  <si>
    <t>Матеуц</t>
  </si>
  <si>
    <t>rezina_meseni</t>
  </si>
  <si>
    <t>Meșeni</t>
  </si>
  <si>
    <t>Мешень</t>
  </si>
  <si>
    <t>Meseni</t>
  </si>
  <si>
    <t>rezina_mincenii_de_jos</t>
  </si>
  <si>
    <t>Mincenii de Jos</t>
  </si>
  <si>
    <t>Мінченій-де-Жос</t>
  </si>
  <si>
    <t>Минчений де Жос</t>
  </si>
  <si>
    <t>rezina_otac</t>
  </si>
  <si>
    <t>Otac</t>
  </si>
  <si>
    <t>Отак</t>
  </si>
  <si>
    <t>rezina_papauti</t>
  </si>
  <si>
    <t>Păpăuți</t>
  </si>
  <si>
    <t>Пепеуць</t>
  </si>
  <si>
    <t>Попоуцы</t>
  </si>
  <si>
    <t>rezina_peciste</t>
  </si>
  <si>
    <t>Peciște</t>
  </si>
  <si>
    <t>Печиште</t>
  </si>
  <si>
    <t>rezina_pereni</t>
  </si>
  <si>
    <t>Pereni</t>
  </si>
  <si>
    <t>Перень</t>
  </si>
  <si>
    <t>Перены</t>
  </si>
  <si>
    <t>rezina_pripiceni_razesi</t>
  </si>
  <si>
    <t>Pripiceni-Răzeși</t>
  </si>
  <si>
    <t>Пріпічень-Резеші</t>
  </si>
  <si>
    <t>Припичень-Рэзеи</t>
  </si>
  <si>
    <t>rezina_saharna_noua</t>
  </si>
  <si>
    <t>Saharna Nouă</t>
  </si>
  <si>
    <t>Сахарна-Ноуе</t>
  </si>
  <si>
    <t>Сахарна Ноуэ</t>
  </si>
  <si>
    <t>rezina_sircova</t>
  </si>
  <si>
    <t>Sîrcova</t>
  </si>
  <si>
    <t>Сиркова</t>
  </si>
  <si>
    <t>Сыркова</t>
  </si>
  <si>
    <t>rezina_solonceni</t>
  </si>
  <si>
    <t>Solonceni</t>
  </si>
  <si>
    <t>Солончень</t>
  </si>
  <si>
    <t>Солончены</t>
  </si>
  <si>
    <t>rezina_trifesti</t>
  </si>
  <si>
    <t>Trifești</t>
  </si>
  <si>
    <t>Трифешти</t>
  </si>
  <si>
    <t>Трифешты</t>
  </si>
  <si>
    <t>rezina_tareuca</t>
  </si>
  <si>
    <t>Țareuca</t>
  </si>
  <si>
    <t>Цареука</t>
  </si>
  <si>
    <t>riscani_costesti</t>
  </si>
  <si>
    <t>Costeşti</t>
  </si>
  <si>
    <t>riscani_alexandresti</t>
  </si>
  <si>
    <t>Alexăndrești</t>
  </si>
  <si>
    <t>Олександрешти</t>
  </si>
  <si>
    <t>Алексэндрешть</t>
  </si>
  <si>
    <t>riscani_alunis</t>
  </si>
  <si>
    <t>Aluniș</t>
  </si>
  <si>
    <t>Алуніш</t>
  </si>
  <si>
    <t>Алуниш</t>
  </si>
  <si>
    <t>riscani_borosenii_noi</t>
  </si>
  <si>
    <t>Borosenii Noi</t>
  </si>
  <si>
    <t>Боросені-Ной</t>
  </si>
  <si>
    <t>Боросений Ной</t>
  </si>
  <si>
    <t>riscani_braniste</t>
  </si>
  <si>
    <t>Braniște</t>
  </si>
  <si>
    <t>Браніште</t>
  </si>
  <si>
    <t>Браниште</t>
  </si>
  <si>
    <t>riscani_corlateni</t>
  </si>
  <si>
    <t>Corlăteni</t>
  </si>
  <si>
    <t>Корлятени</t>
  </si>
  <si>
    <t>Корлатень</t>
  </si>
  <si>
    <t>riscani_duruitoarea_noua</t>
  </si>
  <si>
    <t>Duruitoarea Nouă</t>
  </si>
  <si>
    <t>Дуруйтоаря-Ноуе</t>
  </si>
  <si>
    <t>Новые Дуруиторы</t>
  </si>
  <si>
    <t>riscani_galaseni</t>
  </si>
  <si>
    <t>Gălășeni</t>
  </si>
  <si>
    <t>Галешень</t>
  </si>
  <si>
    <t>Гэлэшень</t>
  </si>
  <si>
    <t>riscani_grinauti</t>
  </si>
  <si>
    <t>Grinăuți</t>
  </si>
  <si>
    <t>Гринэуць</t>
  </si>
  <si>
    <t>Балки</t>
  </si>
  <si>
    <t>riscani_hiliuti</t>
  </si>
  <si>
    <t>Гілюць</t>
  </si>
  <si>
    <t>Хилиуць</t>
  </si>
  <si>
    <t>riscani_horodiste</t>
  </si>
  <si>
    <t>riscani_malinovscoe</t>
  </si>
  <si>
    <t>Malinovscoe</t>
  </si>
  <si>
    <t>Малиновське</t>
  </si>
  <si>
    <t>Малиновское</t>
  </si>
  <si>
    <t>riscani_mihaileni</t>
  </si>
  <si>
    <t>Міхейлень</t>
  </si>
  <si>
    <t>Михайлени</t>
  </si>
  <si>
    <t>riscani_nihoreni</t>
  </si>
  <si>
    <t>Nihoreni</t>
  </si>
  <si>
    <t>Нігорени</t>
  </si>
  <si>
    <t>Нихорень</t>
  </si>
  <si>
    <t>riscani_petruseni</t>
  </si>
  <si>
    <t>Petrușeni</t>
  </si>
  <si>
    <t>Петрушень</t>
  </si>
  <si>
    <t>riscani_pirjota</t>
  </si>
  <si>
    <t>Pîrjota</t>
  </si>
  <si>
    <t>Пиржота</t>
  </si>
  <si>
    <t>Пырджота</t>
  </si>
  <si>
    <t>riscani_pociumbauti</t>
  </si>
  <si>
    <t>Pociumbăuți</t>
  </si>
  <si>
    <t>Почумбеуць</t>
  </si>
  <si>
    <t>Почумбэуць</t>
  </si>
  <si>
    <t>riscani_pociumbeni</t>
  </si>
  <si>
    <t>Pociumbeni</t>
  </si>
  <si>
    <t>Почумбені</t>
  </si>
  <si>
    <t>Почумбень</t>
  </si>
  <si>
    <t>riscani_racaria</t>
  </si>
  <si>
    <t>Răcăria</t>
  </si>
  <si>
    <t>Рокарія</t>
  </si>
  <si>
    <t>Рэкэрия</t>
  </si>
  <si>
    <t>riscani_recea</t>
  </si>
  <si>
    <t>Recea</t>
  </si>
  <si>
    <t>Реча</t>
  </si>
  <si>
    <t>riscani_singureni</t>
  </si>
  <si>
    <t>Singureni</t>
  </si>
  <si>
    <t>Сингурені</t>
  </si>
  <si>
    <t>Сингурены</t>
  </si>
  <si>
    <t>riscani_sturzeni</t>
  </si>
  <si>
    <t>Sturzeni</t>
  </si>
  <si>
    <t>Штурзень</t>
  </si>
  <si>
    <t>Стурзены</t>
  </si>
  <si>
    <t>riscani_saptebani</t>
  </si>
  <si>
    <t>Șaptebani</t>
  </si>
  <si>
    <t>Шептебані</t>
  </si>
  <si>
    <t>Шаптебань</t>
  </si>
  <si>
    <t>riscani_sumna</t>
  </si>
  <si>
    <t>Șumna</t>
  </si>
  <si>
    <t>Шумна</t>
  </si>
  <si>
    <t>riscani_vasileuti</t>
  </si>
  <si>
    <t>Vasileuți</t>
  </si>
  <si>
    <t>Васілеуць</t>
  </si>
  <si>
    <t>Василевцы</t>
  </si>
  <si>
    <t>riscani_varatic</t>
  </si>
  <si>
    <t>Вэратек</t>
  </si>
  <si>
    <t>riscani_zaicani</t>
  </si>
  <si>
    <t>Zăicani</t>
  </si>
  <si>
    <t>Зайкани</t>
  </si>
  <si>
    <t>Зайкань</t>
  </si>
  <si>
    <t>singerei_singerei</t>
  </si>
  <si>
    <t>singerei_biruinta</t>
  </si>
  <si>
    <t>Biruința</t>
  </si>
  <si>
    <t>Біруінца</t>
  </si>
  <si>
    <t>Бирюинца</t>
  </si>
  <si>
    <t>singerei_alexandreni</t>
  </si>
  <si>
    <t>Alexăndreni</t>
  </si>
  <si>
    <t>Олександрени</t>
  </si>
  <si>
    <t>Алексэендрены</t>
  </si>
  <si>
    <t>singerei_balasesti</t>
  </si>
  <si>
    <t>Bălășești</t>
  </si>
  <si>
    <t>Белешешть</t>
  </si>
  <si>
    <t>Бэлэшешты</t>
  </si>
  <si>
    <t>singerei_bilicenii_noi</t>
  </si>
  <si>
    <t>Bilicenii Noi</t>
  </si>
  <si>
    <t>Біліченій-Ной</t>
  </si>
  <si>
    <t>Биличены Ной</t>
  </si>
  <si>
    <t>singerei_bilicenii_vechi</t>
  </si>
  <si>
    <t>Bilicenii Vechi</t>
  </si>
  <si>
    <t>Біліченій-Векі</t>
  </si>
  <si>
    <t>Биличены Векь</t>
  </si>
  <si>
    <t>singerei_bursuceni</t>
  </si>
  <si>
    <t>Bursuceni</t>
  </si>
  <si>
    <t>Бурсучень</t>
  </si>
  <si>
    <t>Бурсучены</t>
  </si>
  <si>
    <t>singerei_chiscareni</t>
  </si>
  <si>
    <t>Chișcăreni</t>
  </si>
  <si>
    <t>Кішкарень</t>
  </si>
  <si>
    <t>Кишкарены</t>
  </si>
  <si>
    <t>singerei_ciuciuieni</t>
  </si>
  <si>
    <t>Ciuciuieni</t>
  </si>
  <si>
    <t>Чучуєнь</t>
  </si>
  <si>
    <t>Чучуены</t>
  </si>
  <si>
    <t>singerei_copaceni</t>
  </si>
  <si>
    <t>Copăceni</t>
  </si>
  <si>
    <t>Копачені</t>
  </si>
  <si>
    <t>Копэчены</t>
  </si>
  <si>
    <t>singerei_coscodeni</t>
  </si>
  <si>
    <t>Coșcodeni</t>
  </si>
  <si>
    <t>Кошкодені</t>
  </si>
  <si>
    <t>Кошкодены</t>
  </si>
  <si>
    <t>singerei_cotiujenii_mici</t>
  </si>
  <si>
    <t>Cotiujenii Mici</t>
  </si>
  <si>
    <t>Котюженій-Міч</t>
  </si>
  <si>
    <t>Котюжений Мич</t>
  </si>
  <si>
    <t>singerei_cubolta</t>
  </si>
  <si>
    <t>Cubolta</t>
  </si>
  <si>
    <t>Куболта</t>
  </si>
  <si>
    <t>singerei_dobrogea_veche</t>
  </si>
  <si>
    <t>Dobrogea Veche</t>
  </si>
  <si>
    <t>Доброджа-Веке</t>
  </si>
  <si>
    <t>Добруджа Веке</t>
  </si>
  <si>
    <t>singerei_draganesti</t>
  </si>
  <si>
    <t>Drăgănești</t>
  </si>
  <si>
    <t>Драгонешть</t>
  </si>
  <si>
    <t>Дрэгэнешть</t>
  </si>
  <si>
    <t>singerei_dumbravita</t>
  </si>
  <si>
    <t>Dumbrăvița</t>
  </si>
  <si>
    <t>Думбравица</t>
  </si>
  <si>
    <t>Думбрэвиця</t>
  </si>
  <si>
    <t>singerei_grigorauca</t>
  </si>
  <si>
    <t>Grigorăuca</t>
  </si>
  <si>
    <t>Грігораука</t>
  </si>
  <si>
    <t>singerei_heciul_nou</t>
  </si>
  <si>
    <t>Heciul Nou</t>
  </si>
  <si>
    <t>Хечул-Ноу</t>
  </si>
  <si>
    <t>Хечул Ной</t>
  </si>
  <si>
    <t>singerei_iezarenii_vechi</t>
  </si>
  <si>
    <t>Iezărenii Vechi</t>
  </si>
  <si>
    <t>Єзереній-Век</t>
  </si>
  <si>
    <t>Езэрений Векь</t>
  </si>
  <si>
    <t>singerei_pepeni</t>
  </si>
  <si>
    <t>Pepeni</t>
  </si>
  <si>
    <t>Пепень</t>
  </si>
  <si>
    <t>Пепены</t>
  </si>
  <si>
    <t>singerei_prepelita</t>
  </si>
  <si>
    <t>Prepelița</t>
  </si>
  <si>
    <t>Препеліця</t>
  </si>
  <si>
    <t>Препелица</t>
  </si>
  <si>
    <t>Радоая</t>
  </si>
  <si>
    <t>Рэдоая</t>
  </si>
  <si>
    <t>singerei_singereii_noi</t>
  </si>
  <si>
    <t>Sîngereii Noi</t>
  </si>
  <si>
    <t>Синжерей-Ной</t>
  </si>
  <si>
    <t>Сынжерей Ной</t>
  </si>
  <si>
    <t>singerei_taura_veche</t>
  </si>
  <si>
    <t>Tăura Veche</t>
  </si>
  <si>
    <t>Таура-Веке</t>
  </si>
  <si>
    <t>Таура Векь</t>
  </si>
  <si>
    <t>singerei_tambula</t>
  </si>
  <si>
    <t>Țambula</t>
  </si>
  <si>
    <t>Цамбула</t>
  </si>
  <si>
    <t>soroca_soroca</t>
  </si>
  <si>
    <t>soroca_badiceni</t>
  </si>
  <si>
    <t>Bădiceni</t>
  </si>
  <si>
    <t>Бэдичени</t>
  </si>
  <si>
    <t>Бадичены</t>
  </si>
  <si>
    <t>soroca_baxani</t>
  </si>
  <si>
    <t>Băxani</t>
  </si>
  <si>
    <t>Бэксаны</t>
  </si>
  <si>
    <t>soroca_bulboci</t>
  </si>
  <si>
    <t>Bulboci</t>
  </si>
  <si>
    <t>Булбочі</t>
  </si>
  <si>
    <t>Бульбоки</t>
  </si>
  <si>
    <t>soroca_cainarii_vechi</t>
  </si>
  <si>
    <t>Căinarii Vechi</t>
  </si>
  <si>
    <t>Каінарий Векі</t>
  </si>
  <si>
    <t>Кэинарий Векь</t>
  </si>
  <si>
    <t>soroca_cosauti</t>
  </si>
  <si>
    <t>Cosăuți</t>
  </si>
  <si>
    <t>Косауць</t>
  </si>
  <si>
    <t>Косэуц</t>
  </si>
  <si>
    <t>soroca_cremenciug</t>
  </si>
  <si>
    <t>soroca_darcauti</t>
  </si>
  <si>
    <t>Dărcăuți</t>
  </si>
  <si>
    <t>Даркуці</t>
  </si>
  <si>
    <t>Даркэуцы</t>
  </si>
  <si>
    <t>soroca_dubna</t>
  </si>
  <si>
    <t>Dubna</t>
  </si>
  <si>
    <t>Дубна</t>
  </si>
  <si>
    <t>soroca_egoreni</t>
  </si>
  <si>
    <t>Egoreni</t>
  </si>
  <si>
    <t>Єгорени</t>
  </si>
  <si>
    <t>Егорены</t>
  </si>
  <si>
    <t>soroca_holosnita</t>
  </si>
  <si>
    <t>Holoșnița</t>
  </si>
  <si>
    <t>Голошниця</t>
  </si>
  <si>
    <t>Холошница</t>
  </si>
  <si>
    <t>soroca_hristici</t>
  </si>
  <si>
    <t>Hristici</t>
  </si>
  <si>
    <t>Христічі</t>
  </si>
  <si>
    <t>Христичи</t>
  </si>
  <si>
    <t>soroca_iarova</t>
  </si>
  <si>
    <t>Iarova</t>
  </si>
  <si>
    <t>Ярова</t>
  </si>
  <si>
    <t>soroca_nimereuca</t>
  </si>
  <si>
    <t>Nimereuca</t>
  </si>
  <si>
    <t>Німереука</t>
  </si>
  <si>
    <t>Нимереука</t>
  </si>
  <si>
    <t>soroca_oclanda</t>
  </si>
  <si>
    <t>Oclanda</t>
  </si>
  <si>
    <t>Окланда</t>
  </si>
  <si>
    <t>soroca_ocolina</t>
  </si>
  <si>
    <t>Ocolina</t>
  </si>
  <si>
    <t>Околина</t>
  </si>
  <si>
    <t>soroca_parcani</t>
  </si>
  <si>
    <t>Parcani</t>
  </si>
  <si>
    <t>Паркани</t>
  </si>
  <si>
    <t>Парканы</t>
  </si>
  <si>
    <t>soroca_pirlita</t>
  </si>
  <si>
    <t>soroca_racovat</t>
  </si>
  <si>
    <t>Racovăț</t>
  </si>
  <si>
    <t xml:space="preserve">Раковець </t>
  </si>
  <si>
    <t>Рэковэц</t>
  </si>
  <si>
    <t>soroca_redi_ceresnovat</t>
  </si>
  <si>
    <t>Redi-Cereșnovăț</t>
  </si>
  <si>
    <t>Редь-Черешновець</t>
  </si>
  <si>
    <t>Реди-Черешновэц</t>
  </si>
  <si>
    <t>soroca_regina_maria</t>
  </si>
  <si>
    <t>Regina Maria</t>
  </si>
  <si>
    <t>Регіна Марія</t>
  </si>
  <si>
    <t>Регина Мария</t>
  </si>
  <si>
    <t>soroca_rublenita</t>
  </si>
  <si>
    <t>Rublenița</t>
  </si>
  <si>
    <t>Рублениця</t>
  </si>
  <si>
    <t>Рубленица</t>
  </si>
  <si>
    <t>soroca_rudi</t>
  </si>
  <si>
    <t>Rudi</t>
  </si>
  <si>
    <t>Руді</t>
  </si>
  <si>
    <t>Руди</t>
  </si>
  <si>
    <t>soroca_schineni</t>
  </si>
  <si>
    <t>Schineni</t>
  </si>
  <si>
    <t>Скинень</t>
  </si>
  <si>
    <t>Скиняны</t>
  </si>
  <si>
    <t>soroca_stoicani</t>
  </si>
  <si>
    <t>Stoicani</t>
  </si>
  <si>
    <t>Стойкань</t>
  </si>
  <si>
    <t>Стойканы</t>
  </si>
  <si>
    <t>soroca_septelici</t>
  </si>
  <si>
    <t>Șeptelici</t>
  </si>
  <si>
    <t>Шептеличі</t>
  </si>
  <si>
    <t>Шептеличи</t>
  </si>
  <si>
    <t>soroca_solcani</t>
  </si>
  <si>
    <t>Șolcani</t>
  </si>
  <si>
    <t>Шолкани</t>
  </si>
  <si>
    <t>Шолканы</t>
  </si>
  <si>
    <t>soroca_tatarauca_veche</t>
  </si>
  <si>
    <t>Tătărăuca Veche</t>
  </si>
  <si>
    <t>Татараука-Веке</t>
  </si>
  <si>
    <t>Тэтэроука Веке</t>
  </si>
  <si>
    <t>soroca_trifauti</t>
  </si>
  <si>
    <t>Trifăuți</t>
  </si>
  <si>
    <t>Тріфауць</t>
  </si>
  <si>
    <t>Трифэуць</t>
  </si>
  <si>
    <t>soroca_vasilcau</t>
  </si>
  <si>
    <t>Vasilcău</t>
  </si>
  <si>
    <t>Васильківці</t>
  </si>
  <si>
    <t>Василькеу</t>
  </si>
  <si>
    <t>soroca_vadeni</t>
  </si>
  <si>
    <t>Vădeni</t>
  </si>
  <si>
    <t>Вадені</t>
  </si>
  <si>
    <t>Вэдень</t>
  </si>
  <si>
    <t>soroca_varancau</t>
  </si>
  <si>
    <t>Vărăncău</t>
  </si>
  <si>
    <t>Вэранкэу</t>
  </si>
  <si>
    <t>Вэрэнкау</t>
  </si>
  <si>
    <t>soroca_visoca</t>
  </si>
  <si>
    <t>Visoca</t>
  </si>
  <si>
    <t>Висока</t>
  </si>
  <si>
    <t>soroca_volovita</t>
  </si>
  <si>
    <t>Volovița</t>
  </si>
  <si>
    <t>Воловиця</t>
  </si>
  <si>
    <t>Воловица</t>
  </si>
  <si>
    <t>soroca_zastinca</t>
  </si>
  <si>
    <t>Zastînca</t>
  </si>
  <si>
    <t>Застінка</t>
  </si>
  <si>
    <t>Застынка</t>
  </si>
  <si>
    <t>straseni_bucovat</t>
  </si>
  <si>
    <t>Bucovăț</t>
  </si>
  <si>
    <t>Буковець</t>
  </si>
  <si>
    <t>Буковец</t>
  </si>
  <si>
    <t>straseni_capriana</t>
  </si>
  <si>
    <t>Căpriana</t>
  </si>
  <si>
    <t>Капріяна</t>
  </si>
  <si>
    <t>Каприяна</t>
  </si>
  <si>
    <t>straseni_chirianca</t>
  </si>
  <si>
    <t>Chirianca</t>
  </si>
  <si>
    <t>Кирянка</t>
  </si>
  <si>
    <t>straseni_codreanca</t>
  </si>
  <si>
    <t>Codreanca</t>
  </si>
  <si>
    <t>Кодрянка</t>
  </si>
  <si>
    <t>straseni_cojusna</t>
  </si>
  <si>
    <t>Cojușna</t>
  </si>
  <si>
    <t>Кожушна</t>
  </si>
  <si>
    <t>straseni_dolna</t>
  </si>
  <si>
    <t>Dolna</t>
  </si>
  <si>
    <t>Дольна</t>
  </si>
  <si>
    <t>Долна</t>
  </si>
  <si>
    <t>straseni_galesti</t>
  </si>
  <si>
    <t>Gălești</t>
  </si>
  <si>
    <t>Галешть</t>
  </si>
  <si>
    <t>Гэлешты</t>
  </si>
  <si>
    <t>straseni_ghelauza</t>
  </si>
  <si>
    <t>Ghelăuza</t>
  </si>
  <si>
    <t>Гелауза</t>
  </si>
  <si>
    <t>Гелэуза</t>
  </si>
  <si>
    <t>straseni_greblesti</t>
  </si>
  <si>
    <t>Greblești</t>
  </si>
  <si>
    <t>Греблешть</t>
  </si>
  <si>
    <t>Греблешты</t>
  </si>
  <si>
    <t>straseni_lozova</t>
  </si>
  <si>
    <t>Lozova</t>
  </si>
  <si>
    <t>Лозова</t>
  </si>
  <si>
    <t>straseni_micauti</t>
  </si>
  <si>
    <t>Micăuți</t>
  </si>
  <si>
    <t>Мікеуць</t>
  </si>
  <si>
    <t>Микэуць</t>
  </si>
  <si>
    <t>straseni_micleuseni</t>
  </si>
  <si>
    <t>Micleușeni</t>
  </si>
  <si>
    <t>Міклюшень</t>
  </si>
  <si>
    <t>Миклеушены</t>
  </si>
  <si>
    <t>straseni_negresti</t>
  </si>
  <si>
    <t>Negrești</t>
  </si>
  <si>
    <t>Негрешть</t>
  </si>
  <si>
    <t>Негрешты</t>
  </si>
  <si>
    <t>straseni_onesti</t>
  </si>
  <si>
    <t>Онешть</t>
  </si>
  <si>
    <t>straseni_panasesti</t>
  </si>
  <si>
    <t>Pănășești</t>
  </si>
  <si>
    <t>Паняшешть</t>
  </si>
  <si>
    <t>Пэнашешты</t>
  </si>
  <si>
    <t>straseni_radeni</t>
  </si>
  <si>
    <t>Радень</t>
  </si>
  <si>
    <t>Рэдень</t>
  </si>
  <si>
    <t>straseni_recea</t>
  </si>
  <si>
    <t>straseni_romanesti</t>
  </si>
  <si>
    <t>Romănești</t>
  </si>
  <si>
    <t>Романешть</t>
  </si>
  <si>
    <t>Ромэнешть</t>
  </si>
  <si>
    <t>straseni_roscani</t>
  </si>
  <si>
    <t>Рошкань</t>
  </si>
  <si>
    <t>straseni_scoreni</t>
  </si>
  <si>
    <t>Scoreni</t>
  </si>
  <si>
    <t>Скорень</t>
  </si>
  <si>
    <t>Скорены</t>
  </si>
  <si>
    <t>straseni_sireti</t>
  </si>
  <si>
    <t>Sireți</t>
  </si>
  <si>
    <t>Сірець</t>
  </si>
  <si>
    <t>Сырец</t>
  </si>
  <si>
    <t>straseni_tataresti</t>
  </si>
  <si>
    <t>Татарешть</t>
  </si>
  <si>
    <t>Тэтэрешть</t>
  </si>
  <si>
    <t>straseni_tiganesti</t>
  </si>
  <si>
    <t>Țigănești</t>
  </si>
  <si>
    <t>Țиганешть</t>
  </si>
  <si>
    <t>Цыганешть</t>
  </si>
  <si>
    <t>straseni_voinova</t>
  </si>
  <si>
    <t>Voinova</t>
  </si>
  <si>
    <t>Войнова</t>
  </si>
  <si>
    <t>straseni_vorniceni</t>
  </si>
  <si>
    <t>Vorniceni</t>
  </si>
  <si>
    <t>Ворничень</t>
  </si>
  <si>
    <t>Ворничены</t>
  </si>
  <si>
    <t>straseni_zubresti</t>
  </si>
  <si>
    <t>Zubrești</t>
  </si>
  <si>
    <t>Зубрешть</t>
  </si>
  <si>
    <t>soldanesti_soldanesti</t>
  </si>
  <si>
    <t>soldanesti_alcedar</t>
  </si>
  <si>
    <t>Alcedar</t>
  </si>
  <si>
    <t>Альчедар</t>
  </si>
  <si>
    <t>Алчедар</t>
  </si>
  <si>
    <t>soldanesti_chipesca</t>
  </si>
  <si>
    <t>Chipeșca</t>
  </si>
  <si>
    <t>Кипешка</t>
  </si>
  <si>
    <t>soldanesti_climautii_de_jos</t>
  </si>
  <si>
    <t>Climăuții de Jos</t>
  </si>
  <si>
    <t>Клімеуцій-де-Жос</t>
  </si>
  <si>
    <t>Климэуцы де Жос</t>
  </si>
  <si>
    <t>soldanesti_cobilea</t>
  </si>
  <si>
    <t>Cobîlea</t>
  </si>
  <si>
    <t>Кобилея</t>
  </si>
  <si>
    <t>Кобылея</t>
  </si>
  <si>
    <t>soldanesti_cotiujenii_mari</t>
  </si>
  <si>
    <t>Cotiujenii Mari</t>
  </si>
  <si>
    <t>Котюженій-Марі</t>
  </si>
  <si>
    <t>Котюжений Марь</t>
  </si>
  <si>
    <t>soldanesti_cusmirca</t>
  </si>
  <si>
    <t>Cușmirca</t>
  </si>
  <si>
    <t>Кушмірка</t>
  </si>
  <si>
    <t>Кушмирка</t>
  </si>
  <si>
    <t>soldanesti_dobrusa</t>
  </si>
  <si>
    <t>Dobrușa</t>
  </si>
  <si>
    <t>Добруша</t>
  </si>
  <si>
    <t>soldanesti_fuzauca</t>
  </si>
  <si>
    <t>Fuzăuca</t>
  </si>
  <si>
    <t>Фузеука</t>
  </si>
  <si>
    <t>Фузэука</t>
  </si>
  <si>
    <t>soldanesti_gauzeni</t>
  </si>
  <si>
    <t>Găuzeni</t>
  </si>
  <si>
    <t>Гэузені</t>
  </si>
  <si>
    <t>Гэузены</t>
  </si>
  <si>
    <t>soldanesti_glinjeni</t>
  </si>
  <si>
    <t>Глінжень</t>
  </si>
  <si>
    <t>soldanesti_mihuleni</t>
  </si>
  <si>
    <t>Mihuleni</t>
  </si>
  <si>
    <t>Міхулень</t>
  </si>
  <si>
    <t>Михулены</t>
  </si>
  <si>
    <t>soldanesti_oliscani</t>
  </si>
  <si>
    <t>Olișcani</t>
  </si>
  <si>
    <t>Олішкані</t>
  </si>
  <si>
    <t>Олишканы</t>
  </si>
  <si>
    <t>soldanesti_parcani</t>
  </si>
  <si>
    <t>soldanesti_pohoarna</t>
  </si>
  <si>
    <t>Pohoarna</t>
  </si>
  <si>
    <t>Погоарна</t>
  </si>
  <si>
    <t>Похоарна</t>
  </si>
  <si>
    <t>soldanesti_poiana</t>
  </si>
  <si>
    <t>Poiana</t>
  </si>
  <si>
    <t>Пояна</t>
  </si>
  <si>
    <t>soldanesti_raspopeni</t>
  </si>
  <si>
    <t>Răspopeni</t>
  </si>
  <si>
    <t>Рэспопени</t>
  </si>
  <si>
    <t>Рэспопены</t>
  </si>
  <si>
    <t>soldanesti_rogojeni</t>
  </si>
  <si>
    <t>Rogojeni</t>
  </si>
  <si>
    <t>Рогожєни</t>
  </si>
  <si>
    <t>Рогожены</t>
  </si>
  <si>
    <t>soldanesti_salcia</t>
  </si>
  <si>
    <t>Salcia</t>
  </si>
  <si>
    <t>Сальча</t>
  </si>
  <si>
    <t>Салчия</t>
  </si>
  <si>
    <t>soldanesti_samascani</t>
  </si>
  <si>
    <t>Sămășcani</t>
  </si>
  <si>
    <t>Сомашкані</t>
  </si>
  <si>
    <t>Сэмэшканы</t>
  </si>
  <si>
    <t>soldanesti_sestaci</t>
  </si>
  <si>
    <t>Șestaci</t>
  </si>
  <si>
    <t>Шестач</t>
  </si>
  <si>
    <t>Шестачь</t>
  </si>
  <si>
    <t>soldanesti_sipca</t>
  </si>
  <si>
    <t>Șipca</t>
  </si>
  <si>
    <t>Шипка</t>
  </si>
  <si>
    <t>soldanesti_vadul_rascov</t>
  </si>
  <si>
    <t>Vadul-Rașcov</t>
  </si>
  <si>
    <t>Вадул-Рашков</t>
  </si>
  <si>
    <t>stefanvoda_alava</t>
  </si>
  <si>
    <t>Alava</t>
  </si>
  <si>
    <t>Алава</t>
  </si>
  <si>
    <t>Антонешть</t>
  </si>
  <si>
    <t>stefanvoda_brezoaia</t>
  </si>
  <si>
    <t>Brezoaia</t>
  </si>
  <si>
    <t>Брезоая</t>
  </si>
  <si>
    <t>stefanvoda_carahasani</t>
  </si>
  <si>
    <t>Carahasani</t>
  </si>
  <si>
    <t>Карахасани</t>
  </si>
  <si>
    <t>Карахашаны</t>
  </si>
  <si>
    <t>stefanvoda_caplani</t>
  </si>
  <si>
    <t>Căplani</t>
  </si>
  <si>
    <t>Каплани</t>
  </si>
  <si>
    <t>Кэпляны</t>
  </si>
  <si>
    <t>stefanvoda_cioburciu</t>
  </si>
  <si>
    <t>Cioburciu</t>
  </si>
  <si>
    <t>Чіобурчіу</t>
  </si>
  <si>
    <t>Чобурчь</t>
  </si>
  <si>
    <t>stefanvoda_copceac</t>
  </si>
  <si>
    <t>Copceac</t>
  </si>
  <si>
    <t>Копчак</t>
  </si>
  <si>
    <t>stefanvoda_crocmaz</t>
  </si>
  <si>
    <t>Crocmaz</t>
  </si>
  <si>
    <t>Крокмаз</t>
  </si>
  <si>
    <t>stefanvoda_ermoclia</t>
  </si>
  <si>
    <t>Ermoclia</t>
  </si>
  <si>
    <t>Ермоклія</t>
  </si>
  <si>
    <t>Ермоклия</t>
  </si>
  <si>
    <t>stefanvoda_festelita</t>
  </si>
  <si>
    <t>Feștelița</t>
  </si>
  <si>
    <t>Фештеліца</t>
  </si>
  <si>
    <t>Фештелиця</t>
  </si>
  <si>
    <t>stefanvoda_marianca_de_jos</t>
  </si>
  <si>
    <t>Marianca de Jos</t>
  </si>
  <si>
    <t>Мар'янка де Жос</t>
  </si>
  <si>
    <t>Марианка де Жос</t>
  </si>
  <si>
    <t>stefanvoda_olanesti</t>
  </si>
  <si>
    <t>Olănești</t>
  </si>
  <si>
    <t>Олэнешть</t>
  </si>
  <si>
    <t>Оланешть</t>
  </si>
  <si>
    <t>stefanvoda_popeasca</t>
  </si>
  <si>
    <t>Popeasca</t>
  </si>
  <si>
    <t>Попяска</t>
  </si>
  <si>
    <t>stefanvoda_purcari</t>
  </si>
  <si>
    <t>Purcari</t>
  </si>
  <si>
    <t>Пуркарь</t>
  </si>
  <si>
    <t>stefanvoda_rascaieti</t>
  </si>
  <si>
    <t>Răscăieți</t>
  </si>
  <si>
    <t>Раскаєць</t>
  </si>
  <si>
    <t>Рэскаец</t>
  </si>
  <si>
    <t>stefanvoda_semionovca</t>
  </si>
  <si>
    <t>Semionovca</t>
  </si>
  <si>
    <t>Семенівка</t>
  </si>
  <si>
    <t>Семиеновка</t>
  </si>
  <si>
    <t>stefanvoda_slobozia</t>
  </si>
  <si>
    <t>Слободзея</t>
  </si>
  <si>
    <t>Слободзия</t>
  </si>
  <si>
    <t>stefanvoda_stefanesti</t>
  </si>
  <si>
    <t>Штефанешть</t>
  </si>
  <si>
    <t>Штефэнешть</t>
  </si>
  <si>
    <t>stefanvoda_talmaza</t>
  </si>
  <si>
    <t>Talmaza</t>
  </si>
  <si>
    <t>Талмаза</t>
  </si>
  <si>
    <t>stefanvoda_tudora</t>
  </si>
  <si>
    <t>Tudora</t>
  </si>
  <si>
    <t>Тудора</t>
  </si>
  <si>
    <t xml:space="preserve">Волінтір </t>
  </si>
  <si>
    <t>Волинтирь</t>
  </si>
  <si>
    <t>taraclia_taraclia</t>
  </si>
  <si>
    <t>taraclia_tvardita</t>
  </si>
  <si>
    <t>Tvardița</t>
  </si>
  <si>
    <t>Твардица</t>
  </si>
  <si>
    <t>taraclia_albota_de_jos</t>
  </si>
  <si>
    <t>Albota de Jos</t>
  </si>
  <si>
    <t>Албота-де-Жос</t>
  </si>
  <si>
    <t>Албота де Жос</t>
  </si>
  <si>
    <t>taraclia_albota_de_sus</t>
  </si>
  <si>
    <t>Albota de Sus</t>
  </si>
  <si>
    <t>Албота-де-Сус</t>
  </si>
  <si>
    <t>Албота де Сус</t>
  </si>
  <si>
    <t>taraclia_aluatu</t>
  </si>
  <si>
    <t>Aluatu</t>
  </si>
  <si>
    <t>Алуату</t>
  </si>
  <si>
    <t>taraclia_balabanu</t>
  </si>
  <si>
    <t>Balabanu</t>
  </si>
  <si>
    <t>Балабану</t>
  </si>
  <si>
    <t>Бэлабаны</t>
  </si>
  <si>
    <t>taraclia_budai</t>
  </si>
  <si>
    <t>Budăi</t>
  </si>
  <si>
    <t>Будай</t>
  </si>
  <si>
    <t>taraclia_cairaclia</t>
  </si>
  <si>
    <t>Cairaclia</t>
  </si>
  <si>
    <t>Кайраклія</t>
  </si>
  <si>
    <t>Кайраклия</t>
  </si>
  <si>
    <t>taraclia_cealic</t>
  </si>
  <si>
    <t>Cealîc</t>
  </si>
  <si>
    <t>Чеалик</t>
  </si>
  <si>
    <t>Чеалк</t>
  </si>
  <si>
    <t>taraclia_corten</t>
  </si>
  <si>
    <t>Corten</t>
  </si>
  <si>
    <t>Кортен</t>
  </si>
  <si>
    <t>taraclia_musaitu</t>
  </si>
  <si>
    <t>Musaitu</t>
  </si>
  <si>
    <t>Мусайту</t>
  </si>
  <si>
    <t>taraclia_novosiolovca</t>
  </si>
  <si>
    <t>Novosiolovca</t>
  </si>
  <si>
    <t>Новосіоловка</t>
  </si>
  <si>
    <t>НовоСеловка</t>
  </si>
  <si>
    <t>taraclia_salcia</t>
  </si>
  <si>
    <t>taraclia_valea_perjei</t>
  </si>
  <si>
    <t>Валеа-Пержей</t>
  </si>
  <si>
    <t>Виноградівка</t>
  </si>
  <si>
    <t>Виноградовка</t>
  </si>
  <si>
    <t>telenesti_telenesti</t>
  </si>
  <si>
    <t>telenesti_banesti</t>
  </si>
  <si>
    <t>Bănești</t>
  </si>
  <si>
    <t>Банешть</t>
  </si>
  <si>
    <t>Бэнешть</t>
  </si>
  <si>
    <t>telenesti_bogzesti</t>
  </si>
  <si>
    <t>Bogzești</t>
  </si>
  <si>
    <t>Богжешть</t>
  </si>
  <si>
    <t>Богзешть</t>
  </si>
  <si>
    <t>telenesti_brinzenii_noi</t>
  </si>
  <si>
    <t>Brînzenii Noi</t>
  </si>
  <si>
    <t>Бринзеній-Ной</t>
  </si>
  <si>
    <t>Брынзений Ной</t>
  </si>
  <si>
    <t>telenesti_budai</t>
  </si>
  <si>
    <t>telenesti_cazanesti</t>
  </si>
  <si>
    <t>Căzănești</t>
  </si>
  <si>
    <t>Козенешть</t>
  </si>
  <si>
    <t>Кэзенешть</t>
  </si>
  <si>
    <t>telenesti_chistelnita</t>
  </si>
  <si>
    <t>Chiștelnița</t>
  </si>
  <si>
    <t>Кіштельніца</t>
  </si>
  <si>
    <t>Киштелница</t>
  </si>
  <si>
    <t>telenesti_chitcanii_vechi</t>
  </si>
  <si>
    <t>Chițcanii Vechi</t>
  </si>
  <si>
    <t>Кіцкані-Векі</t>
  </si>
  <si>
    <t>Кицканий Векь</t>
  </si>
  <si>
    <t>telenesti_ciulucani</t>
  </si>
  <si>
    <t>Ciulucani</t>
  </si>
  <si>
    <t>Чулукані</t>
  </si>
  <si>
    <t>Чулуканы</t>
  </si>
  <si>
    <t>telenesti_cisla</t>
  </si>
  <si>
    <t xml:space="preserve">Кишла </t>
  </si>
  <si>
    <t>telenesti_codrul_nou</t>
  </si>
  <si>
    <t>Codrul Nou</t>
  </si>
  <si>
    <t>Кодрул-Ноу</t>
  </si>
  <si>
    <t>Кодрул Ноу</t>
  </si>
  <si>
    <t>telenesti_coropceni</t>
  </si>
  <si>
    <t>Coropceni</t>
  </si>
  <si>
    <t>Коропчень</t>
  </si>
  <si>
    <t>Коропчены</t>
  </si>
  <si>
    <t>telenesti_crasnaseni</t>
  </si>
  <si>
    <t>Crăsnășeni</t>
  </si>
  <si>
    <t>Кряшнашень</t>
  </si>
  <si>
    <t>Краснэшень</t>
  </si>
  <si>
    <t>telenesti_ghiliceni</t>
  </si>
  <si>
    <t>Ghiliceni</t>
  </si>
  <si>
    <t>Гіличень</t>
  </si>
  <si>
    <t>Гиличены</t>
  </si>
  <si>
    <t>telenesti_hiriseni</t>
  </si>
  <si>
    <t>Hirișeni</t>
  </si>
  <si>
    <t>Хірішень</t>
  </si>
  <si>
    <t>Хиришены</t>
  </si>
  <si>
    <t>telenesti_inesti</t>
  </si>
  <si>
    <t>Inești</t>
  </si>
  <si>
    <t>Інешть</t>
  </si>
  <si>
    <t>Инешть</t>
  </si>
  <si>
    <t>telenesti_leuseni</t>
  </si>
  <si>
    <t>Леушень</t>
  </si>
  <si>
    <t>telenesti_mindresti</t>
  </si>
  <si>
    <t>Mîndrești</t>
  </si>
  <si>
    <t>Міндрешть</t>
  </si>
  <si>
    <t>Мындрешть</t>
  </si>
  <si>
    <t>telenesti_negureni</t>
  </si>
  <si>
    <t>Negureni</t>
  </si>
  <si>
    <t>Негурень</t>
  </si>
  <si>
    <t>Негурены</t>
  </si>
  <si>
    <t>telenesti_nucareni</t>
  </si>
  <si>
    <t>Nucăreni</t>
  </si>
  <si>
    <t>Нукарень</t>
  </si>
  <si>
    <t>Нукэрень</t>
  </si>
  <si>
    <t>telenesti_ordasei</t>
  </si>
  <si>
    <t>Ordășei</t>
  </si>
  <si>
    <t>Ордэшей</t>
  </si>
  <si>
    <t>telenesti_pistruieni</t>
  </si>
  <si>
    <t>Pistruieni</t>
  </si>
  <si>
    <t>Піструень</t>
  </si>
  <si>
    <t>Пиструены</t>
  </si>
  <si>
    <t>telenesti_ratus</t>
  </si>
  <si>
    <t>Ratuș</t>
  </si>
  <si>
    <t>Ратуш</t>
  </si>
  <si>
    <t>Рэтуш</t>
  </si>
  <si>
    <t>telenesti_saratenii_vechi</t>
  </si>
  <si>
    <t>Sărătenii Vechi</t>
  </si>
  <si>
    <t>Сэрэтень-Векі</t>
  </si>
  <si>
    <t>Сэрэтений Векь</t>
  </si>
  <si>
    <t>telenesti_scorteni</t>
  </si>
  <si>
    <t>Scorțeni</t>
  </si>
  <si>
    <t>Скорцень</t>
  </si>
  <si>
    <t>Скорцены</t>
  </si>
  <si>
    <t>telenesti_suhuluceni</t>
  </si>
  <si>
    <t>Suhuluceni</t>
  </si>
  <si>
    <t>Сухулучень</t>
  </si>
  <si>
    <t>Сухулукены</t>
  </si>
  <si>
    <t>telenesti_tirsitei</t>
  </si>
  <si>
    <t>Tîrșiței</t>
  </si>
  <si>
    <t>Тіршицея</t>
  </si>
  <si>
    <t>Тыршицей</t>
  </si>
  <si>
    <t>telenesti_tintareni</t>
  </si>
  <si>
    <t>Цинцерень</t>
  </si>
  <si>
    <t>telenesti_vasieni</t>
  </si>
  <si>
    <t>Вэсиены</t>
  </si>
  <si>
    <t>telenesti_verejeni</t>
  </si>
  <si>
    <t>Verejeni</t>
  </si>
  <si>
    <t>Вережень</t>
  </si>
  <si>
    <t>telenesti_zgardesti</t>
  </si>
  <si>
    <t>Zgărdești</t>
  </si>
  <si>
    <t>Згердешть</t>
  </si>
  <si>
    <t>Згардешть</t>
  </si>
  <si>
    <t>ungheni_ungheni</t>
  </si>
  <si>
    <t>ungheni_cornesti</t>
  </si>
  <si>
    <t>Cornești</t>
  </si>
  <si>
    <t>Корнешть</t>
  </si>
  <si>
    <t>ungheni_agronomovca</t>
  </si>
  <si>
    <t>Agronomovca</t>
  </si>
  <si>
    <t>Агрономівка</t>
  </si>
  <si>
    <t>Агрономовка</t>
  </si>
  <si>
    <t>ungheni_alexeevca</t>
  </si>
  <si>
    <t>Алексэевка</t>
  </si>
  <si>
    <t>ungheni_boghenii_noi</t>
  </si>
  <si>
    <t>Boghenii Noi</t>
  </si>
  <si>
    <t>Богеній-Ной</t>
  </si>
  <si>
    <t>Богений Ной</t>
  </si>
  <si>
    <t>ungheni_buciumeni</t>
  </si>
  <si>
    <t>Buciumeni</t>
  </si>
  <si>
    <t>Бучумень</t>
  </si>
  <si>
    <t>Бучумены</t>
  </si>
  <si>
    <t>ungheni_bumbata</t>
  </si>
  <si>
    <t>Bumbăta</t>
  </si>
  <si>
    <t>Бумбета</t>
  </si>
  <si>
    <t>Бумбэта</t>
  </si>
  <si>
    <t>ungheni_busila</t>
  </si>
  <si>
    <t>Bușila</t>
  </si>
  <si>
    <t>Бушила</t>
  </si>
  <si>
    <t>ungheni_cetireni</t>
  </si>
  <si>
    <t>Cetireni</t>
  </si>
  <si>
    <t>Четірені</t>
  </si>
  <si>
    <t>Цетирень</t>
  </si>
  <si>
    <t>ungheni_chirileni</t>
  </si>
  <si>
    <t>Chirileni</t>
  </si>
  <si>
    <t>Кирилені</t>
  </si>
  <si>
    <t>Кирилены</t>
  </si>
  <si>
    <t>ungheni_cioropcani</t>
  </si>
  <si>
    <t>Cioropcani</t>
  </si>
  <si>
    <t>Чіоропкані</t>
  </si>
  <si>
    <t>Чиоропканы</t>
  </si>
  <si>
    <t>ungheni_condratesti</t>
  </si>
  <si>
    <t>Condrătești</t>
  </si>
  <si>
    <t>Кондретешть</t>
  </si>
  <si>
    <t>Кондрэшть</t>
  </si>
  <si>
    <t>ungheni_cornova</t>
  </si>
  <si>
    <t>Cornova</t>
  </si>
  <si>
    <t>Корнова</t>
  </si>
  <si>
    <t>Костулені</t>
  </si>
  <si>
    <t>Костулены</t>
  </si>
  <si>
    <t>ungheni_floritoaia_veche</t>
  </si>
  <si>
    <t>Florițoaia Veche</t>
  </si>
  <si>
    <t>Флорицоая Веке</t>
  </si>
  <si>
    <t>Флорицоая Векь</t>
  </si>
  <si>
    <t>ungheni_hircesti</t>
  </si>
  <si>
    <t>Hîrcești</t>
  </si>
  <si>
    <t>Хірчешть</t>
  </si>
  <si>
    <t>Хырчешть</t>
  </si>
  <si>
    <t>ungheni_macaresti</t>
  </si>
  <si>
    <t>Măcărești</t>
  </si>
  <si>
    <t>Мэкэрешть</t>
  </si>
  <si>
    <t>ungheni_magurele</t>
  </si>
  <si>
    <t>Măgurele</t>
  </si>
  <si>
    <t>Мэгуреле</t>
  </si>
  <si>
    <t>ungheni_manoilesti</t>
  </si>
  <si>
    <t>Mănoilești</t>
  </si>
  <si>
    <t>Мэноялешть</t>
  </si>
  <si>
    <t>Мэнойлешть</t>
  </si>
  <si>
    <t>ungheni_morenii_noi</t>
  </si>
  <si>
    <t>Morenii Noi</t>
  </si>
  <si>
    <t>Мореній-Ной</t>
  </si>
  <si>
    <t>Морений Ной</t>
  </si>
  <si>
    <t>ungheni_napadeni</t>
  </si>
  <si>
    <t>Năpădeni</t>
  </si>
  <si>
    <t>Нэпэдені</t>
  </si>
  <si>
    <t>Нэпэдень</t>
  </si>
  <si>
    <t>ungheni_negurenii_vechi</t>
  </si>
  <si>
    <t>Negurenii Vechi</t>
  </si>
  <si>
    <t>Негурень-Векі</t>
  </si>
  <si>
    <t>Негурений Векь</t>
  </si>
  <si>
    <t>ungheni_petresti</t>
  </si>
  <si>
    <t>Petrești</t>
  </si>
  <si>
    <t>Петрешть</t>
  </si>
  <si>
    <t>ungheni_pirlita</t>
  </si>
  <si>
    <t>Пирліца</t>
  </si>
  <si>
    <t>ungheni_radenii_vechi</t>
  </si>
  <si>
    <t>Rădenii Vechi</t>
  </si>
  <si>
    <t>Рэдень-Векі</t>
  </si>
  <si>
    <t>Рэдений Векь</t>
  </si>
  <si>
    <t>ungheni_sculeni</t>
  </si>
  <si>
    <t>Sculeni</t>
  </si>
  <si>
    <t>Скулені</t>
  </si>
  <si>
    <t>Скулень</t>
  </si>
  <si>
    <t>ungheni_sinesti</t>
  </si>
  <si>
    <t>Sinești</t>
  </si>
  <si>
    <t>Сінешть</t>
  </si>
  <si>
    <t>Синешть</t>
  </si>
  <si>
    <t>ungheni_tescureni</t>
  </si>
  <si>
    <t>Teșcureni</t>
  </si>
  <si>
    <t>Тешкурені</t>
  </si>
  <si>
    <t>Тешкурень</t>
  </si>
  <si>
    <t>ungheni_todiresti</t>
  </si>
  <si>
    <t>Todirești</t>
  </si>
  <si>
    <t>Тодірешть</t>
  </si>
  <si>
    <t>Тодирешть</t>
  </si>
  <si>
    <t>ungheni_untesti</t>
  </si>
  <si>
    <t>Unțești</t>
  </si>
  <si>
    <t>Унцешть</t>
  </si>
  <si>
    <t>Уньцешть</t>
  </si>
  <si>
    <t>ungheni_valea_mare</t>
  </si>
  <si>
    <t>Valea Mare</t>
  </si>
  <si>
    <t>Валя-Маре</t>
  </si>
  <si>
    <t>Валеа Маре</t>
  </si>
  <si>
    <t>ungheni_zagarancea</t>
  </si>
  <si>
    <t>Zagarancea</t>
  </si>
  <si>
    <t>Загаранча</t>
  </si>
  <si>
    <t>Комрат</t>
  </si>
  <si>
    <t>Чадир-Лунга</t>
  </si>
  <si>
    <t>Чадыр-Лунга</t>
  </si>
  <si>
    <t>Вулканешть</t>
  </si>
  <si>
    <t>utagagauzia_avdarma</t>
  </si>
  <si>
    <t>Avdarma</t>
  </si>
  <si>
    <t>Авдарма</t>
  </si>
  <si>
    <t>utagagauzia_baurci</t>
  </si>
  <si>
    <t>Baurci</t>
  </si>
  <si>
    <t>Баурчі</t>
  </si>
  <si>
    <t>Баурчи</t>
  </si>
  <si>
    <t>utagagauzia_besalma</t>
  </si>
  <si>
    <t>Beșalma</t>
  </si>
  <si>
    <t>Бешалма</t>
  </si>
  <si>
    <t>Бешгіоз</t>
  </si>
  <si>
    <t>Бешгиоз</t>
  </si>
  <si>
    <t>utagagauzia_bugeac</t>
  </si>
  <si>
    <t>Bugeac</t>
  </si>
  <si>
    <t>Бугеак</t>
  </si>
  <si>
    <t>Буджак</t>
  </si>
  <si>
    <t>utagagauzia_carbalia</t>
  </si>
  <si>
    <t>Carbalia</t>
  </si>
  <si>
    <t>Карбалія</t>
  </si>
  <si>
    <t>Карбалия</t>
  </si>
  <si>
    <t>utagagauzia_cazaclia</t>
  </si>
  <si>
    <t>Cazaclia</t>
  </si>
  <si>
    <t>Казаклія</t>
  </si>
  <si>
    <t>Казаклия</t>
  </si>
  <si>
    <t>utagagauzia_chioselia_rusa</t>
  </si>
  <si>
    <t>Chioselia Rusă</t>
  </si>
  <si>
    <t>Кіоселя-Руська</t>
  </si>
  <si>
    <t>Русская Киселия</t>
  </si>
  <si>
    <t>utagagauzia_chiriet_lunga</t>
  </si>
  <si>
    <t>Chiriet-Lunga</t>
  </si>
  <si>
    <t>Кірієт-Лунга</t>
  </si>
  <si>
    <t>Кириет-Лунга</t>
  </si>
  <si>
    <t>utagagauzia_chirsova</t>
  </si>
  <si>
    <t>Chirsova</t>
  </si>
  <si>
    <t>Кірсова</t>
  </si>
  <si>
    <t>Кирсова</t>
  </si>
  <si>
    <t>utagagauzia_cioc_maidan</t>
  </si>
  <si>
    <t>Cioc-Maidan</t>
  </si>
  <si>
    <t>Чіок-Майдан</t>
  </si>
  <si>
    <t>Чок-Майдан</t>
  </si>
  <si>
    <t>utagagauzia_cismichioi</t>
  </si>
  <si>
    <t>Cișmichioi</t>
  </si>
  <si>
    <t>Чишмікіой</t>
  </si>
  <si>
    <t>Чишмикиой</t>
  </si>
  <si>
    <t>utagagauzia_congaz</t>
  </si>
  <si>
    <t>Congaz</t>
  </si>
  <si>
    <t>Конгаз</t>
  </si>
  <si>
    <t>utagagauzia_congazcicul_de_sus</t>
  </si>
  <si>
    <t>Congazcicul de Sus</t>
  </si>
  <si>
    <t>Конгазчик-де-Сус</t>
  </si>
  <si>
    <t>Конгазчикул де Сус</t>
  </si>
  <si>
    <t>utagagauzia_copceac</t>
  </si>
  <si>
    <t>utagagauzia_cotovscoe</t>
  </si>
  <si>
    <t>Cotovscoe</t>
  </si>
  <si>
    <t>Котовське</t>
  </si>
  <si>
    <t>Котовское</t>
  </si>
  <si>
    <t>utagagauzia_dezghingea</t>
  </si>
  <si>
    <t>Dezghingea</t>
  </si>
  <si>
    <t>Дезгінжа</t>
  </si>
  <si>
    <t>Дезгинжа</t>
  </si>
  <si>
    <t>Етулія</t>
  </si>
  <si>
    <t>Етулия</t>
  </si>
  <si>
    <t>utagagauzia_ferapontievca</t>
  </si>
  <si>
    <t>Ferapontievca</t>
  </si>
  <si>
    <t>Ферапонтіївка</t>
  </si>
  <si>
    <t>Ферапонтьевка</t>
  </si>
  <si>
    <t>utagagauzia_gaidar</t>
  </si>
  <si>
    <t>Gaidar</t>
  </si>
  <si>
    <t>Гайдар</t>
  </si>
  <si>
    <t>utagagauzia_joltai</t>
  </si>
  <si>
    <t>Joltai</t>
  </si>
  <si>
    <t>Жолтай</t>
  </si>
  <si>
    <t>utagagauzia_svetlii</t>
  </si>
  <si>
    <t>Svetlîi</t>
  </si>
  <si>
    <t>Светлий</t>
  </si>
  <si>
    <t>Светлый</t>
  </si>
  <si>
    <t>utagagauzia_tomai</t>
  </si>
  <si>
    <t>trans_bender_proteagailovca</t>
  </si>
  <si>
    <t>Proteagailovca</t>
  </si>
  <si>
    <t>Протягайловка</t>
  </si>
  <si>
    <t>trans_camenca_camenca</t>
  </si>
  <si>
    <t>trans_camenca_valea_adanca</t>
  </si>
  <si>
    <t>Valea-Adâncă</t>
  </si>
  <si>
    <t>Валя-Адинка</t>
  </si>
  <si>
    <t>Валеа-Адынкэ</t>
  </si>
  <si>
    <t>trans_camenca_hrusca</t>
  </si>
  <si>
    <t>Hrușca</t>
  </si>
  <si>
    <t>Грушка</t>
  </si>
  <si>
    <t>Хрушка</t>
  </si>
  <si>
    <t>trans_camenca_caterinovca</t>
  </si>
  <si>
    <t>Caterinovca</t>
  </si>
  <si>
    <t>Катеринівка</t>
  </si>
  <si>
    <t>Катериновка</t>
  </si>
  <si>
    <t>trans_camenca_crasnai_octeabri</t>
  </si>
  <si>
    <t>Crasnâi Octeabri</t>
  </si>
  <si>
    <t>Красний Октябр</t>
  </si>
  <si>
    <t>Красный Октябрь</t>
  </si>
  <si>
    <t>trans_camenca_cuzmin</t>
  </si>
  <si>
    <t>Cuzmin</t>
  </si>
  <si>
    <t>Кузмін</t>
  </si>
  <si>
    <t>Кузьмин</t>
  </si>
  <si>
    <t>trans_camenca_ocnita</t>
  </si>
  <si>
    <t>trans_camenca_podoima</t>
  </si>
  <si>
    <t>Podoima</t>
  </si>
  <si>
    <t>Подоіма</t>
  </si>
  <si>
    <t>Подоима</t>
  </si>
  <si>
    <t>trans_camenca_rascov</t>
  </si>
  <si>
    <t>Rașcov</t>
  </si>
  <si>
    <t>Рашков</t>
  </si>
  <si>
    <t>trans_camenca_rotari</t>
  </si>
  <si>
    <t>Rotari</t>
  </si>
  <si>
    <t>Ротарі</t>
  </si>
  <si>
    <t>Ротарь</t>
  </si>
  <si>
    <t>trans_camenca_severinovca</t>
  </si>
  <si>
    <t>Severinovca</t>
  </si>
  <si>
    <t>Северінівка</t>
  </si>
  <si>
    <t>Севериновка</t>
  </si>
  <si>
    <t>trans_camenca_slobozia_rascov</t>
  </si>
  <si>
    <t>Slobozia-Rașcov</t>
  </si>
  <si>
    <t>Слободзія-Рашков</t>
  </si>
  <si>
    <t>Слободзия-Рашков</t>
  </si>
  <si>
    <t>trans_camenca_hrustovaia</t>
  </si>
  <si>
    <t>Hrustovaia</t>
  </si>
  <si>
    <t>Хрустова</t>
  </si>
  <si>
    <t>Хрустовая</t>
  </si>
  <si>
    <t>trans_dubasari_dubasari</t>
  </si>
  <si>
    <t>trans_dubasari_harmatca</t>
  </si>
  <si>
    <t>Harmațca</t>
  </si>
  <si>
    <t>Гармаця</t>
  </si>
  <si>
    <t>Гармацка</t>
  </si>
  <si>
    <t>trans_dubasari_goian</t>
  </si>
  <si>
    <t>Goian</t>
  </si>
  <si>
    <t>Гоян</t>
  </si>
  <si>
    <t>trans_dubasari_dzerjinscoe</t>
  </si>
  <si>
    <t>Dzerjinscoe</t>
  </si>
  <si>
    <t>Дзержинске</t>
  </si>
  <si>
    <t>Дзержинское</t>
  </si>
  <si>
    <t>trans_dubasari_doibani</t>
  </si>
  <si>
    <t>Doibani</t>
  </si>
  <si>
    <t>Дойбаны</t>
  </si>
  <si>
    <t>trans_dubasari_dubau</t>
  </si>
  <si>
    <t>Dubău</t>
  </si>
  <si>
    <t>Дубеу</t>
  </si>
  <si>
    <t>Дубоу</t>
  </si>
  <si>
    <t>trans_dubasari_crasnai_vinogradari</t>
  </si>
  <si>
    <t>Crasnâi Vinogradari</t>
  </si>
  <si>
    <t>Красний Виноградар</t>
  </si>
  <si>
    <t>Красный Виноградарь</t>
  </si>
  <si>
    <t>trans_dubasari_comisarovca_noua</t>
  </si>
  <si>
    <t>Comisarovca Nouă</t>
  </si>
  <si>
    <t>Ново-Комісарівка</t>
  </si>
  <si>
    <t>Комиссаровка Новая</t>
  </si>
  <si>
    <t>trans_dubasari_roghi</t>
  </si>
  <si>
    <t>Roghi</t>
  </si>
  <si>
    <t>Роги</t>
  </si>
  <si>
    <t>trans_dubasari_tabuleuca</t>
  </si>
  <si>
    <t>Țâbuleuca</t>
  </si>
  <si>
    <t>Цибулеука</t>
  </si>
  <si>
    <t>Цыбулеука</t>
  </si>
  <si>
    <t>trans_grigoriopol_butor</t>
  </si>
  <si>
    <t>Butor</t>
  </si>
  <si>
    <t>Бутор</t>
  </si>
  <si>
    <t>trans_grigoriopol_bacioc</t>
  </si>
  <si>
    <t>Bâcioc</t>
  </si>
  <si>
    <t>Бичок</t>
  </si>
  <si>
    <t>Бычок</t>
  </si>
  <si>
    <t>trans_grigoriopol_vinigradnoe</t>
  </si>
  <si>
    <t>Vinigradnoe</t>
  </si>
  <si>
    <t>Віноградне</t>
  </si>
  <si>
    <t>Виниградное</t>
  </si>
  <si>
    <t>trans_grigoriopol_hlinaia</t>
  </si>
  <si>
    <t>Глиное</t>
  </si>
  <si>
    <t>trans_grigoriopol_hartop</t>
  </si>
  <si>
    <t>Hârtop</t>
  </si>
  <si>
    <t>trans_grigoriopol_carmanova</t>
  </si>
  <si>
    <t>Carmanova</t>
  </si>
  <si>
    <t>Карманова</t>
  </si>
  <si>
    <t>Кармынова</t>
  </si>
  <si>
    <t>trans_grigoriopol_colosova</t>
  </si>
  <si>
    <t>Colosova</t>
  </si>
  <si>
    <t>Колосова</t>
  </si>
  <si>
    <t>trans_grigoriopol_crasnogorca</t>
  </si>
  <si>
    <t>Crasnogorca</t>
  </si>
  <si>
    <t>Красногорка</t>
  </si>
  <si>
    <t>trans_grigoriopol_malaiesti</t>
  </si>
  <si>
    <t>Mălăieşti</t>
  </si>
  <si>
    <t>Малаешты</t>
  </si>
  <si>
    <t>trans_grigoriopol_maiac</t>
  </si>
  <si>
    <t>Maiac</t>
  </si>
  <si>
    <t>Маяк</t>
  </si>
  <si>
    <t>trans_grigoriopol_speia</t>
  </si>
  <si>
    <t>trans_grigoriopol_taslac</t>
  </si>
  <si>
    <t>Tașlâc</t>
  </si>
  <si>
    <t>Ташлак</t>
  </si>
  <si>
    <t>Ташлык</t>
  </si>
  <si>
    <t>trans_grigoriopol_teiu</t>
  </si>
  <si>
    <t>Teiu</t>
  </si>
  <si>
    <t>Тея</t>
  </si>
  <si>
    <t>Тейу</t>
  </si>
  <si>
    <t>trans_grigoriopol_sipca</t>
  </si>
  <si>
    <t>trans_rabnita_andreevca</t>
  </si>
  <si>
    <t>Andreevca</t>
  </si>
  <si>
    <t>Андріївка</t>
  </si>
  <si>
    <t>Андреевка</t>
  </si>
  <si>
    <t>trans_rabnita_beloci</t>
  </si>
  <si>
    <t>Beloci</t>
  </si>
  <si>
    <t>Білоч</t>
  </si>
  <si>
    <t>Белочи</t>
  </si>
  <si>
    <t>trans_rabnita_molochisul_mare</t>
  </si>
  <si>
    <t>Molochișul Mare</t>
  </si>
  <si>
    <t>Великий Молокиш</t>
  </si>
  <si>
    <t>Молочишул Маре</t>
  </si>
  <si>
    <t>trans_rabnita_brosteni</t>
  </si>
  <si>
    <t>Broșteni</t>
  </si>
  <si>
    <t>Броштени</t>
  </si>
  <si>
    <t>Броштены</t>
  </si>
  <si>
    <t>trans_rabnita_butuceni</t>
  </si>
  <si>
    <t>Butuceni</t>
  </si>
  <si>
    <t>Бутучени</t>
  </si>
  <si>
    <t>Бутучены</t>
  </si>
  <si>
    <t>trans_rabnita_vadul_turcului</t>
  </si>
  <si>
    <t>Vadul Turcului</t>
  </si>
  <si>
    <t>Вадул-Туркулуй</t>
  </si>
  <si>
    <t>Вадул Туркулуй</t>
  </si>
  <si>
    <t>trans_rabnita_varancau</t>
  </si>
  <si>
    <t>Варанкеу</t>
  </si>
  <si>
    <t>Вэрэнкэу</t>
  </si>
  <si>
    <t>trans_rabnita_ofatinti</t>
  </si>
  <si>
    <t>Ofatinți</t>
  </si>
  <si>
    <t>Офатинці</t>
  </si>
  <si>
    <t>Офатинцы</t>
  </si>
  <si>
    <t>trans_rabnita_haraba</t>
  </si>
  <si>
    <t>Haraba</t>
  </si>
  <si>
    <t>Гараба</t>
  </si>
  <si>
    <t>Хараба</t>
  </si>
  <si>
    <t>trans_rabnita_ghidirim</t>
  </si>
  <si>
    <t>Ghidirim</t>
  </si>
  <si>
    <t>Гидирим</t>
  </si>
  <si>
    <t>trans_rabnita_harjau</t>
  </si>
  <si>
    <t>Hârjău</t>
  </si>
  <si>
    <t>Хиржау</t>
  </si>
  <si>
    <t>Хыржау</t>
  </si>
  <si>
    <t>trans_rabnita_jura</t>
  </si>
  <si>
    <t>Jura</t>
  </si>
  <si>
    <t>Юра</t>
  </si>
  <si>
    <t>trans_rabnita_cobasna</t>
  </si>
  <si>
    <t>Cobasna</t>
  </si>
  <si>
    <t>Кобасна</t>
  </si>
  <si>
    <t>trans_rabnita_crasnencoe</t>
  </si>
  <si>
    <t>Crasnencoe</t>
  </si>
  <si>
    <t>Красненке</t>
  </si>
  <si>
    <t>Красненькое</t>
  </si>
  <si>
    <t>trans_rabnita_molochisul_mic</t>
  </si>
  <si>
    <t>Molochișul Mic</t>
  </si>
  <si>
    <t>Малий Молокіш</t>
  </si>
  <si>
    <t>Молочишул Мик</t>
  </si>
  <si>
    <t>trans_rabnita_mihailovca</t>
  </si>
  <si>
    <t>trans_rabnita_mocra</t>
  </si>
  <si>
    <t>Mocra</t>
  </si>
  <si>
    <t>Мокра</t>
  </si>
  <si>
    <t>trans_rabnita_plopi</t>
  </si>
  <si>
    <t>trans_rabnita_popencu</t>
  </si>
  <si>
    <t>Popencu</t>
  </si>
  <si>
    <t>Попенку</t>
  </si>
  <si>
    <t>trans_rabnita_sovetscoe</t>
  </si>
  <si>
    <t>Sovetscoe</t>
  </si>
  <si>
    <t xml:space="preserve">Совєтське </t>
  </si>
  <si>
    <t>Советское</t>
  </si>
  <si>
    <t>trans_rabnita_stanislavca</t>
  </si>
  <si>
    <t>Stanislavca</t>
  </si>
  <si>
    <t>Станіславка</t>
  </si>
  <si>
    <t>Станиславка</t>
  </si>
  <si>
    <t>trans_rabnita_stroiasti</t>
  </si>
  <si>
    <t>Stroiaști</t>
  </si>
  <si>
    <t>Строєшть</t>
  </si>
  <si>
    <t>Строяшьты</t>
  </si>
  <si>
    <t>trans_rabnita_ulmu</t>
  </si>
  <si>
    <t>trans_slobozia_blijnii_hutor</t>
  </si>
  <si>
    <t>Blijnii Hutor</t>
  </si>
  <si>
    <t>Ближній Хутор</t>
  </si>
  <si>
    <t>Ближний Хутор</t>
  </si>
  <si>
    <t>trans_slobozia_vladimirovca</t>
  </si>
  <si>
    <t>Vladimirovca</t>
  </si>
  <si>
    <t>Владимирівка</t>
  </si>
  <si>
    <t>Владимировка</t>
  </si>
  <si>
    <t>trans_slobozia_hlinaia</t>
  </si>
  <si>
    <t>Гліная</t>
  </si>
  <si>
    <t>trans_slobozia_caragas</t>
  </si>
  <si>
    <t>Caragaș</t>
  </si>
  <si>
    <t>Карагаш</t>
  </si>
  <si>
    <t>trans_slobozia_chitcani</t>
  </si>
  <si>
    <t>Кіцкані</t>
  </si>
  <si>
    <t>trans_slobozia_corotna</t>
  </si>
  <si>
    <t>Corotna</t>
  </si>
  <si>
    <t>Коротна</t>
  </si>
  <si>
    <t>trans_slobozia_crasnoe</t>
  </si>
  <si>
    <t>Crasnoe</t>
  </si>
  <si>
    <t>Красне</t>
  </si>
  <si>
    <t>Красное</t>
  </si>
  <si>
    <t>trans_slobozia_nezavertailovca</t>
  </si>
  <si>
    <t>Nezavertailovca</t>
  </si>
  <si>
    <t>Незавертайлівка</t>
  </si>
  <si>
    <t>Незавертайловка</t>
  </si>
  <si>
    <t>trans_slobozia_parcani</t>
  </si>
  <si>
    <t>trans_slobozia_pervomaisc</t>
  </si>
  <si>
    <t>trans_slobozia_sucleia</t>
  </si>
  <si>
    <t>Sucleia</t>
  </si>
  <si>
    <t>Суклея</t>
  </si>
  <si>
    <t>trans_slobozia_tarnauca</t>
  </si>
  <si>
    <t>Târnauca</t>
  </si>
  <si>
    <t>Тернавка</t>
  </si>
  <si>
    <t>Тырнаука</t>
  </si>
  <si>
    <t>trans_slobozia_frunza</t>
  </si>
  <si>
    <t>trans_slobozia_cioburciu</t>
  </si>
  <si>
    <t>Чобручи</t>
  </si>
  <si>
    <t>Днестровськ</t>
  </si>
  <si>
    <t>Днестровск</t>
  </si>
  <si>
    <t>trans_tiraspol_cremenciug</t>
  </si>
  <si>
    <t>Новий Тирасполь</t>
  </si>
  <si>
    <t>Новый Тирасполь</t>
  </si>
  <si>
    <t>longitudinal</t>
  </si>
  <si>
    <t>так</t>
  </si>
  <si>
    <t>да</t>
  </si>
  <si>
    <t>ні</t>
  </si>
  <si>
    <t>нет</t>
  </si>
  <si>
    <t>Чи є у вашій громаді серйозна проблема через те, що люди настільки засмучені, тривожні, стурбовані, схвильовані, злі або пригнічені, що це впливає на їх повсякденне функціонування? Наприклад, їм важко вставати з ліжка, працювати чи ходити до школи, доглядати за собою чи іншими членами сім’ї або виконувати щоденні домашні справи, такі як приготування їжі, прибирання чи ігри з друзями.</t>
  </si>
  <si>
    <r>
      <t xml:space="preserve">У вас є серйозні проблеми зі збереженням тепла під час зими? Наприклад, через відсутність опалення, утеплення, газу/дров.
</t>
    </r>
    <r>
      <rPr>
        <i/>
        <sz val="11"/>
        <rFont val="Calibri"/>
        <family val="2"/>
        <scheme val="minor"/>
      </rPr>
      <t>Підказка: запитайте їх про потреби взимку, а не зараз.</t>
    </r>
  </si>
  <si>
    <r>
      <t xml:space="preserve">У вас есть серьезные проблемы с сохранением тепла во время зимы? Например, из-за отсутствия отопления, утепления, газа/дров.
</t>
    </r>
    <r>
      <rPr>
        <i/>
        <sz val="11"/>
        <rFont val="Calibri"/>
        <family val="2"/>
        <scheme val="minor"/>
      </rPr>
      <t>Подсказка: спросите их о потребностях зимой, а не в данный момент.</t>
    </r>
  </si>
  <si>
    <t>Survey</t>
  </si>
  <si>
    <t>Survey_Choices</t>
  </si>
  <si>
    <t>Choices sheet in the Kobo tool used to collect data</t>
  </si>
  <si>
    <t>Survey sheet in the Kobo tool used to collect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</si>
</sst>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2" x14ac:knownFonts="1">
    <font>
      <sz val="11"/>
      <color theme="1"/>
      <name val="Calibri"/>
      <family val="2"/>
      <scheme val="minor"/>
    </font>
    <font>
      <sz val="11"/>
      <color theme="1"/>
      <name val="Calibri"/>
      <family val="2"/>
      <scheme val="minor"/>
    </font>
    <font>
      <sz val="11"/>
      <color theme="0"/>
      <name val="Calibri"/>
      <family val="2"/>
      <scheme val="minor"/>
    </font>
    <font>
      <u/>
      <sz val="11"/>
      <color theme="10"/>
      <name val="Calibri"/>
      <family val="2"/>
      <scheme val="minor"/>
    </font>
    <font>
      <sz val="11"/>
      <color theme="1"/>
      <name val="Calibri"/>
      <family val="2"/>
      <charset val="238"/>
      <scheme val="minor"/>
    </font>
    <font>
      <b/>
      <sz val="28"/>
      <color rgb="FF000000"/>
      <name val="Arial Narrow"/>
      <family val="2"/>
    </font>
    <font>
      <b/>
      <sz val="11"/>
      <color theme="0"/>
      <name val="Arial Narrow"/>
      <family val="2"/>
    </font>
    <font>
      <b/>
      <sz val="10"/>
      <name val="Arial Narrow"/>
      <family val="2"/>
    </font>
    <font>
      <sz val="10"/>
      <name val="Arial Narrow"/>
      <family val="2"/>
    </font>
    <font>
      <i/>
      <sz val="10"/>
      <name val="Arial Narrow"/>
      <family val="2"/>
    </font>
    <font>
      <u/>
      <sz val="11"/>
      <color theme="10"/>
      <name val="Calibri"/>
      <family val="2"/>
      <charset val="238"/>
      <scheme val="minor"/>
    </font>
    <font>
      <b/>
      <sz val="12"/>
      <color theme="0"/>
      <name val="Arial Narrow"/>
      <family val="2"/>
    </font>
    <font>
      <b/>
      <sz val="12"/>
      <color rgb="FFFFFFFF"/>
      <name val="Arial Narrow"/>
      <family val="2"/>
    </font>
    <font>
      <sz val="10"/>
      <color theme="1"/>
      <name val="Arial Narrow"/>
      <family val="2"/>
    </font>
    <font>
      <sz val="12"/>
      <color theme="0"/>
      <name val="Arial Narrow"/>
      <family val="2"/>
    </font>
    <font>
      <sz val="11"/>
      <color theme="1"/>
      <name val="Arial Narrow"/>
      <family val="2"/>
    </font>
    <font>
      <sz val="11"/>
      <color rgb="FF000000"/>
      <name val="Arial Narrow"/>
      <family val="2"/>
    </font>
    <font>
      <b/>
      <sz val="11"/>
      <color theme="1"/>
      <name val="Arial Narrow"/>
      <family val="2"/>
    </font>
    <font>
      <u/>
      <sz val="11"/>
      <color theme="10"/>
      <name val="Calibri"/>
      <family val="2"/>
    </font>
    <font>
      <sz val="11"/>
      <name val="Calibri"/>
      <family val="2"/>
      <scheme val="minor"/>
    </font>
    <font>
      <b/>
      <sz val="11"/>
      <name val="Calibri"/>
      <family val="2"/>
      <scheme val="minor"/>
    </font>
    <font>
      <i/>
      <sz val="1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EE5859"/>
        <bgColor rgb="FFD63F40"/>
      </patternFill>
    </fill>
    <fill>
      <patternFill patternType="solid">
        <fgColor rgb="FFE34443"/>
        <bgColor indexed="64"/>
      </patternFill>
    </fill>
    <fill>
      <patternFill patternType="solid">
        <fgColor theme="4" tint="0.79998168889431442"/>
        <bgColor indexed="64"/>
      </patternFill>
    </fill>
  </fills>
  <borders count="13">
    <border>
      <left/>
      <right/>
      <top/>
      <bottom/>
      <diagonal/>
    </border>
    <border>
      <left style="medium">
        <color indexed="64"/>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rgb="FFFFFFFF"/>
      </left>
      <right style="medium">
        <color indexed="64"/>
      </right>
      <top/>
      <bottom style="medium">
        <color rgb="FFFFFFFF"/>
      </bottom>
      <diagonal/>
    </border>
    <border>
      <left style="medium">
        <color indexed="64"/>
      </left>
      <right style="medium">
        <color rgb="FFFFFFFF"/>
      </right>
      <top style="medium">
        <color rgb="FFFFFFFF"/>
      </top>
      <bottom style="medium">
        <color rgb="FFFFFFFF"/>
      </bottom>
      <diagonal/>
    </border>
    <border>
      <left style="medium">
        <color rgb="FFFFFFFF"/>
      </left>
      <right style="medium">
        <color indexed="64"/>
      </right>
      <top style="medium">
        <color rgb="FFFFFFFF"/>
      </top>
      <bottom style="medium">
        <color rgb="FFFFFFFF"/>
      </bottom>
      <diagonal/>
    </border>
    <border>
      <left style="medium">
        <color indexed="64"/>
      </left>
      <right/>
      <top style="medium">
        <color rgb="FFFFFFFF"/>
      </top>
      <bottom style="medium">
        <color rgb="FFFFFFFF"/>
      </bottom>
      <diagonal/>
    </border>
    <border>
      <left/>
      <right style="medium">
        <color indexed="64"/>
      </right>
      <top style="medium">
        <color rgb="FFFFFFFF"/>
      </top>
      <bottom style="medium">
        <color rgb="FFFFFFFF"/>
      </bottom>
      <diagonal/>
    </border>
    <border>
      <left style="thin">
        <color rgb="FFFFFFFF"/>
      </left>
      <right style="medium">
        <color indexed="64"/>
      </right>
      <top/>
      <bottom/>
      <diagonal/>
    </border>
    <border>
      <left style="medium">
        <color indexed="64"/>
      </left>
      <right style="medium">
        <color rgb="FFFFFFFF"/>
      </right>
      <top style="medium">
        <color rgb="FFFFFFFF"/>
      </top>
      <bottom style="medium">
        <color indexed="64"/>
      </bottom>
      <diagonal/>
    </border>
    <border>
      <left style="medium">
        <color rgb="FFFFFFFF"/>
      </left>
      <right style="medium">
        <color indexed="64"/>
      </right>
      <top style="medium">
        <color rgb="FFFFFFFF"/>
      </top>
      <bottom style="medium">
        <color indexed="64"/>
      </bottom>
      <diagonal/>
    </border>
  </borders>
  <cellStyleXfs count="6">
    <xf numFmtId="0" fontId="0" fillId="0" borderId="0"/>
    <xf numFmtId="0" fontId="3" fillId="0" borderId="0" applyNumberFormat="0" applyFill="0" applyBorder="0" applyAlignment="0" applyProtection="0"/>
    <xf numFmtId="0" fontId="4" fillId="0" borderId="0"/>
    <xf numFmtId="0" fontId="10" fillId="0" borderId="0" applyNumberFormat="0" applyFill="0" applyBorder="0" applyAlignment="0" applyProtection="0"/>
    <xf numFmtId="0" fontId="1" fillId="0" borderId="0"/>
    <xf numFmtId="0" fontId="13" fillId="0" borderId="0"/>
  </cellStyleXfs>
  <cellXfs count="56">
    <xf numFmtId="0" fontId="0" fillId="0" borderId="0" xfId="0"/>
    <xf numFmtId="0" fontId="4" fillId="3" borderId="0" xfId="2" applyFill="1"/>
    <xf numFmtId="0" fontId="6" fillId="4" borderId="3" xfId="2" applyFont="1" applyFill="1" applyBorder="1" applyAlignment="1">
      <alignment vertical="top" wrapText="1"/>
    </xf>
    <xf numFmtId="0" fontId="6" fillId="4" borderId="5" xfId="2" applyFont="1" applyFill="1" applyBorder="1" applyAlignment="1">
      <alignment horizontal="left" vertical="top" wrapText="1"/>
    </xf>
    <xf numFmtId="0" fontId="7" fillId="2" borderId="6" xfId="2" applyFont="1" applyFill="1" applyBorder="1" applyAlignment="1">
      <alignment vertical="top" wrapText="1"/>
    </xf>
    <xf numFmtId="0" fontId="8" fillId="2" borderId="4" xfId="2" applyFont="1" applyFill="1" applyBorder="1" applyAlignment="1">
      <alignment horizontal="left" vertical="top" wrapText="1"/>
    </xf>
    <xf numFmtId="0" fontId="7" fillId="0" borderId="6" xfId="2" applyFont="1" applyBorder="1" applyAlignment="1">
      <alignment vertical="top" wrapText="1"/>
    </xf>
    <xf numFmtId="0" fontId="8" fillId="0" borderId="7" xfId="2" applyFont="1" applyBorder="1" applyAlignment="1">
      <alignment horizontal="left" vertical="top" wrapText="1"/>
    </xf>
    <xf numFmtId="0" fontId="7" fillId="2" borderId="8" xfId="2" applyFont="1" applyFill="1" applyBorder="1" applyAlignment="1">
      <alignment vertical="top" wrapText="1"/>
    </xf>
    <xf numFmtId="0" fontId="8" fillId="2" borderId="9" xfId="2" applyFont="1" applyFill="1" applyBorder="1" applyAlignment="1">
      <alignment vertical="top" wrapText="1"/>
    </xf>
    <xf numFmtId="0" fontId="9" fillId="2" borderId="7" xfId="2" applyFont="1" applyFill="1" applyBorder="1" applyAlignment="1">
      <alignment horizontal="left" vertical="top" wrapText="1"/>
    </xf>
    <xf numFmtId="0" fontId="6" fillId="4" borderId="10" xfId="2" applyFont="1" applyFill="1" applyBorder="1" applyAlignment="1">
      <alignment horizontal="left" vertical="top" wrapText="1"/>
    </xf>
    <xf numFmtId="0" fontId="4" fillId="0" borderId="0" xfId="2"/>
    <xf numFmtId="0" fontId="7" fillId="2" borderId="6" xfId="0" applyFont="1" applyFill="1" applyBorder="1" applyAlignment="1">
      <alignment vertical="top" wrapText="1"/>
    </xf>
    <xf numFmtId="0" fontId="9" fillId="2" borderId="4" xfId="2" applyFont="1" applyFill="1" applyBorder="1" applyAlignment="1">
      <alignment horizontal="left" vertical="top" wrapText="1"/>
    </xf>
    <xf numFmtId="0" fontId="3" fillId="2" borderId="6" xfId="1" applyFill="1" applyBorder="1" applyAlignment="1">
      <alignment vertical="top" wrapText="1"/>
    </xf>
    <xf numFmtId="0" fontId="9" fillId="0" borderId="7" xfId="2" applyFont="1" applyBorder="1" applyAlignment="1">
      <alignment horizontal="left" vertical="top" wrapText="1"/>
    </xf>
    <xf numFmtId="0" fontId="11" fillId="5" borderId="0" xfId="2" applyFont="1" applyFill="1" applyAlignment="1">
      <alignment horizontal="center" vertical="center" wrapText="1"/>
    </xf>
    <xf numFmtId="0" fontId="1" fillId="0" borderId="0" xfId="4"/>
    <xf numFmtId="0" fontId="14" fillId="0" borderId="0" xfId="5" applyFont="1" applyAlignment="1">
      <alignment vertical="center"/>
    </xf>
    <xf numFmtId="0" fontId="15" fillId="0" borderId="0" xfId="5" applyFont="1"/>
    <xf numFmtId="0" fontId="16" fillId="0" borderId="0" xfId="5" applyFont="1"/>
    <xf numFmtId="0" fontId="2" fillId="0" borderId="0" xfId="4" applyFont="1"/>
    <xf numFmtId="0" fontId="17" fillId="0" borderId="0" xfId="5" applyFont="1"/>
    <xf numFmtId="0" fontId="15" fillId="0" borderId="0" xfId="5" applyFont="1" applyAlignment="1">
      <alignment wrapText="1"/>
    </xf>
    <xf numFmtId="0" fontId="3" fillId="0" borderId="3" xfId="1" applyFill="1" applyBorder="1"/>
    <xf numFmtId="0" fontId="12" fillId="5" borderId="0" xfId="2" applyFont="1" applyFill="1" applyAlignment="1">
      <alignment horizontal="center" vertical="center" wrapText="1"/>
    </xf>
    <xf numFmtId="0" fontId="11" fillId="5" borderId="0" xfId="0" applyFont="1" applyFill="1" applyAlignment="1">
      <alignment horizontal="left" vertical="center"/>
    </xf>
    <xf numFmtId="0" fontId="18" fillId="0" borderId="0" xfId="0" applyFont="1"/>
    <xf numFmtId="0" fontId="3" fillId="0" borderId="0" xfId="1"/>
    <xf numFmtId="0" fontId="8" fillId="0" borderId="7" xfId="4" applyFont="1" applyBorder="1" applyAlignment="1">
      <alignment horizontal="left" vertical="top" wrapText="1"/>
    </xf>
    <xf numFmtId="0" fontId="19" fillId="0" borderId="0" xfId="0" applyFont="1" applyAlignment="1">
      <alignment vertical="top"/>
    </xf>
    <xf numFmtId="0" fontId="19" fillId="0" borderId="0" xfId="0" applyFont="1" applyAlignment="1">
      <alignment vertical="center"/>
    </xf>
    <xf numFmtId="49" fontId="19" fillId="0" borderId="0" xfId="0" applyNumberFormat="1" applyFont="1" applyAlignment="1">
      <alignment vertical="top"/>
    </xf>
    <xf numFmtId="0" fontId="19" fillId="0" borderId="0" xfId="0" applyFont="1" applyAlignment="1">
      <alignment vertical="top" wrapText="1"/>
    </xf>
    <xf numFmtId="0" fontId="19" fillId="0" borderId="0" xfId="0" applyFont="1" applyAlignment="1">
      <alignment vertical="center" wrapText="1"/>
    </xf>
    <xf numFmtId="0" fontId="19" fillId="0" borderId="0" xfId="0" quotePrefix="1" applyFont="1" applyAlignment="1">
      <alignment vertical="top" wrapText="1"/>
    </xf>
    <xf numFmtId="0" fontId="19" fillId="0" borderId="0" xfId="0" applyFont="1" applyAlignment="1">
      <alignment horizontal="left" vertical="center" wrapText="1"/>
    </xf>
    <xf numFmtId="0" fontId="19" fillId="0" borderId="0" xfId="0" applyFont="1"/>
    <xf numFmtId="0" fontId="19" fillId="0" borderId="0" xfId="0" applyFont="1" applyAlignment="1">
      <alignment wrapText="1"/>
    </xf>
    <xf numFmtId="0" fontId="20" fillId="6" borderId="0" xfId="0" applyFont="1" applyFill="1" applyAlignment="1">
      <alignment vertical="top"/>
    </xf>
    <xf numFmtId="49" fontId="20" fillId="6" borderId="0" xfId="0" applyNumberFormat="1" applyFont="1" applyFill="1" applyAlignment="1">
      <alignment vertical="top"/>
    </xf>
    <xf numFmtId="0" fontId="19" fillId="0" borderId="0" xfId="4" applyFont="1" applyAlignment="1">
      <alignment horizontal="left"/>
    </xf>
    <xf numFmtId="0" fontId="19" fillId="0" borderId="0" xfId="4" applyFont="1"/>
    <xf numFmtId="0" fontId="21" fillId="0" borderId="0" xfId="0" applyFont="1"/>
    <xf numFmtId="0" fontId="19" fillId="0" borderId="0" xfId="0" applyFont="1" applyAlignment="1">
      <alignment horizontal="left"/>
    </xf>
    <xf numFmtId="0" fontId="19" fillId="0" borderId="0" xfId="0" applyFont="1" applyAlignment="1">
      <alignment horizontal="left" vertical="center"/>
    </xf>
    <xf numFmtId="0" fontId="20" fillId="6" borderId="0" xfId="0" applyFont="1" applyFill="1"/>
    <xf numFmtId="0" fontId="20" fillId="6" borderId="0" xfId="0" applyFont="1" applyFill="1" applyAlignment="1">
      <alignment horizontal="left"/>
    </xf>
    <xf numFmtId="0" fontId="9" fillId="0" borderId="4" xfId="2" applyFont="1" applyBorder="1" applyAlignment="1">
      <alignment horizontal="left" vertical="top" wrapText="1"/>
    </xf>
    <xf numFmtId="0" fontId="3" fillId="0" borderId="3" xfId="1" applyBorder="1"/>
    <xf numFmtId="0" fontId="3" fillId="2" borderId="3" xfId="1" applyFill="1" applyBorder="1"/>
    <xf numFmtId="0" fontId="3" fillId="0" borderId="11" xfId="1" applyFill="1" applyBorder="1" applyAlignment="1">
      <alignment vertical="top" wrapText="1"/>
    </xf>
    <xf numFmtId="0" fontId="9" fillId="0" borderId="12" xfId="2" applyFont="1" applyBorder="1" applyAlignment="1">
      <alignment horizontal="left" vertical="top" wrapText="1"/>
    </xf>
    <xf numFmtId="0" fontId="5" fillId="0" borderId="1" xfId="2" applyFont="1" applyBorder="1" applyAlignment="1">
      <alignment horizontal="left" vertical="top" wrapText="1"/>
    </xf>
    <xf numFmtId="0" fontId="5" fillId="0" borderId="2" xfId="2" applyFont="1" applyBorder="1" applyAlignment="1">
      <alignment horizontal="left" vertical="top" wrapText="1"/>
    </xf>
  </cellXfs>
  <cellStyles count="6">
    <cellStyle name="Hyperlink" xfId="1" builtinId="8"/>
    <cellStyle name="Hyperlink 2" xfId="3" xr:uid="{B244DB48-A280-4DBC-8F5F-3448BA7FC567}"/>
    <cellStyle name="Normal" xfId="0" builtinId="0"/>
    <cellStyle name="Normal 2" xfId="2" xr:uid="{C2C42AC3-E4B3-4D34-AC2F-1B3C8304CBA1}"/>
    <cellStyle name="Normal 2 2" xfId="4" xr:uid="{317973FA-7A5A-40D2-9C27-468FF4B6DA26}"/>
    <cellStyle name="Normal 5" xfId="5" xr:uid="{B8F3562B-890C-4B7A-B6D6-ABE0AC623853}"/>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4"/>
      <tableStyleElement type="headerRow" dxfId="3"/>
    </tableStyle>
  </tableStyles>
  <colors>
    <mruColors>
      <color rgb="FFA4181B"/>
      <color rgb="FFEE8E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Emilia ERSOV" id="{5B972CBB-09FF-43A1-87C4-6C130A03A30C}" userId="S::emilia.ersov@reach-initiative.org::ac286ea7-eeb9-4d93-9a07-6af19fc4e0c6"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2" dT="2023-10-13T10:11:34.55" personId="{5B972CBB-09FF-43A1-87C4-6C130A03A30C}" id="{82F6426C-CBFB-4CE2-930F-91451EA0C99B}">
    <text>Below description are just examples, adjust as needed</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hyperlink" Target="../../../../../../../../:x:/s/IMPACTMDA/EedxU-rwCsRChJuvNd_gNcABAO9VGgQShII7okO0D3ibFg?e=EMhAqg&amp;nav=MTVfe0MzOUU5OEU1LUQ0ODMtNEI5My05NDRELTMwRUUwOTU5Q0ZENX0" TargetMode="External"/><Relationship Id="rId1" Type="http://schemas.openxmlformats.org/officeDocument/2006/relationships/hyperlink" Target="../../../../../../../../:x:/s/IMPACTMDA/EedxU-rwCsRChJuvNd_gNcABAO9VGgQShII7okO0D3ibFg?e=hSiGRw&amp;nav=MTVfezU4MjIyOENFLTE0QTYtNEE3RC1BRUY0LUJGQTZGOTM0NTU1NX0"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F9872-CAC5-4B48-A4F9-C6FB8B4EE4C7}">
  <sheetPr>
    <tabColor rgb="FFEE5859"/>
  </sheetPr>
  <dimension ref="A1:B18"/>
  <sheetViews>
    <sheetView tabSelected="1" zoomScale="90" zoomScaleNormal="90" workbookViewId="0">
      <pane ySplit="1" topLeftCell="A2" activePane="bottomLeft" state="frozen"/>
      <selection pane="bottomLeft" activeCell="B23" sqref="B23"/>
    </sheetView>
  </sheetViews>
  <sheetFormatPr defaultColWidth="8.6328125" defaultRowHeight="14.5" x14ac:dyDescent="0.35"/>
  <cols>
    <col min="1" max="1" width="34.6328125" style="12" customWidth="1"/>
    <col min="2" max="2" width="175" style="12" customWidth="1"/>
    <col min="3" max="16384" width="8.6328125" style="1"/>
  </cols>
  <sheetData>
    <row r="1" spans="1:2" ht="35" x14ac:dyDescent="0.35">
      <c r="A1" s="54" t="s">
        <v>2763</v>
      </c>
      <c r="B1" s="55"/>
    </row>
    <row r="2" spans="1:2" ht="15" thickBot="1" x14ac:dyDescent="0.4">
      <c r="A2" s="2" t="s">
        <v>0</v>
      </c>
      <c r="B2" s="3" t="s">
        <v>1</v>
      </c>
    </row>
    <row r="3" spans="1:2" ht="250" customHeight="1" thickBot="1" x14ac:dyDescent="0.4">
      <c r="A3" s="13" t="s">
        <v>6</v>
      </c>
      <c r="B3" s="5" t="s">
        <v>2616</v>
      </c>
    </row>
    <row r="4" spans="1:2" ht="96.5" customHeight="1" thickBot="1" x14ac:dyDescent="0.4">
      <c r="A4" s="6" t="s">
        <v>9</v>
      </c>
      <c r="B4" s="7" t="s">
        <v>2764</v>
      </c>
    </row>
    <row r="5" spans="1:2" ht="15" thickBot="1" x14ac:dyDescent="0.4">
      <c r="A5" s="13" t="s">
        <v>7</v>
      </c>
      <c r="B5" s="5" t="s">
        <v>2617</v>
      </c>
    </row>
    <row r="6" spans="1:2" ht="147" customHeight="1" thickBot="1" x14ac:dyDescent="0.4">
      <c r="A6" s="6" t="s">
        <v>5</v>
      </c>
      <c r="B6" s="30" t="s">
        <v>2762</v>
      </c>
    </row>
    <row r="7" spans="1:2" ht="32" customHeight="1" thickBot="1" x14ac:dyDescent="0.4">
      <c r="A7" s="13" t="s">
        <v>8</v>
      </c>
      <c r="B7" s="5" t="s">
        <v>2620</v>
      </c>
    </row>
    <row r="8" spans="1:2" ht="21" customHeight="1" thickBot="1" x14ac:dyDescent="0.4">
      <c r="A8" s="6" t="s">
        <v>10</v>
      </c>
      <c r="B8" s="30" t="s">
        <v>2761</v>
      </c>
    </row>
    <row r="9" spans="1:2" ht="15" thickBot="1" x14ac:dyDescent="0.4">
      <c r="A9" s="8" t="s">
        <v>11</v>
      </c>
      <c r="B9" s="9" t="s">
        <v>2618</v>
      </c>
    </row>
    <row r="10" spans="1:2" ht="91.5" thickBot="1" x14ac:dyDescent="0.4">
      <c r="A10" s="6" t="s">
        <v>4</v>
      </c>
      <c r="B10" s="7" t="s">
        <v>2621</v>
      </c>
    </row>
    <row r="11" spans="1:2" ht="26.5" thickBot="1" x14ac:dyDescent="0.4">
      <c r="A11" s="4" t="s">
        <v>3</v>
      </c>
      <c r="B11" s="10" t="s">
        <v>2619</v>
      </c>
    </row>
    <row r="12" spans="1:2" ht="15" thickBot="1" x14ac:dyDescent="0.4">
      <c r="A12" s="2" t="s">
        <v>2</v>
      </c>
      <c r="B12" s="11" t="s">
        <v>1</v>
      </c>
    </row>
    <row r="13" spans="1:2" ht="15" thickBot="1" x14ac:dyDescent="0.4">
      <c r="A13" s="15" t="s">
        <v>15</v>
      </c>
      <c r="B13" s="14" t="s">
        <v>23</v>
      </c>
    </row>
    <row r="14" spans="1:2" ht="15" thickBot="1" x14ac:dyDescent="0.4">
      <c r="A14" s="25" t="s">
        <v>16</v>
      </c>
      <c r="B14" s="16" t="s">
        <v>24</v>
      </c>
    </row>
    <row r="15" spans="1:2" ht="15" thickBot="1" x14ac:dyDescent="0.4">
      <c r="A15" s="15" t="s">
        <v>18</v>
      </c>
      <c r="B15" s="14" t="s">
        <v>19</v>
      </c>
    </row>
    <row r="16" spans="1:2" x14ac:dyDescent="0.35">
      <c r="A16" s="50" t="s">
        <v>6928</v>
      </c>
      <c r="B16" s="49" t="s">
        <v>6931</v>
      </c>
    </row>
    <row r="17" spans="1:2" ht="15" thickBot="1" x14ac:dyDescent="0.4">
      <c r="A17" s="51" t="s">
        <v>6929</v>
      </c>
      <c r="B17" s="14" t="s">
        <v>6930</v>
      </c>
    </row>
    <row r="18" spans="1:2" ht="15" thickBot="1" x14ac:dyDescent="0.4">
      <c r="A18" s="52" t="s">
        <v>1336</v>
      </c>
      <c r="B18" s="53" t="s">
        <v>17</v>
      </c>
    </row>
  </sheetData>
  <mergeCells count="1">
    <mergeCell ref="A1:B1"/>
  </mergeCells>
  <hyperlinks>
    <hyperlink ref="A18" location="Clean_data!A1" display="Clean_data_" xr:uid="{09E55363-C1B1-4360-976A-158DA04BB8A9}"/>
    <hyperlink ref="A13" location="Table_of_contents!A1" display="Table_of_contents" xr:uid="{B6DFD198-1EB4-4A94-8BE4-2434D799775C}"/>
    <hyperlink ref="A14" location="Data_Analysis!A1" display="Data_Analysis" xr:uid="{9995F373-0BCE-449B-9C96-516B3FD637A6}"/>
    <hyperlink ref="A15" location="Analysis_variables!A1" display="Analysis_variables" xr:uid="{C538096D-C9F5-4828-956A-5251024BD1BA}"/>
    <hyperlink ref="A16" r:id="rId1" xr:uid="{995E7372-89DC-4B68-B137-43A180757E26}"/>
    <hyperlink ref="A17" r:id="rId2" xr:uid="{FB8039A5-0A8A-47BC-A650-FF031C996323}"/>
  </hyperlinks>
  <pageMargins left="0.7" right="0.7" top="0.75" bottom="0.75" header="0.3" footer="0.3"/>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D24495-58BF-44AA-9BEC-1E38B1356FEA}">
  <sheetPr>
    <tabColor theme="0" tint="-0.249977111117893"/>
  </sheetPr>
  <dimension ref="A1:A301"/>
  <sheetViews>
    <sheetView workbookViewId="0">
      <pane ySplit="1" topLeftCell="A2" activePane="bottomLeft" state="frozen"/>
      <selection pane="bottomLeft" activeCell="G22" sqref="G22"/>
    </sheetView>
  </sheetViews>
  <sheetFormatPr defaultColWidth="11.54296875" defaultRowHeight="14.5" x14ac:dyDescent="0.35"/>
  <cols>
    <col min="1" max="1" width="108.08984375" customWidth="1"/>
  </cols>
  <sheetData>
    <row r="1" spans="1:1" x14ac:dyDescent="0.35">
      <c r="A1" t="s">
        <v>1337</v>
      </c>
    </row>
    <row r="2" spans="1:1" x14ac:dyDescent="0.35">
      <c r="A2" s="29" t="str">
        <f>HYPERLINK("#'Data_Analysis_Analysis'!A1", "acc_type_overall_D_41_by_legal_status")</f>
        <v>acc_type_overall_D_41_by_legal_status</v>
      </c>
    </row>
    <row r="3" spans="1:1" x14ac:dyDescent="0.35">
      <c r="A3" s="28" t="str">
        <f>HYPERLINK("#'Data_Analysis'!A13", "acc_type_overall_D_42_by_hh_size_cat")</f>
        <v>acc_type_overall_D_42_by_hh_size_cat</v>
      </c>
    </row>
    <row r="4" spans="1:1" x14ac:dyDescent="0.35">
      <c r="A4" s="28" t="str">
        <f>HYPERLINK("#'Data_Analysis'!A21", "acc_type_region_39")</f>
        <v>acc_type_region_39</v>
      </c>
    </row>
    <row r="5" spans="1:1" x14ac:dyDescent="0.35">
      <c r="A5" s="28" t="str">
        <f>HYPERLINK("#'Data_Analysis'!A31", "acc_type_rural_urban_40")</f>
        <v>acc_type_rural_urban_40</v>
      </c>
    </row>
    <row r="6" spans="1:1" x14ac:dyDescent="0.35">
      <c r="A6" s="28" t="str">
        <f>HYPERLINK("#'Data_Analysis'!A37", "age_group_region_2")</f>
        <v>age_group_region_2</v>
      </c>
    </row>
    <row r="7" spans="1:1" x14ac:dyDescent="0.35">
      <c r="A7" s="28" t="str">
        <f>HYPERLINK("#'Data_Analysis'!A47", "age_group_region_D_3_by_gender")</f>
        <v>age_group_region_D_3_by_gender</v>
      </c>
    </row>
    <row r="8" spans="1:1" x14ac:dyDescent="0.35">
      <c r="A8" s="28" t="str">
        <f>HYPERLINK("#'Data_Analysis'!A63", "age_group_rural_urban_5")</f>
        <v>age_group_rural_urban_5</v>
      </c>
    </row>
    <row r="9" spans="1:1" x14ac:dyDescent="0.35">
      <c r="A9" s="28" t="str">
        <f>HYPERLINK("#'Data_Analysis'!A69", "age_group_rural_urban_D_6_by_gender")</f>
        <v>age_group_rural_urban_D_6_by_gender</v>
      </c>
    </row>
    <row r="10" spans="1:1" x14ac:dyDescent="0.35">
      <c r="A10" s="28" t="str">
        <f>HYPERLINK("#'Data_Analysis'!A78", "age_region_1")</f>
        <v>age_region_1</v>
      </c>
    </row>
    <row r="11" spans="1:1" x14ac:dyDescent="0.35">
      <c r="A11" s="28" t="str">
        <f>HYPERLINK("#'Data_Analysis'!A88", "age_rural_urban_4")</f>
        <v>age_rural_urban_4</v>
      </c>
    </row>
    <row r="12" spans="1:1" x14ac:dyDescent="0.35">
      <c r="A12" s="28" t="str">
        <f>HYPERLINK("#'Data_Analysis'!A94", "diff_communicating_region_55")</f>
        <v>diff_communicating_region_55</v>
      </c>
    </row>
    <row r="13" spans="1:1" x14ac:dyDescent="0.35">
      <c r="A13" s="28" t="str">
        <f>HYPERLINK("#'Data_Analysis'!A104", "diff_hearing_region_51")</f>
        <v>diff_hearing_region_51</v>
      </c>
    </row>
    <row r="14" spans="1:1" x14ac:dyDescent="0.35">
      <c r="A14" s="28" t="str">
        <f>HYPERLINK("#'Data_Analysis'!A114", "diff_remembering_region_53")</f>
        <v>diff_remembering_region_53</v>
      </c>
    </row>
    <row r="15" spans="1:1" x14ac:dyDescent="0.35">
      <c r="A15" s="28" t="str">
        <f>HYPERLINK("#'Data_Analysis'!A124", "diff_seeing_region_50")</f>
        <v>diff_seeing_region_50</v>
      </c>
    </row>
    <row r="16" spans="1:1" x14ac:dyDescent="0.35">
      <c r="A16" s="28" t="str">
        <f>HYPERLINK("#'Data_Analysis'!A134", "diff_self_care_region_54")</f>
        <v>diff_self_care_region_54</v>
      </c>
    </row>
    <row r="17" spans="1:1" x14ac:dyDescent="0.35">
      <c r="A17" s="28" t="str">
        <f>HYPERLINK("#'Data_Analysis'!A144", "diff_walking_region_52")</f>
        <v>diff_walking_region_52</v>
      </c>
    </row>
    <row r="18" spans="1:1" x14ac:dyDescent="0.35">
      <c r="A18" s="28" t="str">
        <f>HYPERLINK("#'Data_Analysis'!A154", "displacement_region_7")</f>
        <v>displacement_region_7</v>
      </c>
    </row>
    <row r="19" spans="1:1" x14ac:dyDescent="0.35">
      <c r="A19" s="28" t="str">
        <f>HYPERLINK("#'Data_Analysis'!A164", "displacement_rural_urban_8")</f>
        <v>displacement_rural_urban_8</v>
      </c>
    </row>
    <row r="20" spans="1:1" x14ac:dyDescent="0.35">
      <c r="A20" s="28" t="str">
        <f>HYPERLINK("#'Data_Analysis'!A170", "emp_stat_overall_D_111_by_hesper_05_06")</f>
        <v>emp_stat_overall_D_111_by_hesper_05_06</v>
      </c>
    </row>
    <row r="21" spans="1:1" x14ac:dyDescent="0.35">
      <c r="A21" s="28" t="str">
        <f>HYPERLINK("#'Data_Analysis'!A177", "emp_stat_overall_D_120_by_hesper_07")</f>
        <v>emp_stat_overall_D_120_by_hesper_07</v>
      </c>
    </row>
    <row r="22" spans="1:1" x14ac:dyDescent="0.35">
      <c r="A22" s="28" t="str">
        <f>HYPERLINK("#'Data_Analysis'!A183", "emp_stat_overall_D_129_by_hesper_08")</f>
        <v>emp_stat_overall_D_129_by_hesper_08</v>
      </c>
    </row>
    <row r="23" spans="1:1" x14ac:dyDescent="0.35">
      <c r="A23" s="28" t="str">
        <f>HYPERLINK("#'Data_Analysis'!A190", "emp_stat_overall_D_139_by_hesper_09")</f>
        <v>emp_stat_overall_D_139_by_hesper_09</v>
      </c>
    </row>
    <row r="24" spans="1:1" x14ac:dyDescent="0.35">
      <c r="A24" s="28" t="str">
        <f>HYPERLINK("#'Data_Analysis'!A197", "emp_stat_overall_D_147_by_hesper_10")</f>
        <v>emp_stat_overall_D_147_by_hesper_10</v>
      </c>
    </row>
    <row r="25" spans="1:1" x14ac:dyDescent="0.35">
      <c r="A25" s="28" t="str">
        <f>HYPERLINK("#'Data_Analysis'!A204", "emp_stat_overall_D_157_by_hesper_11_12")</f>
        <v>emp_stat_overall_D_157_by_hesper_11_12</v>
      </c>
    </row>
    <row r="26" spans="1:1" x14ac:dyDescent="0.35">
      <c r="A26" s="28" t="str">
        <f>HYPERLINK("#'Data_Analysis'!A211", "emp_stat_overall_D_165_by_hesper_13")</f>
        <v>emp_stat_overall_D_165_by_hesper_13</v>
      </c>
    </row>
    <row r="27" spans="1:1" x14ac:dyDescent="0.35">
      <c r="A27" s="28" t="str">
        <f>HYPERLINK("#'Data_Analysis'!A218", "emp_stat_overall_D_179_by_hesper_15")</f>
        <v>emp_stat_overall_D_179_by_hesper_15</v>
      </c>
    </row>
    <row r="28" spans="1:1" x14ac:dyDescent="0.35">
      <c r="A28" s="28" t="str">
        <f>HYPERLINK("#'Data_Analysis'!A225", "emp_stat_overall_D_188_by_hesper_16")</f>
        <v>emp_stat_overall_D_188_by_hesper_16</v>
      </c>
    </row>
    <row r="29" spans="1:1" x14ac:dyDescent="0.35">
      <c r="A29" s="28" t="str">
        <f>HYPERLINK("#'Data_Analysis'!A232", "emp_stat_overall_D_196_by_hesper_17")</f>
        <v>emp_stat_overall_D_196_by_hesper_17</v>
      </c>
    </row>
    <row r="30" spans="1:1" x14ac:dyDescent="0.35">
      <c r="A30" s="28" t="str">
        <f>HYPERLINK("#'Data_Analysis'!A239", "emp_stat_overall_D_209_by_hesper_19")</f>
        <v>emp_stat_overall_D_209_by_hesper_19</v>
      </c>
    </row>
    <row r="31" spans="1:1" x14ac:dyDescent="0.35">
      <c r="A31" s="28" t="str">
        <f>HYPERLINK("#'Data_Analysis'!A246", "emp_stat_overall_D_217_by_hesper_20")</f>
        <v>emp_stat_overall_D_217_by_hesper_20</v>
      </c>
    </row>
    <row r="32" spans="1:1" x14ac:dyDescent="0.35">
      <c r="A32" s="28" t="str">
        <f>HYPERLINK("#'Data_Analysis'!A253", "emp_stat_overall_D_225_by_hesper_21")</f>
        <v>emp_stat_overall_D_225_by_hesper_21</v>
      </c>
    </row>
    <row r="33" spans="1:1" x14ac:dyDescent="0.35">
      <c r="A33" s="28" t="str">
        <f>HYPERLINK("#'Data_Analysis'!A260", "emp_stat_overall_D_233_by_hesper_22")</f>
        <v>emp_stat_overall_D_233_by_hesper_22</v>
      </c>
    </row>
    <row r="34" spans="1:1" x14ac:dyDescent="0.35">
      <c r="A34" s="28" t="str">
        <f>HYPERLINK("#'Data_Analysis'!A267", "emp_stat_overall_D_244_by_hesper_24")</f>
        <v>emp_stat_overall_D_244_by_hesper_24</v>
      </c>
    </row>
    <row r="35" spans="1:1" x14ac:dyDescent="0.35">
      <c r="A35" s="28" t="str">
        <f>HYPERLINK("#'Data_Analysis'!A273", "emp_stat_overall_D_29_by_age_group")</f>
        <v>emp_stat_overall_D_29_by_age_group</v>
      </c>
    </row>
    <row r="36" spans="1:1" x14ac:dyDescent="0.35">
      <c r="A36" s="28" t="str">
        <f>HYPERLINK("#'Data_Analysis'!A283", "emp_stat_overall_D_30_by_legal_status")</f>
        <v>emp_stat_overall_D_30_by_legal_status</v>
      </c>
    </row>
    <row r="37" spans="1:1" x14ac:dyDescent="0.35">
      <c r="A37" s="28" t="str">
        <f>HYPERLINK("#'Data_Analysis'!A295", "emp_stat_overall_D_31_by_gender")</f>
        <v>emp_stat_overall_D_31_by_gender</v>
      </c>
    </row>
    <row r="38" spans="1:1" x14ac:dyDescent="0.35">
      <c r="A38" s="28" t="str">
        <f>HYPERLINK("#'Data_Analysis'!A301", "emp_stat_overall_D_32_by_highest_ed")</f>
        <v>emp_stat_overall_D_32_by_highest_ed</v>
      </c>
    </row>
    <row r="39" spans="1:1" x14ac:dyDescent="0.35">
      <c r="A39" s="28" t="str">
        <f>HYPERLINK("#'Data_Analysis'!A313", "emp_stat_overall_D_33_by_displacement")</f>
        <v>emp_stat_overall_D_33_by_displacement</v>
      </c>
    </row>
    <row r="40" spans="1:1" x14ac:dyDescent="0.35">
      <c r="A40" s="28" t="str">
        <f>HYPERLINK("#'Data_Analysis'!A322", "emp_stat_overall_D_69_by_hesper_01")</f>
        <v>emp_stat_overall_D_69_by_hesper_01</v>
      </c>
    </row>
    <row r="41" spans="1:1" x14ac:dyDescent="0.35">
      <c r="A41" s="28" t="str">
        <f>HYPERLINK("#'Data_Analysis'!A328", "emp_stat_overall_D_78_by_hesper_02")</f>
        <v>emp_stat_overall_D_78_by_hesper_02</v>
      </c>
    </row>
    <row r="42" spans="1:1" x14ac:dyDescent="0.35">
      <c r="A42" s="28" t="str">
        <f>HYPERLINK("#'Data_Analysis'!A335", "emp_stat_overall_D_88_by_hesper_03")</f>
        <v>emp_stat_overall_D_88_by_hesper_03</v>
      </c>
    </row>
    <row r="43" spans="1:1" x14ac:dyDescent="0.35">
      <c r="A43" s="28" t="str">
        <f>HYPERLINK("#'Data_Analysis'!A341", "emp_stat_region_27")</f>
        <v>emp_stat_region_27</v>
      </c>
    </row>
    <row r="44" spans="1:1" x14ac:dyDescent="0.35">
      <c r="A44" s="28" t="str">
        <f>HYPERLINK("#'Data_Analysis'!A351", "emp_stat_rural_urban_28")</f>
        <v>emp_stat_rural_urban_28</v>
      </c>
    </row>
    <row r="45" spans="1:1" x14ac:dyDescent="0.35">
      <c r="A45" s="28" t="str">
        <f>HYPERLINK("#'Data_Analysis'!A357", "gender_overall_D_17_by_age_group")</f>
        <v>gender_overall_D_17_by_age_group</v>
      </c>
    </row>
    <row r="46" spans="1:1" x14ac:dyDescent="0.35">
      <c r="A46" s="28" t="str">
        <f>HYPERLINK("#'Data_Analysis'!A367", "gender_region_15")</f>
        <v>gender_region_15</v>
      </c>
    </row>
    <row r="47" spans="1:1" x14ac:dyDescent="0.35">
      <c r="A47" s="28" t="str">
        <f>HYPERLINK("#'Data_Analysis'!A377", "gender_rural_urban_16")</f>
        <v>gender_rural_urban_16</v>
      </c>
    </row>
    <row r="48" spans="1:1" x14ac:dyDescent="0.35">
      <c r="A48" s="28" t="str">
        <f>HYPERLINK("#'Data_Analysis'!A383", "hesper_01_overall_D_64_by_age_group")</f>
        <v>hesper_01_overall_D_64_by_age_group</v>
      </c>
    </row>
    <row r="49" spans="1:1" x14ac:dyDescent="0.35">
      <c r="A49" s="28" t="str">
        <f>HYPERLINK("#'Data_Analysis'!A393", "hesper_01_overall_D_65_by_acc_type")</f>
        <v>hesper_01_overall_D_65_by_acc_type</v>
      </c>
    </row>
    <row r="50" spans="1:1" x14ac:dyDescent="0.35">
      <c r="A50" s="28" t="str">
        <f>HYPERLINK("#'Data_Analysis'!A408", "hesper_01_overall_D_66_by_gender")</f>
        <v>hesper_01_overall_D_66_by_gender</v>
      </c>
    </row>
    <row r="51" spans="1:1" x14ac:dyDescent="0.35">
      <c r="A51" s="28" t="str">
        <f>HYPERLINK("#'Data_Analysis'!A414", "hesper_01_overall_D_67_by_hh_size_cat")</f>
        <v>hesper_01_overall_D_67_by_hh_size_cat</v>
      </c>
    </row>
    <row r="52" spans="1:1" x14ac:dyDescent="0.35">
      <c r="A52" s="28" t="str">
        <f>HYPERLINK("#'Data_Analysis'!A422", "hesper_01_overall_D_68_by_wgs_analysis")</f>
        <v>hesper_01_overall_D_68_by_wgs_analysis</v>
      </c>
    </row>
    <row r="53" spans="1:1" x14ac:dyDescent="0.35">
      <c r="A53" s="28" t="str">
        <f>HYPERLINK("#'Data_Analysis'!A428", "hesper_01_region_62")</f>
        <v>hesper_01_region_62</v>
      </c>
    </row>
    <row r="54" spans="1:1" x14ac:dyDescent="0.35">
      <c r="A54" s="28" t="str">
        <f>HYPERLINK("#'Data_Analysis'!A438", "hesper_01_rural_urban_63")</f>
        <v>hesper_01_rural_urban_63</v>
      </c>
    </row>
    <row r="55" spans="1:1" x14ac:dyDescent="0.35">
      <c r="A55" s="28" t="str">
        <f>HYPERLINK("#'Data_Analysis'!A444", "hesper_02_overall_D_73_by_age_group")</f>
        <v>hesper_02_overall_D_73_by_age_group</v>
      </c>
    </row>
    <row r="56" spans="1:1" x14ac:dyDescent="0.35">
      <c r="A56" s="28" t="str">
        <f>HYPERLINK("#'Data_Analysis'!A454", "hesper_02_overall_D_74_by_gender")</f>
        <v>hesper_02_overall_D_74_by_gender</v>
      </c>
    </row>
    <row r="57" spans="1:1" x14ac:dyDescent="0.35">
      <c r="A57" s="28" t="str">
        <f>HYPERLINK("#'Data_Analysis'!A460", "hesper_02_overall_D_75_by_hh_size_cat")</f>
        <v>hesper_02_overall_D_75_by_hh_size_cat</v>
      </c>
    </row>
    <row r="58" spans="1:1" x14ac:dyDescent="0.35">
      <c r="A58" s="28" t="str">
        <f>HYPERLINK("#'Data_Analysis'!A468", "hesper_02_overall_D_76_by_wgs_analysis")</f>
        <v>hesper_02_overall_D_76_by_wgs_analysis</v>
      </c>
    </row>
    <row r="59" spans="1:1" x14ac:dyDescent="0.35">
      <c r="A59" s="28" t="str">
        <f>HYPERLINK("#'Data_Analysis'!A474", "hesper_02_overall_D_77_by_displacement")</f>
        <v>hesper_02_overall_D_77_by_displacement</v>
      </c>
    </row>
    <row r="60" spans="1:1" x14ac:dyDescent="0.35">
      <c r="A60" s="28" t="str">
        <f>HYPERLINK("#'Data_Analysis'!A483", "hesper_02_region_71")</f>
        <v>hesper_02_region_71</v>
      </c>
    </row>
    <row r="61" spans="1:1" x14ac:dyDescent="0.35">
      <c r="A61" s="28" t="str">
        <f>HYPERLINK("#'Data_Analysis'!A493", "hesper_02_rural_urban_72")</f>
        <v>hesper_02_rural_urban_72</v>
      </c>
    </row>
    <row r="62" spans="1:1" x14ac:dyDescent="0.35">
      <c r="A62" s="28" t="str">
        <f>HYPERLINK("#'Data_Analysis'!A499", "hesper_03_overall_D_82_by_gender")</f>
        <v>hesper_03_overall_D_82_by_gender</v>
      </c>
    </row>
    <row r="63" spans="1:1" x14ac:dyDescent="0.35">
      <c r="A63" s="28" t="str">
        <f>HYPERLINK("#'Data_Analysis'!A505", "hesper_03_overall_D_83_by_age_group")</f>
        <v>hesper_03_overall_D_83_by_age_group</v>
      </c>
    </row>
    <row r="64" spans="1:1" x14ac:dyDescent="0.35">
      <c r="A64" s="28" t="str">
        <f>HYPERLINK("#'Data_Analysis'!A515", "hesper_03_overall_D_84_by_acc_type")</f>
        <v>hesper_03_overall_D_84_by_acc_type</v>
      </c>
    </row>
    <row r="65" spans="1:1" x14ac:dyDescent="0.35">
      <c r="A65" s="28" t="str">
        <f>HYPERLINK("#'Data_Analysis'!A530", "hesper_03_overall_D_85_by_hh_size_cat")</f>
        <v>hesper_03_overall_D_85_by_hh_size_cat</v>
      </c>
    </row>
    <row r="66" spans="1:1" x14ac:dyDescent="0.35">
      <c r="A66" s="28" t="str">
        <f>HYPERLINK("#'Data_Analysis'!A538", "hesper_03_overall_D_86_by_wgs_analysis")</f>
        <v>hesper_03_overall_D_86_by_wgs_analysis</v>
      </c>
    </row>
    <row r="67" spans="1:1" x14ac:dyDescent="0.35">
      <c r="A67" s="28" t="str">
        <f>HYPERLINK("#'Data_Analysis'!A544", "hesper_03_overall_D_87_by_displacement")</f>
        <v>hesper_03_overall_D_87_by_displacement</v>
      </c>
    </row>
    <row r="68" spans="1:1" x14ac:dyDescent="0.35">
      <c r="A68" s="28" t="str">
        <f>HYPERLINK("#'Data_Analysis'!A553", "hesper_03_region_80")</f>
        <v>hesper_03_region_80</v>
      </c>
    </row>
    <row r="69" spans="1:1" x14ac:dyDescent="0.35">
      <c r="A69" s="28" t="str">
        <f>HYPERLINK("#'Data_Analysis'!A563", "hesper_03_rural_urban_81")</f>
        <v>hesper_03_rural_urban_81</v>
      </c>
    </row>
    <row r="70" spans="1:1" x14ac:dyDescent="0.35">
      <c r="A70" s="28" t="str">
        <f>HYPERLINK("#'Data_Analysis'!A569", "hesper_04_overall_D_92_by_gender")</f>
        <v>hesper_04_overall_D_92_by_gender</v>
      </c>
    </row>
    <row r="71" spans="1:1" x14ac:dyDescent="0.35">
      <c r="A71" s="28" t="str">
        <f>HYPERLINK("#'Data_Analysis'!A575", "hesper_04_overall_D_93_by_age_group")</f>
        <v>hesper_04_overall_D_93_by_age_group</v>
      </c>
    </row>
    <row r="72" spans="1:1" x14ac:dyDescent="0.35">
      <c r="A72" s="28" t="str">
        <f>HYPERLINK("#'Data_Analysis'!A585", "hesper_04_overall_D_94_by_acc_type")</f>
        <v>hesper_04_overall_D_94_by_acc_type</v>
      </c>
    </row>
    <row r="73" spans="1:1" x14ac:dyDescent="0.35">
      <c r="A73" s="28" t="str">
        <f>HYPERLINK("#'Data_Analysis'!A600", "hesper_04_overall_D_95_by_hh_size_cat")</f>
        <v>hesper_04_overall_D_95_by_hh_size_cat</v>
      </c>
    </row>
    <row r="74" spans="1:1" x14ac:dyDescent="0.35">
      <c r="A74" s="28" t="str">
        <f>HYPERLINK("#'Data_Analysis'!A608", "hesper_04_overall_D_96_by_wgs_analysis")</f>
        <v>hesper_04_overall_D_96_by_wgs_analysis</v>
      </c>
    </row>
    <row r="75" spans="1:1" x14ac:dyDescent="0.35">
      <c r="A75" s="28" t="str">
        <f>HYPERLINK("#'Data_Analysis'!A614", "hesper_04_overall_D_97_by_displacement")</f>
        <v>hesper_04_overall_D_97_by_displacement</v>
      </c>
    </row>
    <row r="76" spans="1:1" x14ac:dyDescent="0.35">
      <c r="A76" s="28" t="str">
        <f>HYPERLINK("#'Data_Analysis'!A623", "hesper_04_region_90")</f>
        <v>hesper_04_region_90</v>
      </c>
    </row>
    <row r="77" spans="1:1" x14ac:dyDescent="0.35">
      <c r="A77" s="28" t="str">
        <f>HYPERLINK("#'Data_Analysis'!A633", "hesper_04_rural_urban_91")</f>
        <v>hesper_04_rural_urban_91</v>
      </c>
    </row>
    <row r="78" spans="1:1" x14ac:dyDescent="0.35">
      <c r="A78" s="28" t="str">
        <f>HYPERLINK("#'Data_Analysis'!A639", "hesper_05_06_overall_D_105_by_gender")</f>
        <v>hesper_05_06_overall_D_105_by_gender</v>
      </c>
    </row>
    <row r="79" spans="1:1" x14ac:dyDescent="0.35">
      <c r="A79" s="28" t="str">
        <f>HYPERLINK("#'Data_Analysis'!A645", "hesper_05_06_overall_D_106_by_age_group")</f>
        <v>hesper_05_06_overall_D_106_by_age_group</v>
      </c>
    </row>
    <row r="80" spans="1:1" x14ac:dyDescent="0.35">
      <c r="A80" s="28" t="str">
        <f>HYPERLINK("#'Data_Analysis'!A655", "hesper_05_06_overall_D_107_by_acc_type")</f>
        <v>hesper_05_06_overall_D_107_by_acc_type</v>
      </c>
    </row>
    <row r="81" spans="1:1" x14ac:dyDescent="0.35">
      <c r="A81" s="28" t="str">
        <f>HYPERLINK("#'Data_Analysis'!A670", "hesper_05_06_overall_D_108_by_hh_size_cat")</f>
        <v>hesper_05_06_overall_D_108_by_hh_size_cat</v>
      </c>
    </row>
    <row r="82" spans="1:1" x14ac:dyDescent="0.35">
      <c r="A82" s="28" t="str">
        <f>HYPERLINK("#'Data_Analysis'!A678", "hesper_05_06_overall_D_109_by_wgs_analysis")</f>
        <v>hesper_05_06_overall_D_109_by_wgs_analysis</v>
      </c>
    </row>
    <row r="83" spans="1:1" x14ac:dyDescent="0.35">
      <c r="A83" s="28" t="str">
        <f>HYPERLINK("#'Data_Analysis'!A684", "hesper_05_06_overall_D_110_by_displacement")</f>
        <v>hesper_05_06_overall_D_110_by_displacement</v>
      </c>
    </row>
    <row r="84" spans="1:1" x14ac:dyDescent="0.35">
      <c r="A84" s="28" t="str">
        <f>HYPERLINK("#'Data_Analysis'!A693", "hesper_05_06_region_103")</f>
        <v>hesper_05_06_region_103</v>
      </c>
    </row>
    <row r="85" spans="1:1" x14ac:dyDescent="0.35">
      <c r="A85" s="28" t="str">
        <f>HYPERLINK("#'Data_Analysis'!A703", "hesper_05_06_rural_urban_104")</f>
        <v>hesper_05_06_rural_urban_104</v>
      </c>
    </row>
    <row r="86" spans="1:1" x14ac:dyDescent="0.35">
      <c r="A86" s="28" t="str">
        <f>HYPERLINK("#'Data_Analysis'!A709", "hesper_05_region_99")</f>
        <v>hesper_05_region_99</v>
      </c>
    </row>
    <row r="87" spans="1:1" x14ac:dyDescent="0.35">
      <c r="A87" s="28" t="str">
        <f>HYPERLINK("#'Data_Analysis'!A719", "hesper_05_rural_urban_100")</f>
        <v>hesper_05_rural_urban_100</v>
      </c>
    </row>
    <row r="88" spans="1:1" x14ac:dyDescent="0.35">
      <c r="A88" s="28" t="str">
        <f>HYPERLINK("#'Data_Analysis'!A725", "hesper_06_region_101")</f>
        <v>hesper_06_region_101</v>
      </c>
    </row>
    <row r="89" spans="1:1" x14ac:dyDescent="0.35">
      <c r="A89" s="28" t="str">
        <f>HYPERLINK("#'Data_Analysis'!A734", "hesper_06_rural_urban_102")</f>
        <v>hesper_06_rural_urban_102</v>
      </c>
    </row>
    <row r="90" spans="1:1" x14ac:dyDescent="0.35">
      <c r="A90" s="28" t="str">
        <f>HYPERLINK("#'Data_Analysis'!A740", "hesper_07_overall_D_115_by_gender")</f>
        <v>hesper_07_overall_D_115_by_gender</v>
      </c>
    </row>
    <row r="91" spans="1:1" x14ac:dyDescent="0.35">
      <c r="A91" s="28" t="str">
        <f>HYPERLINK("#'Data_Analysis'!A746", "hesper_07_overall_D_116_by_age_group")</f>
        <v>hesper_07_overall_D_116_by_age_group</v>
      </c>
    </row>
    <row r="92" spans="1:1" x14ac:dyDescent="0.35">
      <c r="A92" s="28" t="str">
        <f>HYPERLINK("#'Data_Analysis'!A756", "hesper_07_overall_D_117_by_hh_size_cat")</f>
        <v>hesper_07_overall_D_117_by_hh_size_cat</v>
      </c>
    </row>
    <row r="93" spans="1:1" x14ac:dyDescent="0.35">
      <c r="A93" s="28" t="str">
        <f>HYPERLINK("#'Data_Analysis'!A764", "hesper_07_overall_D_118_by_wgs_analysis")</f>
        <v>hesper_07_overall_D_118_by_wgs_analysis</v>
      </c>
    </row>
    <row r="94" spans="1:1" x14ac:dyDescent="0.35">
      <c r="A94" s="28" t="str">
        <f>HYPERLINK("#'Data_Analysis'!A770", "hesper_07_overall_D_119_by_displacement")</f>
        <v>hesper_07_overall_D_119_by_displacement</v>
      </c>
    </row>
    <row r="95" spans="1:1" x14ac:dyDescent="0.35">
      <c r="A95" s="28" t="str">
        <f>HYPERLINK("#'Data_Analysis'!A779", "hesper_07_region_113")</f>
        <v>hesper_07_region_113</v>
      </c>
    </row>
    <row r="96" spans="1:1" x14ac:dyDescent="0.35">
      <c r="A96" s="28" t="str">
        <f>HYPERLINK("#'Data_Analysis'!A789", "hesper_07_rural_urban_114")</f>
        <v>hesper_07_rural_urban_114</v>
      </c>
    </row>
    <row r="97" spans="1:1" x14ac:dyDescent="0.35">
      <c r="A97" s="28" t="str">
        <f>HYPERLINK("#'Data_Analysis'!A795", "hesper_08_overall_D_124_by_gender")</f>
        <v>hesper_08_overall_D_124_by_gender</v>
      </c>
    </row>
    <row r="98" spans="1:1" x14ac:dyDescent="0.35">
      <c r="A98" s="28" t="str">
        <f>HYPERLINK("#'Data_Analysis'!A801", "hesper_08_overall_D_125_by_acc_type")</f>
        <v>hesper_08_overall_D_125_by_acc_type</v>
      </c>
    </row>
    <row r="99" spans="1:1" x14ac:dyDescent="0.35">
      <c r="A99" s="28" t="str">
        <f>HYPERLINK("#'Data_Analysis'!A816", "hesper_08_overall_D_126_by_hh_size_cat")</f>
        <v>hesper_08_overall_D_126_by_hh_size_cat</v>
      </c>
    </row>
    <row r="100" spans="1:1" x14ac:dyDescent="0.35">
      <c r="A100" s="28" t="str">
        <f>HYPERLINK("#'Data_Analysis'!A824", "hesper_08_overall_D_127_by_wgs_analysis")</f>
        <v>hesper_08_overall_D_127_by_wgs_analysis</v>
      </c>
    </row>
    <row r="101" spans="1:1" x14ac:dyDescent="0.35">
      <c r="A101" s="28" t="str">
        <f>HYPERLINK("#'Data_Analysis'!A830", "hesper_08_overall_D_128_by_displacement")</f>
        <v>hesper_08_overall_D_128_by_displacement</v>
      </c>
    </row>
    <row r="102" spans="1:1" x14ac:dyDescent="0.35">
      <c r="A102" s="28" t="str">
        <f>HYPERLINK("#'Data_Analysis'!A839", "hesper_08_region_122")</f>
        <v>hesper_08_region_122</v>
      </c>
    </row>
    <row r="103" spans="1:1" x14ac:dyDescent="0.35">
      <c r="A103" s="28" t="str">
        <f>HYPERLINK("#'Data_Analysis'!A849", "hesper_08_rural_urban_123")</f>
        <v>hesper_08_rural_urban_123</v>
      </c>
    </row>
    <row r="104" spans="1:1" x14ac:dyDescent="0.35">
      <c r="A104" s="28" t="str">
        <f>HYPERLINK("#'Data_Analysis'!A855", "hesper_09_overall_D_133_by_gender")</f>
        <v>hesper_09_overall_D_133_by_gender</v>
      </c>
    </row>
    <row r="105" spans="1:1" x14ac:dyDescent="0.35">
      <c r="A105" s="28" t="str">
        <f>HYPERLINK("#'Data_Analysis'!A861", "hesper_09_overall_D_134_by_age_group")</f>
        <v>hesper_09_overall_D_134_by_age_group</v>
      </c>
    </row>
    <row r="106" spans="1:1" x14ac:dyDescent="0.35">
      <c r="A106" s="28" t="str">
        <f>HYPERLINK("#'Data_Analysis'!A871", "hesper_09_overall_D_135_by_hh_size_cat")</f>
        <v>hesper_09_overall_D_135_by_hh_size_cat</v>
      </c>
    </row>
    <row r="107" spans="1:1" x14ac:dyDescent="0.35">
      <c r="A107" s="28" t="str">
        <f>HYPERLINK("#'Data_Analysis'!A879", "hesper_09_overall_D_136_by_acc_type")</f>
        <v>hesper_09_overall_D_136_by_acc_type</v>
      </c>
    </row>
    <row r="108" spans="1:1" x14ac:dyDescent="0.35">
      <c r="A108" s="28" t="str">
        <f>HYPERLINK("#'Data_Analysis'!A894", "hesper_09_overall_D_137_by_wgs_analysis")</f>
        <v>hesper_09_overall_D_137_by_wgs_analysis</v>
      </c>
    </row>
    <row r="109" spans="1:1" x14ac:dyDescent="0.35">
      <c r="A109" s="28" t="str">
        <f>HYPERLINK("#'Data_Analysis'!A900", "hesper_09_overall_D_138_by_displacement")</f>
        <v>hesper_09_overall_D_138_by_displacement</v>
      </c>
    </row>
    <row r="110" spans="1:1" x14ac:dyDescent="0.35">
      <c r="A110" s="28" t="str">
        <f>HYPERLINK("#'Data_Analysis'!A909", "hesper_09_region_131")</f>
        <v>hesper_09_region_131</v>
      </c>
    </row>
    <row r="111" spans="1:1" x14ac:dyDescent="0.35">
      <c r="A111" s="28" t="str">
        <f>HYPERLINK("#'Data_Analysis'!A919", "hesper_09_rural_urban_132")</f>
        <v>hesper_09_rural_urban_132</v>
      </c>
    </row>
    <row r="112" spans="1:1" x14ac:dyDescent="0.35">
      <c r="A112" s="28" t="str">
        <f>HYPERLINK("#'Data_Analysis'!A925", "hesper_10_overall_D_143_by_gender")</f>
        <v>hesper_10_overall_D_143_by_gender</v>
      </c>
    </row>
    <row r="113" spans="1:1" x14ac:dyDescent="0.35">
      <c r="A113" s="28" t="str">
        <f>HYPERLINK("#'Data_Analysis'!A931", "hesper_10_overall_D_144_by_age_group")</f>
        <v>hesper_10_overall_D_144_by_age_group</v>
      </c>
    </row>
    <row r="114" spans="1:1" x14ac:dyDescent="0.35">
      <c r="A114" s="28" t="str">
        <f>HYPERLINK("#'Data_Analysis'!A941", "hesper_10_overall_D_145_by_wgs_analysis")</f>
        <v>hesper_10_overall_D_145_by_wgs_analysis</v>
      </c>
    </row>
    <row r="115" spans="1:1" x14ac:dyDescent="0.35">
      <c r="A115" s="28" t="str">
        <f>HYPERLINK("#'Data_Analysis'!A947", "hesper_10_overall_D_146_by_displacement")</f>
        <v>hesper_10_overall_D_146_by_displacement</v>
      </c>
    </row>
    <row r="116" spans="1:1" x14ac:dyDescent="0.35">
      <c r="A116" s="28" t="str">
        <f>HYPERLINK("#'Data_Analysis'!A956", "hesper_10_region_141")</f>
        <v>hesper_10_region_141</v>
      </c>
    </row>
    <row r="117" spans="1:1" x14ac:dyDescent="0.35">
      <c r="A117" s="28" t="str">
        <f>HYPERLINK("#'Data_Analysis'!A966", "hesper_10_rural_urban_142")</f>
        <v>hesper_10_rural_urban_142</v>
      </c>
    </row>
    <row r="118" spans="1:1" x14ac:dyDescent="0.35">
      <c r="A118" s="28" t="str">
        <f>HYPERLINK("#'Data_Analysis'!A972", "hesper_11_12_overall_D_154_by_age_group")</f>
        <v>hesper_11_12_overall_D_154_by_age_group</v>
      </c>
    </row>
    <row r="119" spans="1:1" x14ac:dyDescent="0.35">
      <c r="A119" s="28" t="str">
        <f>HYPERLINK("#'Data_Analysis'!A982", "hesper_11_12_overall_D_155_by_wgs_analysis")</f>
        <v>hesper_11_12_overall_D_155_by_wgs_analysis</v>
      </c>
    </row>
    <row r="120" spans="1:1" x14ac:dyDescent="0.35">
      <c r="A120" s="28" t="str">
        <f>HYPERLINK("#'Data_Analysis'!A988", "hesper_11_12_overall_D_156_by_displacement")</f>
        <v>hesper_11_12_overall_D_156_by_displacement</v>
      </c>
    </row>
    <row r="121" spans="1:1" x14ac:dyDescent="0.35">
      <c r="A121" s="28" t="str">
        <f>HYPERLINK("#'Data_Analysis'!A997", "hesper_11_12_region_152")</f>
        <v>hesper_11_12_region_152</v>
      </c>
    </row>
    <row r="122" spans="1:1" x14ac:dyDescent="0.35">
      <c r="A122" s="28" t="str">
        <f>HYPERLINK("#'Data_Analysis'!A1007", "hesper_11_12_rural_urban_153")</f>
        <v>hesper_11_12_rural_urban_153</v>
      </c>
    </row>
    <row r="123" spans="1:1" x14ac:dyDescent="0.35">
      <c r="A123" s="28" t="str">
        <f>HYPERLINK("#'Data_Analysis'!A1013", "hesper_11_region_148")</f>
        <v>hesper_11_region_148</v>
      </c>
    </row>
    <row r="124" spans="1:1" x14ac:dyDescent="0.35">
      <c r="A124" s="28" t="str">
        <f>HYPERLINK("#'Data_Analysis'!A1023", "hesper_11_rural_urban_149")</f>
        <v>hesper_11_rural_urban_149</v>
      </c>
    </row>
    <row r="125" spans="1:1" x14ac:dyDescent="0.35">
      <c r="A125" s="28" t="str">
        <f>HYPERLINK("#'Data_Analysis'!A1029", "hesper_12_region_150")</f>
        <v>hesper_12_region_150</v>
      </c>
    </row>
    <row r="126" spans="1:1" x14ac:dyDescent="0.35">
      <c r="A126" s="28" t="str">
        <f>HYPERLINK("#'Data_Analysis'!A1038", "hesper_12_rural_urban_151")</f>
        <v>hesper_12_rural_urban_151</v>
      </c>
    </row>
    <row r="127" spans="1:1" x14ac:dyDescent="0.35">
      <c r="A127" s="28" t="str">
        <f>HYPERLINK("#'Data_Analysis'!A1044", "hesper_13_overall_D_160_by_gender")</f>
        <v>hesper_13_overall_D_160_by_gender</v>
      </c>
    </row>
    <row r="128" spans="1:1" x14ac:dyDescent="0.35">
      <c r="A128" s="28" t="str">
        <f>HYPERLINK("#'Data_Analysis'!A1050", "hesper_13_overall_D_161_by_age_group")</f>
        <v>hesper_13_overall_D_161_by_age_group</v>
      </c>
    </row>
    <row r="129" spans="1:1" x14ac:dyDescent="0.35">
      <c r="A129" s="28" t="str">
        <f>HYPERLINK("#'Data_Analysis'!A1060", "hesper_13_overall_D_162_by_hh_size_cat")</f>
        <v>hesper_13_overall_D_162_by_hh_size_cat</v>
      </c>
    </row>
    <row r="130" spans="1:1" x14ac:dyDescent="0.35">
      <c r="A130" s="28" t="str">
        <f>HYPERLINK("#'Data_Analysis'!A1068", "hesper_13_overall_D_163_by_wgs_analysis")</f>
        <v>hesper_13_overall_D_163_by_wgs_analysis</v>
      </c>
    </row>
    <row r="131" spans="1:1" x14ac:dyDescent="0.35">
      <c r="A131" s="28" t="str">
        <f>HYPERLINK("#'Data_Analysis'!A1074", "hesper_13_overall_D_164_by_displacement")</f>
        <v>hesper_13_overall_D_164_by_displacement</v>
      </c>
    </row>
    <row r="132" spans="1:1" x14ac:dyDescent="0.35">
      <c r="A132" s="28" t="str">
        <f>HYPERLINK("#'Data_Analysis'!A1083", "hesper_13_region_158")</f>
        <v>hesper_13_region_158</v>
      </c>
    </row>
    <row r="133" spans="1:1" x14ac:dyDescent="0.35">
      <c r="A133" s="28" t="str">
        <f>HYPERLINK("#'Data_Analysis'!A1093", "hesper_13_rural_urban_159")</f>
        <v>hesper_13_rural_urban_159</v>
      </c>
    </row>
    <row r="134" spans="1:1" x14ac:dyDescent="0.35">
      <c r="A134" s="28" t="str">
        <f>HYPERLINK("#'Data_Analysis'!A1099", "hesper_14_overall_D_171_by_age_group")</f>
        <v>hesper_14_overall_D_171_by_age_group</v>
      </c>
    </row>
    <row r="135" spans="1:1" x14ac:dyDescent="0.35">
      <c r="A135" s="28" t="str">
        <f>HYPERLINK("#'Data_Analysis'!A1109", "hesper_14_overall_D_172_by_wgs_analysis")</f>
        <v>hesper_14_overall_D_172_by_wgs_analysis</v>
      </c>
    </row>
    <row r="136" spans="1:1" x14ac:dyDescent="0.35">
      <c r="A136" s="28" t="str">
        <f>HYPERLINK("#'Data_Analysis'!A1115", "hesper_14_region_167")</f>
        <v>hesper_14_region_167</v>
      </c>
    </row>
    <row r="137" spans="1:1" x14ac:dyDescent="0.35">
      <c r="A137" s="28" t="str">
        <f>HYPERLINK("#'Data_Analysis'!A1125", "hesper_14_region_D_169_by_gender")</f>
        <v>hesper_14_region_D_169_by_gender</v>
      </c>
    </row>
    <row r="138" spans="1:1" x14ac:dyDescent="0.35">
      <c r="A138" s="28" t="str">
        <f>HYPERLINK("#'Data_Analysis'!A1141", "hesper_14_rural_urban_168")</f>
        <v>hesper_14_rural_urban_168</v>
      </c>
    </row>
    <row r="139" spans="1:1" x14ac:dyDescent="0.35">
      <c r="A139" s="28" t="str">
        <f>HYPERLINK("#'Data_Analysis'!A1147", "hesper_14_rural_urban_D_170_by_gender")</f>
        <v>hesper_14_rural_urban_D_170_by_gender</v>
      </c>
    </row>
    <row r="140" spans="1:1" x14ac:dyDescent="0.35">
      <c r="A140" s="28" t="str">
        <f>HYPERLINK("#'Data_Analysis'!A1156", "hesper_15_overall_D_174_by_highest_ed")</f>
        <v>hesper_15_overall_D_174_by_highest_ed</v>
      </c>
    </row>
    <row r="141" spans="1:1" x14ac:dyDescent="0.35">
      <c r="A141" s="28" t="str">
        <f>HYPERLINK("#'Data_Analysis'!A1165", "hesper_15_overall_D_177_by_gender")</f>
        <v>hesper_15_overall_D_177_by_gender</v>
      </c>
    </row>
    <row r="142" spans="1:1" x14ac:dyDescent="0.35">
      <c r="A142" s="28" t="str">
        <f>HYPERLINK("#'Data_Analysis'!A1171", "hesper_15_overall_D_178_by_hh_size_cat")</f>
        <v>hesper_15_overall_D_178_by_hh_size_cat</v>
      </c>
    </row>
    <row r="143" spans="1:1" x14ac:dyDescent="0.35">
      <c r="A143" s="28" t="str">
        <f>HYPERLINK("#'Data_Analysis'!A1178", "hesper_15_region_175")</f>
        <v>hesper_15_region_175</v>
      </c>
    </row>
    <row r="144" spans="1:1" x14ac:dyDescent="0.35">
      <c r="A144" s="28" t="str">
        <f>HYPERLINK("#'Data_Analysis'!A1187", "hesper_15_rural_urban_176")</f>
        <v>hesper_15_rural_urban_176</v>
      </c>
    </row>
    <row r="145" spans="1:1" x14ac:dyDescent="0.35">
      <c r="A145" s="28" t="str">
        <f>HYPERLINK("#'Data_Analysis'!A1193", "hesper_16_overall_D_183_by_gender")</f>
        <v>hesper_16_overall_D_183_by_gender</v>
      </c>
    </row>
    <row r="146" spans="1:1" x14ac:dyDescent="0.35">
      <c r="A146" s="28" t="str">
        <f>HYPERLINK("#'Data_Analysis'!A1199", "hesper_16_overall_D_184_by_age_group")</f>
        <v>hesper_16_overall_D_184_by_age_group</v>
      </c>
    </row>
    <row r="147" spans="1:1" x14ac:dyDescent="0.35">
      <c r="A147" s="28" t="str">
        <f>HYPERLINK("#'Data_Analysis'!A1209", "hesper_16_overall_D_185_by_hh_size_cat")</f>
        <v>hesper_16_overall_D_185_by_hh_size_cat</v>
      </c>
    </row>
    <row r="148" spans="1:1" x14ac:dyDescent="0.35">
      <c r="A148" s="28" t="str">
        <f>HYPERLINK("#'Data_Analysis'!A1216", "hesper_16_overall_D_186_by_wgs_analysis")</f>
        <v>hesper_16_overall_D_186_by_wgs_analysis</v>
      </c>
    </row>
    <row r="149" spans="1:1" x14ac:dyDescent="0.35">
      <c r="A149" s="28" t="str">
        <f>HYPERLINK("#'Data_Analysis'!A1222", "hesper_16_overall_D_187_by_displacement")</f>
        <v>hesper_16_overall_D_187_by_displacement</v>
      </c>
    </row>
    <row r="150" spans="1:1" x14ac:dyDescent="0.35">
      <c r="A150" s="28" t="str">
        <f>HYPERLINK("#'Data_Analysis'!A1231", "hesper_16_region_181")</f>
        <v>hesper_16_region_181</v>
      </c>
    </row>
    <row r="151" spans="1:1" x14ac:dyDescent="0.35">
      <c r="A151" s="28" t="str">
        <f>HYPERLINK("#'Data_Analysis'!A1241", "hesper_16_rural_urban_182")</f>
        <v>hesper_16_rural_urban_182</v>
      </c>
    </row>
    <row r="152" spans="1:1" x14ac:dyDescent="0.35">
      <c r="A152" s="28" t="str">
        <f>HYPERLINK("#'Data_Analysis'!A1247", "hesper_17_overall_D_192_by_gender")</f>
        <v>hesper_17_overall_D_192_by_gender</v>
      </c>
    </row>
    <row r="153" spans="1:1" x14ac:dyDescent="0.35">
      <c r="A153" s="28" t="str">
        <f>HYPERLINK("#'Data_Analysis'!A1253", "hesper_17_overall_D_193_by_age_group")</f>
        <v>hesper_17_overall_D_193_by_age_group</v>
      </c>
    </row>
    <row r="154" spans="1:1" x14ac:dyDescent="0.35">
      <c r="A154" s="28" t="str">
        <f>HYPERLINK("#'Data_Analysis'!A1263", "hesper_17_overall_D_194_by_legal_status")</f>
        <v>hesper_17_overall_D_194_by_legal_status</v>
      </c>
    </row>
    <row r="155" spans="1:1" x14ac:dyDescent="0.35">
      <c r="A155" s="28" t="str">
        <f>HYPERLINK("#'Data_Analysis'!A1275", "hesper_17_overall_D_195_by_wgs_analysis")</f>
        <v>hesper_17_overall_D_195_by_wgs_analysis</v>
      </c>
    </row>
    <row r="156" spans="1:1" x14ac:dyDescent="0.35">
      <c r="A156" s="28" t="str">
        <f>HYPERLINK("#'Data_Analysis'!A1281", "hesper_17_region_190")</f>
        <v>hesper_17_region_190</v>
      </c>
    </row>
    <row r="157" spans="1:1" x14ac:dyDescent="0.35">
      <c r="A157" s="28" t="str">
        <f>HYPERLINK("#'Data_Analysis'!A1291", "hesper_17_rural_urban_191")</f>
        <v>hesper_17_rural_urban_191</v>
      </c>
    </row>
    <row r="158" spans="1:1" x14ac:dyDescent="0.35">
      <c r="A158" s="28" t="str">
        <f>HYPERLINK("#'Data_Analysis'!A1297", "hesper_18_overall_D_200_by_gender")</f>
        <v>hesper_18_overall_D_200_by_gender</v>
      </c>
    </row>
    <row r="159" spans="1:1" x14ac:dyDescent="0.35">
      <c r="A159" s="28" t="str">
        <f>HYPERLINK("#'Data_Analysis'!A1303", "hesper_18_overall_D_201_by_age_group")</f>
        <v>hesper_18_overall_D_201_by_age_group</v>
      </c>
    </row>
    <row r="160" spans="1:1" x14ac:dyDescent="0.35">
      <c r="A160" s="28" t="str">
        <f>HYPERLINK("#'Data_Analysis'!A1313", "hesper_18_region_198")</f>
        <v>hesper_18_region_198</v>
      </c>
    </row>
    <row r="161" spans="1:1" x14ac:dyDescent="0.35">
      <c r="A161" s="28" t="str">
        <f>HYPERLINK("#'Data_Analysis'!A1323", "hesper_18_rural_urban_199")</f>
        <v>hesper_18_rural_urban_199</v>
      </c>
    </row>
    <row r="162" spans="1:1" x14ac:dyDescent="0.35">
      <c r="A162" s="28" t="str">
        <f>HYPERLINK("#'Data_Analysis'!A1329", "hesper_19_overall_D_205_by_gender")</f>
        <v>hesper_19_overall_D_205_by_gender</v>
      </c>
    </row>
    <row r="163" spans="1:1" x14ac:dyDescent="0.35">
      <c r="A163" s="28" t="str">
        <f>HYPERLINK("#'Data_Analysis'!A1335", "hesper_19_overall_D_206_by_age_group")</f>
        <v>hesper_19_overall_D_206_by_age_group</v>
      </c>
    </row>
    <row r="164" spans="1:1" x14ac:dyDescent="0.35">
      <c r="A164" s="28" t="str">
        <f>HYPERLINK("#'Data_Analysis'!A1345", "hesper_19_overall_D_207_by_wgs_analysis")</f>
        <v>hesper_19_overall_D_207_by_wgs_analysis</v>
      </c>
    </row>
    <row r="165" spans="1:1" x14ac:dyDescent="0.35">
      <c r="A165" s="28" t="str">
        <f>HYPERLINK("#'Data_Analysis'!A1351", "hesper_19_overall_D_208_by_displacement")</f>
        <v>hesper_19_overall_D_208_by_displacement</v>
      </c>
    </row>
    <row r="166" spans="1:1" x14ac:dyDescent="0.35">
      <c r="A166" s="28" t="str">
        <f>HYPERLINK("#'Data_Analysis'!A1360", "hesper_19_region_203")</f>
        <v>hesper_19_region_203</v>
      </c>
    </row>
    <row r="167" spans="1:1" x14ac:dyDescent="0.35">
      <c r="A167" s="28" t="str">
        <f>HYPERLINK("#'Data_Analysis'!A1370", "hesper_19_rural_urban_204")</f>
        <v>hesper_19_rural_urban_204</v>
      </c>
    </row>
    <row r="168" spans="1:1" x14ac:dyDescent="0.35">
      <c r="A168" s="28" t="str">
        <f>HYPERLINK("#'Data_Analysis'!A1376", "hesper_20_overall_D_213_by_gender")</f>
        <v>hesper_20_overall_D_213_by_gender</v>
      </c>
    </row>
    <row r="169" spans="1:1" x14ac:dyDescent="0.35">
      <c r="A169" s="28" t="str">
        <f>HYPERLINK("#'Data_Analysis'!A1382", "hesper_20_overall_D_214_by_age_group")</f>
        <v>hesper_20_overall_D_214_by_age_group</v>
      </c>
    </row>
    <row r="170" spans="1:1" x14ac:dyDescent="0.35">
      <c r="A170" s="28" t="str">
        <f>HYPERLINK("#'Data_Analysis'!A1392", "hesper_20_overall_D_215_by_wgs_analysis")</f>
        <v>hesper_20_overall_D_215_by_wgs_analysis</v>
      </c>
    </row>
    <row r="171" spans="1:1" x14ac:dyDescent="0.35">
      <c r="A171" s="28" t="str">
        <f>HYPERLINK("#'Data_Analysis'!A1398", "hesper_20_overall_D_216_by_displacement")</f>
        <v>hesper_20_overall_D_216_by_displacement</v>
      </c>
    </row>
    <row r="172" spans="1:1" x14ac:dyDescent="0.35">
      <c r="A172" s="28" t="str">
        <f>HYPERLINK("#'Data_Analysis'!A1407", "hesper_20_region_211")</f>
        <v>hesper_20_region_211</v>
      </c>
    </row>
    <row r="173" spans="1:1" x14ac:dyDescent="0.35">
      <c r="A173" s="28" t="str">
        <f>HYPERLINK("#'Data_Analysis'!A1417", "hesper_20_rural_urban_212")</f>
        <v>hesper_20_rural_urban_212</v>
      </c>
    </row>
    <row r="174" spans="1:1" x14ac:dyDescent="0.35">
      <c r="A174" s="28" t="str">
        <f>HYPERLINK("#'Data_Analysis'!A1423", "hesper_21_overall_D_221_by_gender")</f>
        <v>hesper_21_overall_D_221_by_gender</v>
      </c>
    </row>
    <row r="175" spans="1:1" x14ac:dyDescent="0.35">
      <c r="A175" s="28" t="str">
        <f>HYPERLINK("#'Data_Analysis'!A1429", "hesper_21_overall_D_222_by_age_group")</f>
        <v>hesper_21_overall_D_222_by_age_group</v>
      </c>
    </row>
    <row r="176" spans="1:1" x14ac:dyDescent="0.35">
      <c r="A176" s="28" t="str">
        <f>HYPERLINK("#'Data_Analysis'!A1439", "hesper_21_overall_D_223_by_wgs_analysis")</f>
        <v>hesper_21_overall_D_223_by_wgs_analysis</v>
      </c>
    </row>
    <row r="177" spans="1:1" x14ac:dyDescent="0.35">
      <c r="A177" s="28" t="str">
        <f>HYPERLINK("#'Data_Analysis'!A1445", "hesper_21_overall_D_224_by_displacement")</f>
        <v>hesper_21_overall_D_224_by_displacement</v>
      </c>
    </row>
    <row r="178" spans="1:1" x14ac:dyDescent="0.35">
      <c r="A178" s="28" t="str">
        <f>HYPERLINK("#'Data_Analysis'!A1454", "hesper_21_region_219")</f>
        <v>hesper_21_region_219</v>
      </c>
    </row>
    <row r="179" spans="1:1" x14ac:dyDescent="0.35">
      <c r="A179" s="28" t="str">
        <f>HYPERLINK("#'Data_Analysis'!A1464", "hesper_21_rural_urban_220")</f>
        <v>hesper_21_rural_urban_220</v>
      </c>
    </row>
    <row r="180" spans="1:1" x14ac:dyDescent="0.35">
      <c r="A180" s="28" t="str">
        <f>HYPERLINK("#'Data_Analysis'!A1470", "hesper_22_overall_D_229_by_gender")</f>
        <v>hesper_22_overall_D_229_by_gender</v>
      </c>
    </row>
    <row r="181" spans="1:1" x14ac:dyDescent="0.35">
      <c r="A181" s="28" t="str">
        <f>HYPERLINK("#'Data_Analysis'!A1476", "hesper_22_overall_D_230_by_age_group")</f>
        <v>hesper_22_overall_D_230_by_age_group</v>
      </c>
    </row>
    <row r="182" spans="1:1" x14ac:dyDescent="0.35">
      <c r="A182" s="28" t="str">
        <f>HYPERLINK("#'Data_Analysis'!A1486", "hesper_22_overall_D_231_by_legal_status")</f>
        <v>hesper_22_overall_D_231_by_legal_status</v>
      </c>
    </row>
    <row r="183" spans="1:1" x14ac:dyDescent="0.35">
      <c r="A183" s="28" t="str">
        <f>HYPERLINK("#'Data_Analysis'!A1498", "hesper_22_overall_D_232_by_wgs_analysis")</f>
        <v>hesper_22_overall_D_232_by_wgs_analysis</v>
      </c>
    </row>
    <row r="184" spans="1:1" x14ac:dyDescent="0.35">
      <c r="A184" s="28" t="str">
        <f>HYPERLINK("#'Data_Analysis'!A1504", "hesper_22_region_227")</f>
        <v>hesper_22_region_227</v>
      </c>
    </row>
    <row r="185" spans="1:1" x14ac:dyDescent="0.35">
      <c r="A185" s="28" t="str">
        <f>HYPERLINK("#'Data_Analysis'!A1514", "hesper_22_rural_urban_228")</f>
        <v>hesper_22_rural_urban_228</v>
      </c>
    </row>
    <row r="186" spans="1:1" x14ac:dyDescent="0.35">
      <c r="A186" s="28" t="str">
        <f>HYPERLINK("#'Data_Analysis'!A1520", "hesper_23_overall_D_237_by_displacement")</f>
        <v>hesper_23_overall_D_237_by_displacement</v>
      </c>
    </row>
    <row r="187" spans="1:1" x14ac:dyDescent="0.35">
      <c r="A187" s="28" t="str">
        <f>HYPERLINK("#'Data_Analysis'!A1529", "hesper_23_region_235")</f>
        <v>hesper_23_region_235</v>
      </c>
    </row>
    <row r="188" spans="1:1" x14ac:dyDescent="0.35">
      <c r="A188" s="28" t="str">
        <f>HYPERLINK("#'Data_Analysis'!A1539", "hesper_23_rural_urban_236")</f>
        <v>hesper_23_rural_urban_236</v>
      </c>
    </row>
    <row r="189" spans="1:1" x14ac:dyDescent="0.35">
      <c r="A189" s="28" t="str">
        <f>HYPERLINK("#'Data_Analysis'!A1545", "hesper_24_overall_D_241_by_gender")</f>
        <v>hesper_24_overall_D_241_by_gender</v>
      </c>
    </row>
    <row r="190" spans="1:1" x14ac:dyDescent="0.35">
      <c r="A190" s="28" t="str">
        <f>HYPERLINK("#'Data_Analysis'!A1551", "hesper_24_overall_D_242_by_highest_ed")</f>
        <v>hesper_24_overall_D_242_by_highest_ed</v>
      </c>
    </row>
    <row r="191" spans="1:1" x14ac:dyDescent="0.35">
      <c r="A191" s="28" t="str">
        <f>HYPERLINK("#'Data_Analysis'!A1563", "hesper_24_overall_D_243_by_age_group")</f>
        <v>hesper_24_overall_D_243_by_age_group</v>
      </c>
    </row>
    <row r="192" spans="1:1" x14ac:dyDescent="0.35">
      <c r="A192" s="28" t="str">
        <f>HYPERLINK("#'Data_Analysis'!A1573", "hesper_24_region_239")</f>
        <v>hesper_24_region_239</v>
      </c>
    </row>
    <row r="193" spans="1:1" x14ac:dyDescent="0.35">
      <c r="A193" s="28" t="str">
        <f>HYPERLINK("#'Data_Analysis'!A1583", "hesper_24_rural_urban_240")</f>
        <v>hesper_24_rural_urban_240</v>
      </c>
    </row>
    <row r="194" spans="1:1" x14ac:dyDescent="0.35">
      <c r="A194" s="28" t="str">
        <f>HYPERLINK("#'Data_Analysis'!A1589", "hesper_26_overall_D_248_by_age_group")</f>
        <v>hesper_26_overall_D_248_by_age_group</v>
      </c>
    </row>
    <row r="195" spans="1:1" x14ac:dyDescent="0.35">
      <c r="A195" s="28" t="str">
        <f>HYPERLINK("#'Data_Analysis'!A1599", "hesper_26_overall_D_249_by_gender")</f>
        <v>hesper_26_overall_D_249_by_gender</v>
      </c>
    </row>
    <row r="196" spans="1:1" x14ac:dyDescent="0.35">
      <c r="A196" s="28" t="str">
        <f>HYPERLINK("#'Data_Analysis'!A1605", "hesper_26_region_246")</f>
        <v>hesper_26_region_246</v>
      </c>
    </row>
    <row r="197" spans="1:1" x14ac:dyDescent="0.35">
      <c r="A197" s="28" t="str">
        <f>HYPERLINK("#'Data_Analysis'!A1615", "hesper_26_rural_urban_247")</f>
        <v>hesper_26_rural_urban_247</v>
      </c>
    </row>
    <row r="198" spans="1:1" x14ac:dyDescent="0.35">
      <c r="A198" s="28" t="str">
        <f>HYPERLINK("#'Data_Analysis'!A1621", "hesper_27_overall_D_252_by_gender")</f>
        <v>hesper_27_overall_D_252_by_gender</v>
      </c>
    </row>
    <row r="199" spans="1:1" x14ac:dyDescent="0.35">
      <c r="A199" s="28" t="str">
        <f>HYPERLINK("#'Data_Analysis'!A1627", "hesper_27_region_250")</f>
        <v>hesper_27_region_250</v>
      </c>
    </row>
    <row r="200" spans="1:1" x14ac:dyDescent="0.35">
      <c r="A200" s="28" t="str">
        <f>HYPERLINK("#'Data_Analysis'!A1637", "hesper_27_rural_urban_251")</f>
        <v>hesper_27_rural_urban_251</v>
      </c>
    </row>
    <row r="201" spans="1:1" x14ac:dyDescent="0.35">
      <c r="A201" s="28" t="str">
        <f>HYPERLINK("#'Data_Analysis'!A1643", "hesper_28_region_253")</f>
        <v>hesper_28_region_253</v>
      </c>
    </row>
    <row r="202" spans="1:1" x14ac:dyDescent="0.35">
      <c r="A202" s="28" t="str">
        <f>HYPERLINK("#'Data_Analysis'!A1653", "hesper_28_rural_urban_254")</f>
        <v>hesper_28_rural_urban_254</v>
      </c>
    </row>
    <row r="203" spans="1:1" x14ac:dyDescent="0.35">
      <c r="A203" s="28" t="str">
        <f>HYPERLINK("#'Data_Analysis'!A1659", "hesper_29_region_255")</f>
        <v>hesper_29_region_255</v>
      </c>
    </row>
    <row r="204" spans="1:1" x14ac:dyDescent="0.35">
      <c r="A204" s="28" t="str">
        <f>HYPERLINK("#'Data_Analysis'!A1669", "hesper_29_rural_urban_256")</f>
        <v>hesper_29_rural_urban_256</v>
      </c>
    </row>
    <row r="205" spans="1:1" x14ac:dyDescent="0.35">
      <c r="A205" s="28" t="str">
        <f>HYPERLINK("#'Data_Analysis'!A1675", "hesper_30_overall_D_259_by_hh_size_cat")</f>
        <v>hesper_30_overall_D_259_by_hh_size_cat</v>
      </c>
    </row>
    <row r="206" spans="1:1" x14ac:dyDescent="0.35">
      <c r="A206" s="28" t="str">
        <f>HYPERLINK("#'Data_Analysis'!A1683", "hesper_30_region_257")</f>
        <v>hesper_30_region_257</v>
      </c>
    </row>
    <row r="207" spans="1:1" x14ac:dyDescent="0.35">
      <c r="A207" s="28" t="str">
        <f>HYPERLINK("#'Data_Analysis'!A1693", "hesper_30_rural_urban_258")</f>
        <v>hesper_30_rural_urban_258</v>
      </c>
    </row>
    <row r="208" spans="1:1" x14ac:dyDescent="0.35">
      <c r="A208" s="28" t="str">
        <f>HYPERLINK("#'Data_Analysis'!A1699", "hh_criteria_overall_D_112_by_hesper_05_06")</f>
        <v>hh_criteria_overall_D_112_by_hesper_05_06</v>
      </c>
    </row>
    <row r="209" spans="1:1" x14ac:dyDescent="0.35">
      <c r="A209" s="28" t="str">
        <f>HYPERLINK("#'Data_Analysis'!A1706", "hh_criteria_overall_D_121_by_hesper_07")</f>
        <v>hh_criteria_overall_D_121_by_hesper_07</v>
      </c>
    </row>
    <row r="210" spans="1:1" x14ac:dyDescent="0.35">
      <c r="A210" s="28" t="str">
        <f>HYPERLINK("#'Data_Analysis'!A1712", "hh_criteria_overall_D_130_by_hesper_08")</f>
        <v>hh_criteria_overall_D_130_by_hesper_08</v>
      </c>
    </row>
    <row r="211" spans="1:1" x14ac:dyDescent="0.35">
      <c r="A211" s="28" t="str">
        <f>HYPERLINK("#'Data_Analysis'!A1719", "hh_criteria_overall_D_140_by_hesper_09")</f>
        <v>hh_criteria_overall_D_140_by_hesper_09</v>
      </c>
    </row>
    <row r="212" spans="1:1" x14ac:dyDescent="0.35">
      <c r="A212" s="28" t="str">
        <f>HYPERLINK("#'Data_Analysis'!A1726", "hh_criteria_overall_D_166_by_hesper_13")</f>
        <v>hh_criteria_overall_D_166_by_hesper_13</v>
      </c>
    </row>
    <row r="213" spans="1:1" x14ac:dyDescent="0.35">
      <c r="A213" s="28" t="str">
        <f>HYPERLINK("#'Data_Analysis'!A1733", "hh_criteria_overall_D_173_by_hesper_14")</f>
        <v>hh_criteria_overall_D_173_by_hesper_14</v>
      </c>
    </row>
    <row r="214" spans="1:1" x14ac:dyDescent="0.35">
      <c r="A214" s="28" t="str">
        <f>HYPERLINK("#'Data_Analysis'!A1740", "hh_criteria_overall_D_180_by_hesper_15")</f>
        <v>hh_criteria_overall_D_180_by_hesper_15</v>
      </c>
    </row>
    <row r="215" spans="1:1" x14ac:dyDescent="0.35">
      <c r="A215" s="28" t="str">
        <f>HYPERLINK("#'Data_Analysis'!A1747", "hh_criteria_overall_D_189_by_hesper_16")</f>
        <v>hh_criteria_overall_D_189_by_hesper_16</v>
      </c>
    </row>
    <row r="216" spans="1:1" x14ac:dyDescent="0.35">
      <c r="A216" s="28" t="str">
        <f>HYPERLINK("#'Data_Analysis'!A1754", "hh_criteria_overall_D_197_by_hesper_17")</f>
        <v>hh_criteria_overall_D_197_by_hesper_17</v>
      </c>
    </row>
    <row r="217" spans="1:1" x14ac:dyDescent="0.35">
      <c r="A217" s="28" t="str">
        <f>HYPERLINK("#'Data_Analysis'!A1761", "hh_criteria_overall_D_202_by_hesper_18")</f>
        <v>hh_criteria_overall_D_202_by_hesper_18</v>
      </c>
    </row>
    <row r="218" spans="1:1" x14ac:dyDescent="0.35">
      <c r="A218" s="28" t="str">
        <f>HYPERLINK("#'Data_Analysis'!A1768", "hh_criteria_overall_D_210_by_hesper_19")</f>
        <v>hh_criteria_overall_D_210_by_hesper_19</v>
      </c>
    </row>
    <row r="219" spans="1:1" x14ac:dyDescent="0.35">
      <c r="A219" s="28" t="str">
        <f>HYPERLINK("#'Data_Analysis'!A1775", "hh_criteria_overall_D_218_by_hesper_20")</f>
        <v>hh_criteria_overall_D_218_by_hesper_20</v>
      </c>
    </row>
    <row r="220" spans="1:1" x14ac:dyDescent="0.35">
      <c r="A220" s="28" t="str">
        <f>HYPERLINK("#'Data_Analysis'!A1782", "hh_criteria_overall_D_226_by_hesper_21")</f>
        <v>hh_criteria_overall_D_226_by_hesper_21</v>
      </c>
    </row>
    <row r="221" spans="1:1" x14ac:dyDescent="0.35">
      <c r="A221" s="28" t="str">
        <f>HYPERLINK("#'Data_Analysis'!A1789", "hh_criteria_overall_D_234_by_hesper_22")</f>
        <v>hh_criteria_overall_D_234_by_hesper_22</v>
      </c>
    </row>
    <row r="222" spans="1:1" x14ac:dyDescent="0.35">
      <c r="A222" s="28" t="str">
        <f>HYPERLINK("#'Data_Analysis'!A1796", "hh_criteria_overall_D_238_by_hesper_23")</f>
        <v>hh_criteria_overall_D_238_by_hesper_23</v>
      </c>
    </row>
    <row r="223" spans="1:1" x14ac:dyDescent="0.35">
      <c r="A223" s="28" t="str">
        <f>HYPERLINK("#'Data_Analysis'!A1803", "hh_criteria_overall_D_245_by_hesper_24")</f>
        <v>hh_criteria_overall_D_245_by_hesper_24</v>
      </c>
    </row>
    <row r="224" spans="1:1" x14ac:dyDescent="0.35">
      <c r="A224" s="28" t="str">
        <f>HYPERLINK("#'Data_Analysis'!A1809", "hh_criteria_overall_D_26_by_displacement")</f>
        <v>hh_criteria_overall_D_26_by_displacement</v>
      </c>
    </row>
    <row r="225" spans="1:1" x14ac:dyDescent="0.35">
      <c r="A225" s="28" t="str">
        <f>HYPERLINK("#'Data_Analysis'!A1818", "hh_criteria_overall_D_70_by_hesper_01")</f>
        <v>hh_criteria_overall_D_70_by_hesper_01</v>
      </c>
    </row>
    <row r="226" spans="1:1" x14ac:dyDescent="0.35">
      <c r="A226" s="28" t="str">
        <f>HYPERLINK("#'Data_Analysis'!A1824", "hh_criteria_overall_D_79_by_hesper_02")</f>
        <v>hh_criteria_overall_D_79_by_hesper_02</v>
      </c>
    </row>
    <row r="227" spans="1:1" x14ac:dyDescent="0.35">
      <c r="A227" s="28" t="str">
        <f>HYPERLINK("#'Data_Analysis'!A1831", "hh_criteria_overall_D_89_by_hesper_03")</f>
        <v>hh_criteria_overall_D_89_by_hesper_03</v>
      </c>
    </row>
    <row r="228" spans="1:1" x14ac:dyDescent="0.35">
      <c r="A228" s="28" t="str">
        <f>HYPERLINK("#'Data_Analysis'!A1837", "hh_criteria_overall_D_98_by_hesper_04")</f>
        <v>hh_criteria_overall_D_98_by_hesper_04</v>
      </c>
    </row>
    <row r="229" spans="1:1" x14ac:dyDescent="0.35">
      <c r="A229" s="28" t="str">
        <f>HYPERLINK("#'Data_Analysis'!A1844", "hh_criteria_region_24")</f>
        <v>hh_criteria_region_24</v>
      </c>
    </row>
    <row r="230" spans="1:1" x14ac:dyDescent="0.35">
      <c r="A230" s="28" t="str">
        <f>HYPERLINK("#'Data_Analysis'!A1854", "hh_criteria_rural_urban_25")</f>
        <v>hh_criteria_rural_urban_25</v>
      </c>
    </row>
    <row r="231" spans="1:1" x14ac:dyDescent="0.35">
      <c r="A231" s="28" t="str">
        <f>HYPERLINK("#'Data_Analysis'!A1860", "hh_size_cat_overall_D_47_by_age_group")</f>
        <v>hh_size_cat_overall_D_47_by_age_group</v>
      </c>
    </row>
    <row r="232" spans="1:1" x14ac:dyDescent="0.35">
      <c r="A232" s="28" t="str">
        <f>HYPERLINK("#'Data_Analysis'!A1870", "hh_size_cat_overall_D_48_by_gender")</f>
        <v>hh_size_cat_overall_D_48_by_gender</v>
      </c>
    </row>
    <row r="233" spans="1:1" x14ac:dyDescent="0.35">
      <c r="A233" s="28" t="str">
        <f>HYPERLINK("#'Data_Analysis'!A1876", "hh_size_cat_overall_D_49_by_displacement")</f>
        <v>hh_size_cat_overall_D_49_by_displacement</v>
      </c>
    </row>
    <row r="234" spans="1:1" x14ac:dyDescent="0.35">
      <c r="A234" s="28" t="str">
        <f>HYPERLINK("#'Data_Analysis'!A1885", "hh_size_cat_region_44")</f>
        <v>hh_size_cat_region_44</v>
      </c>
    </row>
    <row r="235" spans="1:1" x14ac:dyDescent="0.35">
      <c r="A235" s="28" t="str">
        <f>HYPERLINK("#'Data_Analysis'!A1895", "hh_size_cat_rural_urban_46")</f>
        <v>hh_size_cat_rural_urban_46</v>
      </c>
    </row>
    <row r="236" spans="1:1" x14ac:dyDescent="0.35">
      <c r="A236" s="28" t="str">
        <f>HYPERLINK("#'Data_Analysis'!A1901", "hh_size_region_43")</f>
        <v>hh_size_region_43</v>
      </c>
    </row>
    <row r="237" spans="1:1" x14ac:dyDescent="0.35">
      <c r="A237" s="28" t="str">
        <f>HYPERLINK("#'Data_Analysis'!A1911", "hh_size_rural_urban_45")</f>
        <v>hh_size_rural_urban_45</v>
      </c>
    </row>
    <row r="238" spans="1:1" x14ac:dyDescent="0.35">
      <c r="A238" s="28" t="str">
        <f>HYPERLINK("#'Data_Analysis'!A1917", "highest_ed_overall_D_36_by_age_group")</f>
        <v>highest_ed_overall_D_36_by_age_group</v>
      </c>
    </row>
    <row r="239" spans="1:1" x14ac:dyDescent="0.35">
      <c r="A239" s="28" t="str">
        <f>HYPERLINK("#'Data_Analysis'!A1927", "highest_ed_overall_D_37_by_legal_status")</f>
        <v>highest_ed_overall_D_37_by_legal_status</v>
      </c>
    </row>
    <row r="240" spans="1:1" x14ac:dyDescent="0.35">
      <c r="A240" s="28" t="str">
        <f>HYPERLINK("#'Data_Analysis'!A1939", "highest_ed_overall_D_38_by_gender")</f>
        <v>highest_ed_overall_D_38_by_gender</v>
      </c>
    </row>
    <row r="241" spans="1:1" x14ac:dyDescent="0.35">
      <c r="A241" s="28" t="str">
        <f>HYPERLINK("#'Data_Analysis'!A1945", "highest_ed_region_34")</f>
        <v>highest_ed_region_34</v>
      </c>
    </row>
    <row r="242" spans="1:1" x14ac:dyDescent="0.35">
      <c r="A242" s="28" t="str">
        <f>HYPERLINK("#'Data_Analysis'!A1955", "highest_ed_rural_urban_35")</f>
        <v>highest_ed_rural_urban_35</v>
      </c>
    </row>
    <row r="243" spans="1:1" x14ac:dyDescent="0.35">
      <c r="A243" s="28" t="str">
        <f>HYPERLINK("#'Data_Analysis'!A1961", "inform_serv_overall_D_280_by_age_group")</f>
        <v>inform_serv_overall_D_280_by_age_group</v>
      </c>
    </row>
    <row r="244" spans="1:1" x14ac:dyDescent="0.35">
      <c r="A244" s="28" t="str">
        <f>HYPERLINK("#'Data_Analysis'!A1971", "inform_serv_overall_D_281_by_displacement")</f>
        <v>inform_serv_overall_D_281_by_displacement</v>
      </c>
    </row>
    <row r="245" spans="1:1" x14ac:dyDescent="0.35">
      <c r="A245" s="28" t="str">
        <f>HYPERLINK("#'Data_Analysis'!A1980", "inform_serv_region_278")</f>
        <v>inform_serv_region_278</v>
      </c>
    </row>
    <row r="246" spans="1:1" x14ac:dyDescent="0.35">
      <c r="A246" s="28" t="str">
        <f>HYPERLINK("#'Data_Analysis'!A1990", "inform_serv_rural_urban_279")</f>
        <v>inform_serv_rural_urban_279</v>
      </c>
    </row>
    <row r="247" spans="1:1" x14ac:dyDescent="0.35">
      <c r="A247" s="28" t="str">
        <f>HYPERLINK("#'Data_Analysis'!A1996", "legal_status_overall_D_22_by_displacement")</f>
        <v>legal_status_overall_D_22_by_displacement</v>
      </c>
    </row>
    <row r="248" spans="1:1" x14ac:dyDescent="0.35">
      <c r="A248" s="28" t="str">
        <f>HYPERLINK("#'Data_Analysis'!A2005", "legal_status_overall_D_23_by_nationality")</f>
        <v>legal_status_overall_D_23_by_nationality</v>
      </c>
    </row>
    <row r="249" spans="1:1" x14ac:dyDescent="0.35">
      <c r="A249" s="28" t="str">
        <f>HYPERLINK("#'Data_Analysis'!A2020", "legal_status_region_20")</f>
        <v>legal_status_region_20</v>
      </c>
    </row>
    <row r="250" spans="1:1" x14ac:dyDescent="0.35">
      <c r="A250" s="28" t="str">
        <f>HYPERLINK("#'Data_Analysis'!A2030", "legal_status_rural_urban_21")</f>
        <v>legal_status_rural_urban_21</v>
      </c>
    </row>
    <row r="251" spans="1:1" x14ac:dyDescent="0.35">
      <c r="A251" s="28" t="str">
        <f>HYPERLINK("#'Data_Analysis'!A2036", "loc_res_01_overall_13")</f>
        <v>loc_res_01_overall_13</v>
      </c>
    </row>
    <row r="252" spans="1:1" x14ac:dyDescent="0.35">
      <c r="A252" s="28" t="str">
        <f>HYPERLINK("#'Data_Analysis'!A2040", "loc_res_02_overall_14")</f>
        <v>loc_res_02_overall_14</v>
      </c>
    </row>
    <row r="253" spans="1:1" x14ac:dyDescent="0.35">
      <c r="A253" s="28" t="str">
        <f>HYPERLINK("#'Data_Analysis'!A2044", "month_arrival_overall_D_12_by_month_range")</f>
        <v>month_arrival_overall_D_12_by_month_range</v>
      </c>
    </row>
    <row r="254" spans="1:1" x14ac:dyDescent="0.35">
      <c r="A254" s="28" t="str">
        <f>HYPERLINK("#'Data_Analysis'!A2054", "month_range_overall_D_11_by_month_arrival")</f>
        <v>month_range_overall_D_11_by_month_arrival</v>
      </c>
    </row>
    <row r="255" spans="1:1" x14ac:dyDescent="0.35">
      <c r="A255" s="28" t="str">
        <f>HYPERLINK("#'Data_Analysis'!A2086", "month_range_region_9")</f>
        <v>month_range_region_9</v>
      </c>
    </row>
    <row r="256" spans="1:1" x14ac:dyDescent="0.35">
      <c r="A256" s="28" t="str">
        <f>HYPERLINK("#'Data_Analysis'!A2096", "month_range_rural_urban_10")</f>
        <v>month_range_rural_urban_10</v>
      </c>
    </row>
    <row r="257" spans="1:1" x14ac:dyDescent="0.35">
      <c r="A257" s="28" t="str">
        <f>HYPERLINK("#'Data_Analysis'!A2102", "nationality_region_18")</f>
        <v>nationality_region_18</v>
      </c>
    </row>
    <row r="258" spans="1:1" x14ac:dyDescent="0.35">
      <c r="A258" s="28" t="str">
        <f>HYPERLINK("#'Data_Analysis'!A2112", "nationality_rural_urban_19")</f>
        <v>nationality_rural_urban_19</v>
      </c>
    </row>
    <row r="259" spans="1:1" x14ac:dyDescent="0.35">
      <c r="A259" s="28" t="str">
        <f>HYPERLINK("#'Data_Analysis'!A2118", "pref_assistance_01_overall_D_290_by_gender")</f>
        <v>pref_assistance_01_overall_D_290_by_gender</v>
      </c>
    </row>
    <row r="260" spans="1:1" x14ac:dyDescent="0.35">
      <c r="A260" s="28" t="str">
        <f>HYPERLINK("#'Data_Analysis'!A2124", "pref_assistance_01_overall_D_291_by_age_group")</f>
        <v>pref_assistance_01_overall_D_291_by_age_group</v>
      </c>
    </row>
    <row r="261" spans="1:1" x14ac:dyDescent="0.35">
      <c r="A261" s="28" t="str">
        <f>HYPERLINK("#'Data_Analysis'!A2134", "pref_assistance_01_overall_D_292_by_displacement")</f>
        <v>pref_assistance_01_overall_D_292_by_displacement</v>
      </c>
    </row>
    <row r="262" spans="1:1" x14ac:dyDescent="0.35">
      <c r="A262" s="28" t="str">
        <f>HYPERLINK("#'Data_Analysis'!A2143", "pref_assistance_01_region_288")</f>
        <v>pref_assistance_01_region_288</v>
      </c>
    </row>
    <row r="263" spans="1:1" x14ac:dyDescent="0.35">
      <c r="A263" s="28" t="str">
        <f>HYPERLINK("#'Data_Analysis'!A2153", "pref_assistance_01_rural_urban_289")</f>
        <v>pref_assistance_01_rural_urban_289</v>
      </c>
    </row>
    <row r="264" spans="1:1" x14ac:dyDescent="0.35">
      <c r="A264" s="28" t="str">
        <f>HYPERLINK("#'Data_Analysis'!A2159", "pref_assistance_02_overall_D_295_by_gender")</f>
        <v>pref_assistance_02_overall_D_295_by_gender</v>
      </c>
    </row>
    <row r="265" spans="1:1" x14ac:dyDescent="0.35">
      <c r="A265" s="28" t="str">
        <f>HYPERLINK("#'Data_Analysis'!A2165", "pref_assistance_02_overall_D_296_by_age_group")</f>
        <v>pref_assistance_02_overall_D_296_by_age_group</v>
      </c>
    </row>
    <row r="266" spans="1:1" x14ac:dyDescent="0.35">
      <c r="A266" s="28" t="str">
        <f>HYPERLINK("#'Data_Analysis'!A2175", "pref_assistance_02_overall_D_297_by_legal_status")</f>
        <v>pref_assistance_02_overall_D_297_by_legal_status</v>
      </c>
    </row>
    <row r="267" spans="1:1" x14ac:dyDescent="0.35">
      <c r="A267" s="28" t="str">
        <f>HYPERLINK("#'Data_Analysis'!A2186", "pref_assistance_02_overall_D_298_by_wgs_analysis")</f>
        <v>pref_assistance_02_overall_D_298_by_wgs_analysis</v>
      </c>
    </row>
    <row r="268" spans="1:1" x14ac:dyDescent="0.35">
      <c r="A268" s="28" t="str">
        <f>HYPERLINK("#'Data_Analysis'!A2192", "pref_assistance_02_overall_D_299_by_displacement")</f>
        <v>pref_assistance_02_overall_D_299_by_displacement</v>
      </c>
    </row>
    <row r="269" spans="1:1" x14ac:dyDescent="0.35">
      <c r="A269" s="28" t="str">
        <f>HYPERLINK("#'Data_Analysis'!A2201", "pref_assistance_02_overall_D_300_by_highest_ed")</f>
        <v>pref_assistance_02_overall_D_300_by_highest_ed</v>
      </c>
    </row>
    <row r="270" spans="1:1" x14ac:dyDescent="0.35">
      <c r="A270" s="28" t="str">
        <f>HYPERLINK("#'Data_Analysis'!A2213", "pref_assistance_02_region_293")</f>
        <v>pref_assistance_02_region_293</v>
      </c>
    </row>
    <row r="271" spans="1:1" x14ac:dyDescent="0.35">
      <c r="A271" s="28" t="str">
        <f>HYPERLINK("#'Data_Analysis'!A2223", "pref_assistance_02_rural_urban_294")</f>
        <v>pref_assistance_02_rural_urban_294</v>
      </c>
    </row>
    <row r="272" spans="1:1" x14ac:dyDescent="0.35">
      <c r="A272" s="28" t="str">
        <f>HYPERLINK("#'Data_Analysis'!A2229", "pref_chan_01_overall_D_284_by_age_group")</f>
        <v>pref_chan_01_overall_D_284_by_age_group</v>
      </c>
    </row>
    <row r="273" spans="1:1" x14ac:dyDescent="0.35">
      <c r="A273" s="28" t="str">
        <f>HYPERLINK("#'Data_Analysis'!A2239", "pref_chan_01_region_282")</f>
        <v>pref_chan_01_region_282</v>
      </c>
    </row>
    <row r="274" spans="1:1" x14ac:dyDescent="0.35">
      <c r="A274" s="28" t="str">
        <f>HYPERLINK("#'Data_Analysis'!A2249", "pref_chan_01_rural_urban_283")</f>
        <v>pref_chan_01_rural_urban_283</v>
      </c>
    </row>
    <row r="275" spans="1:1" x14ac:dyDescent="0.35">
      <c r="A275" s="28" t="str">
        <f>HYPERLINK("#'Data_Analysis'!A2255", "pref_chan_02_overall_D_287_by_age_group")</f>
        <v>pref_chan_02_overall_D_287_by_age_group</v>
      </c>
    </row>
    <row r="276" spans="1:1" x14ac:dyDescent="0.35">
      <c r="A276" s="28" t="str">
        <f>HYPERLINK("#'Data_Analysis'!A2265", "pref_chan_02_region_285")</f>
        <v>pref_chan_02_region_285</v>
      </c>
    </row>
    <row r="277" spans="1:1" x14ac:dyDescent="0.35">
      <c r="A277" s="28" t="str">
        <f>HYPERLINK("#'Data_Analysis'!A2274", "pref_chan_02_rural_urban_286")</f>
        <v>pref_chan_02_rural_urban_286</v>
      </c>
    </row>
    <row r="278" spans="1:1" x14ac:dyDescent="0.35">
      <c r="A278" s="28" t="str">
        <f>HYPERLINK("#'Data_Analysis'!A2280", "serious_problem_1_overall_D_262_by_gender")</f>
        <v>serious_problem_1_overall_D_262_by_gender</v>
      </c>
    </row>
    <row r="279" spans="1:1" x14ac:dyDescent="0.35">
      <c r="A279" s="28" t="str">
        <f>HYPERLINK("#'Data_Analysis'!A2286", "serious_problem_1_overall_D_263_by_age_group")</f>
        <v>serious_problem_1_overall_D_263_by_age_group</v>
      </c>
    </row>
    <row r="280" spans="1:1" x14ac:dyDescent="0.35">
      <c r="A280" s="28" t="str">
        <f>HYPERLINK("#'Data_Analysis'!A2296", "serious_problem_1_overall_D_264_by_wgs_analysis")</f>
        <v>serious_problem_1_overall_D_264_by_wgs_analysis</v>
      </c>
    </row>
    <row r="281" spans="1:1" x14ac:dyDescent="0.35">
      <c r="A281" s="28" t="str">
        <f>HYPERLINK("#'Data_Analysis'!A2302", "serious_problem_1_overall_D_265_by_displacement")</f>
        <v>serious_problem_1_overall_D_265_by_displacement</v>
      </c>
    </row>
    <row r="282" spans="1:1" x14ac:dyDescent="0.35">
      <c r="A282" s="28" t="str">
        <f>HYPERLINK("#'Data_Analysis'!A2311", "serious_problem_1_region_260")</f>
        <v>serious_problem_1_region_260</v>
      </c>
    </row>
    <row r="283" spans="1:1" x14ac:dyDescent="0.35">
      <c r="A283" s="28" t="str">
        <f>HYPERLINK("#'Data_Analysis'!A2321", "serious_problem_1_rural_urban_261")</f>
        <v>serious_problem_1_rural_urban_261</v>
      </c>
    </row>
    <row r="284" spans="1:1" x14ac:dyDescent="0.35">
      <c r="A284" s="28" t="str">
        <f>HYPERLINK("#'Data_Analysis'!A2327", "serious_problem_2_overall_D_268_by_gender")</f>
        <v>serious_problem_2_overall_D_268_by_gender</v>
      </c>
    </row>
    <row r="285" spans="1:1" x14ac:dyDescent="0.35">
      <c r="A285" s="28" t="str">
        <f>HYPERLINK("#'Data_Analysis'!A2333", "serious_problem_2_overall_D_269_by_age_group")</f>
        <v>serious_problem_2_overall_D_269_by_age_group</v>
      </c>
    </row>
    <row r="286" spans="1:1" x14ac:dyDescent="0.35">
      <c r="A286" s="28" t="str">
        <f>HYPERLINK("#'Data_Analysis'!A2343", "serious_problem_2_overall_D_270_by_wgs_analysis")</f>
        <v>serious_problem_2_overall_D_270_by_wgs_analysis</v>
      </c>
    </row>
    <row r="287" spans="1:1" x14ac:dyDescent="0.35">
      <c r="A287" s="28" t="str">
        <f>HYPERLINK("#'Data_Analysis'!A2349", "serious_problem_2_overall_D_271_by_displacement")</f>
        <v>serious_problem_2_overall_D_271_by_displacement</v>
      </c>
    </row>
    <row r="288" spans="1:1" x14ac:dyDescent="0.35">
      <c r="A288" s="28" t="str">
        <f>HYPERLINK("#'Data_Analysis'!A2358", "serious_problem_2_region_266")</f>
        <v>serious_problem_2_region_266</v>
      </c>
    </row>
    <row r="289" spans="1:1" x14ac:dyDescent="0.35">
      <c r="A289" s="28" t="str">
        <f>HYPERLINK("#'Data_Analysis'!A2368", "serious_problem_2_rural_urban_267")</f>
        <v>serious_problem_2_rural_urban_267</v>
      </c>
    </row>
    <row r="290" spans="1:1" x14ac:dyDescent="0.35">
      <c r="A290" s="28" t="str">
        <f>HYPERLINK("#'Data_Analysis'!A2374", "serious_problem_3_overall_D_274_by_gender")</f>
        <v>serious_problem_3_overall_D_274_by_gender</v>
      </c>
    </row>
    <row r="291" spans="1:1" x14ac:dyDescent="0.35">
      <c r="A291" s="28" t="str">
        <f>HYPERLINK("#'Data_Analysis'!A2380", "serious_problem_3_overall_D_275_by_age_group")</f>
        <v>serious_problem_3_overall_D_275_by_age_group</v>
      </c>
    </row>
    <row r="292" spans="1:1" x14ac:dyDescent="0.35">
      <c r="A292" s="28" t="str">
        <f>HYPERLINK("#'Data_Analysis'!A2390", "serious_problem_3_overall_D_276_by_wgs_analysis")</f>
        <v>serious_problem_3_overall_D_276_by_wgs_analysis</v>
      </c>
    </row>
    <row r="293" spans="1:1" x14ac:dyDescent="0.35">
      <c r="A293" s="28" t="str">
        <f>HYPERLINK("#'Data_Analysis'!A2396", "serious_problem_3_overall_D_277_by_displacement")</f>
        <v>serious_problem_3_overall_D_277_by_displacement</v>
      </c>
    </row>
    <row r="294" spans="1:1" x14ac:dyDescent="0.35">
      <c r="A294" s="28" t="str">
        <f>HYPERLINK("#'Data_Analysis'!A2405", "serious_problem_3_region_272")</f>
        <v>serious_problem_3_region_272</v>
      </c>
    </row>
    <row r="295" spans="1:1" x14ac:dyDescent="0.35">
      <c r="A295" s="28" t="str">
        <f>HYPERLINK("#'Data_Analysis'!A2414", "serious_problem_3_rural_urban_273")</f>
        <v>serious_problem_3_rural_urban_273</v>
      </c>
    </row>
    <row r="296" spans="1:1" x14ac:dyDescent="0.35">
      <c r="A296" s="28" t="str">
        <f>HYPERLINK("#'Data_Analysis'!A2420", "wgs_analysis_overall_D_58_by_age_group")</f>
        <v>wgs_analysis_overall_D_58_by_age_group</v>
      </c>
    </row>
    <row r="297" spans="1:1" x14ac:dyDescent="0.35">
      <c r="A297" s="28" t="str">
        <f>HYPERLINK("#'Data_Analysis'!A2430", "wgs_analysis_overall_D_59_by_gender")</f>
        <v>wgs_analysis_overall_D_59_by_gender</v>
      </c>
    </row>
    <row r="298" spans="1:1" x14ac:dyDescent="0.35">
      <c r="A298" s="28" t="str">
        <f>HYPERLINK("#'Data_Analysis'!A2436", "wgs_analysis_overall_D_60_by_legal_status")</f>
        <v>wgs_analysis_overall_D_60_by_legal_status</v>
      </c>
    </row>
    <row r="299" spans="1:1" x14ac:dyDescent="0.35">
      <c r="A299" s="28" t="str">
        <f>HYPERLINK("#'Data_Analysis'!A2448", "wgs_analysis_overall_D_61_by_displacement")</f>
        <v>wgs_analysis_overall_D_61_by_displacement</v>
      </c>
    </row>
    <row r="300" spans="1:1" x14ac:dyDescent="0.35">
      <c r="A300" s="28" t="str">
        <f>HYPERLINK("#'Data_Analysis'!A2457", "wgs_analysis_region_56")</f>
        <v>wgs_analysis_region_56</v>
      </c>
    </row>
    <row r="301" spans="1:1" x14ac:dyDescent="0.35">
      <c r="A301" s="28" t="str">
        <f>HYPERLINK("#'Data_Analysis'!A2467", "wgs_analysis_rural_urban_57")</f>
        <v>wgs_analysis_rural_urban_57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F8D7B-E941-4B70-A5E8-8EA493D178CC}">
  <dimension ref="A1:BJ2471"/>
  <sheetViews>
    <sheetView workbookViewId="0">
      <selection activeCell="R24" sqref="R24"/>
    </sheetView>
  </sheetViews>
  <sheetFormatPr defaultColWidth="11.54296875" defaultRowHeight="14.5" x14ac:dyDescent="0.35"/>
  <sheetData>
    <row r="1" spans="1:13" x14ac:dyDescent="0.35">
      <c r="A1" t="s">
        <v>1338</v>
      </c>
    </row>
    <row r="2" spans="1:13" x14ac:dyDescent="0.35">
      <c r="A2" t="s">
        <v>65</v>
      </c>
      <c r="B2" t="s">
        <v>1339</v>
      </c>
      <c r="C2" t="s">
        <v>1340</v>
      </c>
      <c r="D2" t="s">
        <v>1341</v>
      </c>
      <c r="E2" t="s">
        <v>1342</v>
      </c>
      <c r="F2" t="s">
        <v>1343</v>
      </c>
      <c r="G2" t="s">
        <v>1344</v>
      </c>
      <c r="H2" t="s">
        <v>1345</v>
      </c>
      <c r="I2" t="s">
        <v>1346</v>
      </c>
      <c r="J2" t="s">
        <v>1347</v>
      </c>
      <c r="K2" t="s">
        <v>1348</v>
      </c>
      <c r="L2" t="s">
        <v>1349</v>
      </c>
      <c r="M2" t="s">
        <v>1350</v>
      </c>
    </row>
    <row r="3" spans="1:13" x14ac:dyDescent="0.35">
      <c r="A3" t="s">
        <v>1351</v>
      </c>
      <c r="B3">
        <v>1</v>
      </c>
      <c r="C3" t="s">
        <v>1352</v>
      </c>
      <c r="D3" t="s">
        <v>1353</v>
      </c>
      <c r="E3" t="s">
        <v>1353</v>
      </c>
      <c r="F3" t="s">
        <v>1353</v>
      </c>
      <c r="G3" t="s">
        <v>1353</v>
      </c>
      <c r="H3" t="s">
        <v>1353</v>
      </c>
      <c r="I3" t="s">
        <v>1353</v>
      </c>
      <c r="J3" t="s">
        <v>1353</v>
      </c>
      <c r="K3" t="s">
        <v>1353</v>
      </c>
      <c r="L3" t="s">
        <v>1353</v>
      </c>
      <c r="M3" t="s">
        <v>1353</v>
      </c>
    </row>
    <row r="4" spans="1:13" x14ac:dyDescent="0.35">
      <c r="A4" t="s">
        <v>1354</v>
      </c>
      <c r="B4">
        <v>1</v>
      </c>
      <c r="C4" t="s">
        <v>1353</v>
      </c>
      <c r="D4" t="s">
        <v>1352</v>
      </c>
      <c r="E4" t="s">
        <v>1353</v>
      </c>
      <c r="F4" t="s">
        <v>1353</v>
      </c>
      <c r="G4" t="s">
        <v>1353</v>
      </c>
      <c r="H4" t="s">
        <v>1353</v>
      </c>
      <c r="I4" t="s">
        <v>1353</v>
      </c>
      <c r="J4" t="s">
        <v>1353</v>
      </c>
      <c r="K4" t="s">
        <v>1353</v>
      </c>
      <c r="L4" t="s">
        <v>1353</v>
      </c>
      <c r="M4" t="s">
        <v>1353</v>
      </c>
    </row>
    <row r="5" spans="1:13" x14ac:dyDescent="0.35">
      <c r="A5" t="s">
        <v>1355</v>
      </c>
      <c r="B5">
        <v>12</v>
      </c>
      <c r="C5" t="s">
        <v>1356</v>
      </c>
      <c r="D5" t="s">
        <v>1357</v>
      </c>
      <c r="E5" t="s">
        <v>1357</v>
      </c>
      <c r="F5" t="s">
        <v>1356</v>
      </c>
      <c r="G5" t="s">
        <v>1357</v>
      </c>
      <c r="H5" t="s">
        <v>1356</v>
      </c>
      <c r="I5" t="s">
        <v>1353</v>
      </c>
      <c r="J5" t="s">
        <v>1353</v>
      </c>
      <c r="K5" t="s">
        <v>1353</v>
      </c>
      <c r="L5" t="s">
        <v>1353</v>
      </c>
      <c r="M5" t="s">
        <v>1353</v>
      </c>
    </row>
    <row r="6" spans="1:13" x14ac:dyDescent="0.35">
      <c r="A6" t="s">
        <v>1358</v>
      </c>
      <c r="B6">
        <v>8</v>
      </c>
      <c r="C6" t="s">
        <v>1359</v>
      </c>
      <c r="D6" t="s">
        <v>1353</v>
      </c>
      <c r="E6" t="s">
        <v>1353</v>
      </c>
      <c r="F6" t="s">
        <v>1360</v>
      </c>
      <c r="G6" t="s">
        <v>1359</v>
      </c>
      <c r="H6" t="s">
        <v>1353</v>
      </c>
      <c r="I6" t="s">
        <v>1360</v>
      </c>
      <c r="J6" t="s">
        <v>1353</v>
      </c>
      <c r="K6" t="s">
        <v>1353</v>
      </c>
      <c r="L6" t="s">
        <v>1353</v>
      </c>
      <c r="M6" t="s">
        <v>1353</v>
      </c>
    </row>
    <row r="7" spans="1:13" x14ac:dyDescent="0.35">
      <c r="A7" t="s">
        <v>1361</v>
      </c>
      <c r="B7">
        <v>5</v>
      </c>
      <c r="C7" t="s">
        <v>1353</v>
      </c>
      <c r="D7" t="s">
        <v>1353</v>
      </c>
      <c r="E7" t="s">
        <v>1353</v>
      </c>
      <c r="F7" t="s">
        <v>1353</v>
      </c>
      <c r="G7" t="s">
        <v>1362</v>
      </c>
      <c r="H7" t="s">
        <v>1362</v>
      </c>
      <c r="I7" t="s">
        <v>1353</v>
      </c>
      <c r="J7" t="s">
        <v>1363</v>
      </c>
      <c r="K7" t="s">
        <v>1353</v>
      </c>
      <c r="L7" t="s">
        <v>1353</v>
      </c>
      <c r="M7" t="s">
        <v>1353</v>
      </c>
    </row>
    <row r="8" spans="1:13" x14ac:dyDescent="0.35">
      <c r="A8" t="s">
        <v>1364</v>
      </c>
      <c r="B8">
        <v>3</v>
      </c>
      <c r="C8" t="s">
        <v>1353</v>
      </c>
      <c r="D8" t="s">
        <v>1353</v>
      </c>
      <c r="E8" t="s">
        <v>1353</v>
      </c>
      <c r="F8" t="s">
        <v>1353</v>
      </c>
      <c r="G8" t="s">
        <v>1365</v>
      </c>
      <c r="H8" t="s">
        <v>1366</v>
      </c>
      <c r="I8" t="s">
        <v>1353</v>
      </c>
      <c r="J8" t="s">
        <v>1353</v>
      </c>
      <c r="K8" t="s">
        <v>1353</v>
      </c>
      <c r="L8" t="s">
        <v>1353</v>
      </c>
      <c r="M8" t="s">
        <v>1353</v>
      </c>
    </row>
    <row r="9" spans="1:13" x14ac:dyDescent="0.35">
      <c r="A9" t="s">
        <v>1367</v>
      </c>
      <c r="B9">
        <v>210</v>
      </c>
      <c r="C9" t="s">
        <v>1368</v>
      </c>
      <c r="D9" t="s">
        <v>1369</v>
      </c>
      <c r="E9" t="s">
        <v>1370</v>
      </c>
      <c r="F9" t="s">
        <v>1371</v>
      </c>
      <c r="G9" t="s">
        <v>1372</v>
      </c>
      <c r="H9" t="s">
        <v>1373</v>
      </c>
      <c r="I9" t="s">
        <v>1374</v>
      </c>
      <c r="J9" t="s">
        <v>1375</v>
      </c>
      <c r="K9" t="s">
        <v>1376</v>
      </c>
      <c r="L9" t="s">
        <v>1371</v>
      </c>
      <c r="M9" t="s">
        <v>1370</v>
      </c>
    </row>
    <row r="10" spans="1:13" x14ac:dyDescent="0.35">
      <c r="A10" t="s">
        <v>1377</v>
      </c>
      <c r="B10">
        <v>5</v>
      </c>
      <c r="C10" t="s">
        <v>1362</v>
      </c>
      <c r="D10" t="s">
        <v>1353</v>
      </c>
      <c r="E10" t="s">
        <v>1363</v>
      </c>
      <c r="F10" t="s">
        <v>1363</v>
      </c>
      <c r="G10" t="s">
        <v>1363</v>
      </c>
      <c r="H10" t="s">
        <v>1353</v>
      </c>
      <c r="I10" t="s">
        <v>1353</v>
      </c>
      <c r="J10" t="s">
        <v>1353</v>
      </c>
      <c r="K10" t="s">
        <v>1353</v>
      </c>
      <c r="L10" t="s">
        <v>1353</v>
      </c>
      <c r="M10" t="s">
        <v>1353</v>
      </c>
    </row>
    <row r="11" spans="1:13" x14ac:dyDescent="0.35">
      <c r="A11" t="s">
        <v>1378</v>
      </c>
      <c r="B11">
        <v>245</v>
      </c>
      <c r="C11" t="s">
        <v>1379</v>
      </c>
      <c r="D11" t="s">
        <v>1375</v>
      </c>
      <c r="E11" t="s">
        <v>1370</v>
      </c>
      <c r="F11" t="s">
        <v>1380</v>
      </c>
      <c r="G11" t="s">
        <v>1381</v>
      </c>
      <c r="H11" t="s">
        <v>1382</v>
      </c>
      <c r="I11" t="s">
        <v>1382</v>
      </c>
      <c r="J11" t="s">
        <v>1375</v>
      </c>
      <c r="K11" t="s">
        <v>1383</v>
      </c>
      <c r="L11" t="s">
        <v>1384</v>
      </c>
      <c r="M11" t="s">
        <v>1380</v>
      </c>
    </row>
    <row r="13" spans="1:13" x14ac:dyDescent="0.35">
      <c r="A13" t="s">
        <v>1385</v>
      </c>
    </row>
    <row r="14" spans="1:13" x14ac:dyDescent="0.35">
      <c r="A14" t="s">
        <v>33</v>
      </c>
      <c r="B14" t="s">
        <v>1339</v>
      </c>
      <c r="C14" t="s">
        <v>1341</v>
      </c>
      <c r="D14" t="s">
        <v>1348</v>
      </c>
      <c r="E14" t="s">
        <v>1342</v>
      </c>
      <c r="F14" t="s">
        <v>1340</v>
      </c>
      <c r="G14" t="s">
        <v>1344</v>
      </c>
      <c r="H14" t="s">
        <v>1346</v>
      </c>
      <c r="I14" t="s">
        <v>1345</v>
      </c>
      <c r="J14" t="s">
        <v>1350</v>
      </c>
      <c r="K14" t="s">
        <v>1347</v>
      </c>
      <c r="L14" t="s">
        <v>1349</v>
      </c>
      <c r="M14" t="s">
        <v>1343</v>
      </c>
    </row>
    <row r="15" spans="1:13" x14ac:dyDescent="0.35">
      <c r="A15" t="s">
        <v>242</v>
      </c>
      <c r="B15">
        <v>30</v>
      </c>
      <c r="C15" t="s">
        <v>1371</v>
      </c>
      <c r="D15" t="s">
        <v>1371</v>
      </c>
      <c r="E15" t="s">
        <v>1386</v>
      </c>
      <c r="F15" t="s">
        <v>1387</v>
      </c>
      <c r="G15" t="s">
        <v>1388</v>
      </c>
      <c r="H15" t="s">
        <v>1389</v>
      </c>
      <c r="I15" t="s">
        <v>1389</v>
      </c>
      <c r="J15" t="s">
        <v>1389</v>
      </c>
      <c r="K15" t="s">
        <v>1386</v>
      </c>
      <c r="L15" t="s">
        <v>1353</v>
      </c>
      <c r="M15" t="s">
        <v>1353</v>
      </c>
    </row>
    <row r="16" spans="1:13" x14ac:dyDescent="0.35">
      <c r="A16" t="s">
        <v>284</v>
      </c>
      <c r="B16">
        <v>61</v>
      </c>
      <c r="C16" t="s">
        <v>1390</v>
      </c>
      <c r="D16" t="s">
        <v>1353</v>
      </c>
      <c r="E16" t="s">
        <v>1380</v>
      </c>
      <c r="F16" t="s">
        <v>1371</v>
      </c>
      <c r="G16" t="s">
        <v>1391</v>
      </c>
      <c r="H16" t="s">
        <v>1392</v>
      </c>
      <c r="I16" t="s">
        <v>1371</v>
      </c>
      <c r="J16" t="s">
        <v>1393</v>
      </c>
      <c r="K16" t="s">
        <v>1371</v>
      </c>
      <c r="L16" t="s">
        <v>1390</v>
      </c>
      <c r="M16" t="s">
        <v>1394</v>
      </c>
    </row>
    <row r="17" spans="1:13" x14ac:dyDescent="0.35">
      <c r="A17" t="s">
        <v>1395</v>
      </c>
      <c r="B17">
        <v>115</v>
      </c>
      <c r="C17" t="s">
        <v>1396</v>
      </c>
      <c r="D17" t="s">
        <v>1397</v>
      </c>
      <c r="E17" t="s">
        <v>1398</v>
      </c>
      <c r="F17" t="s">
        <v>1399</v>
      </c>
      <c r="G17" t="s">
        <v>1400</v>
      </c>
      <c r="H17" t="s">
        <v>1396</v>
      </c>
      <c r="I17" t="s">
        <v>1401</v>
      </c>
      <c r="J17" t="s">
        <v>1401</v>
      </c>
      <c r="K17" t="s">
        <v>1353</v>
      </c>
      <c r="L17" t="s">
        <v>1402</v>
      </c>
      <c r="M17" t="s">
        <v>1396</v>
      </c>
    </row>
    <row r="18" spans="1:13" x14ac:dyDescent="0.35">
      <c r="A18" t="s">
        <v>1403</v>
      </c>
      <c r="B18">
        <v>39</v>
      </c>
      <c r="C18" t="s">
        <v>1353</v>
      </c>
      <c r="D18" t="s">
        <v>1353</v>
      </c>
      <c r="E18" t="s">
        <v>1402</v>
      </c>
      <c r="F18" t="s">
        <v>1404</v>
      </c>
      <c r="G18" t="s">
        <v>1405</v>
      </c>
      <c r="H18" t="s">
        <v>1404</v>
      </c>
      <c r="I18" t="s">
        <v>1406</v>
      </c>
      <c r="J18" t="s">
        <v>1353</v>
      </c>
      <c r="K18" t="s">
        <v>1402</v>
      </c>
      <c r="L18" t="s">
        <v>1407</v>
      </c>
      <c r="M18" t="s">
        <v>1404</v>
      </c>
    </row>
    <row r="19" spans="1:13" x14ac:dyDescent="0.35">
      <c r="A19" t="s">
        <v>1378</v>
      </c>
      <c r="B19">
        <v>245</v>
      </c>
      <c r="C19" t="s">
        <v>1375</v>
      </c>
      <c r="D19" t="s">
        <v>1383</v>
      </c>
      <c r="E19" t="s">
        <v>1370</v>
      </c>
      <c r="F19" t="s">
        <v>1379</v>
      </c>
      <c r="G19" t="s">
        <v>1381</v>
      </c>
      <c r="H19" t="s">
        <v>1382</v>
      </c>
      <c r="I19" t="s">
        <v>1382</v>
      </c>
      <c r="J19" t="s">
        <v>1380</v>
      </c>
      <c r="K19" t="s">
        <v>1375</v>
      </c>
      <c r="L19" t="s">
        <v>1384</v>
      </c>
      <c r="M19" t="s">
        <v>1380</v>
      </c>
    </row>
    <row r="21" spans="1:13" x14ac:dyDescent="0.35">
      <c r="A21" t="s">
        <v>1408</v>
      </c>
    </row>
    <row r="22" spans="1:13" x14ac:dyDescent="0.35">
      <c r="A22" t="s">
        <v>1409</v>
      </c>
      <c r="B22" t="s">
        <v>1339</v>
      </c>
      <c r="C22" t="s">
        <v>1341</v>
      </c>
      <c r="D22" t="s">
        <v>1342</v>
      </c>
      <c r="E22" t="s">
        <v>1340</v>
      </c>
      <c r="F22" t="s">
        <v>1349</v>
      </c>
      <c r="G22" t="s">
        <v>1343</v>
      </c>
      <c r="H22" t="s">
        <v>1344</v>
      </c>
      <c r="I22" t="s">
        <v>1346</v>
      </c>
      <c r="J22" t="s">
        <v>1345</v>
      </c>
      <c r="K22" t="s">
        <v>1350</v>
      </c>
      <c r="L22" t="s">
        <v>1348</v>
      </c>
      <c r="M22" t="s">
        <v>1347</v>
      </c>
    </row>
    <row r="23" spans="1:13" x14ac:dyDescent="0.35">
      <c r="A23" t="s">
        <v>1410</v>
      </c>
      <c r="B23">
        <v>32</v>
      </c>
      <c r="C23" t="s">
        <v>1411</v>
      </c>
      <c r="D23" t="s">
        <v>1412</v>
      </c>
      <c r="E23" t="s">
        <v>1360</v>
      </c>
      <c r="F23" t="s">
        <v>1413</v>
      </c>
      <c r="G23" t="s">
        <v>1413</v>
      </c>
      <c r="H23" t="s">
        <v>1414</v>
      </c>
      <c r="I23" t="s">
        <v>1412</v>
      </c>
      <c r="J23" t="s">
        <v>1412</v>
      </c>
      <c r="K23" t="s">
        <v>1411</v>
      </c>
      <c r="L23" t="s">
        <v>1353</v>
      </c>
      <c r="M23" t="s">
        <v>1353</v>
      </c>
    </row>
    <row r="24" spans="1:13" x14ac:dyDescent="0.35">
      <c r="A24" t="s">
        <v>1415</v>
      </c>
      <c r="B24">
        <v>112</v>
      </c>
      <c r="C24" t="s">
        <v>1416</v>
      </c>
      <c r="D24" t="s">
        <v>1417</v>
      </c>
      <c r="E24" t="s">
        <v>1418</v>
      </c>
      <c r="F24" t="s">
        <v>1419</v>
      </c>
      <c r="G24" t="s">
        <v>1420</v>
      </c>
      <c r="H24" t="s">
        <v>1421</v>
      </c>
      <c r="I24" t="s">
        <v>1416</v>
      </c>
      <c r="J24" t="s">
        <v>1353</v>
      </c>
      <c r="K24" t="s">
        <v>1416</v>
      </c>
      <c r="L24" t="s">
        <v>1420</v>
      </c>
      <c r="M24" t="s">
        <v>1417</v>
      </c>
    </row>
    <row r="25" spans="1:13" x14ac:dyDescent="0.35">
      <c r="A25" t="s">
        <v>1422</v>
      </c>
      <c r="B25">
        <v>50</v>
      </c>
      <c r="C25" t="s">
        <v>1423</v>
      </c>
      <c r="D25" t="s">
        <v>1424</v>
      </c>
      <c r="E25" t="s">
        <v>1425</v>
      </c>
      <c r="F25" t="s">
        <v>1425</v>
      </c>
      <c r="G25" t="s">
        <v>1386</v>
      </c>
      <c r="H25" t="s">
        <v>1426</v>
      </c>
      <c r="I25" t="s">
        <v>1427</v>
      </c>
      <c r="J25" t="s">
        <v>1428</v>
      </c>
      <c r="K25" t="s">
        <v>1429</v>
      </c>
      <c r="L25" t="s">
        <v>1423</v>
      </c>
      <c r="M25" t="s">
        <v>1423</v>
      </c>
    </row>
    <row r="26" spans="1:13" x14ac:dyDescent="0.35">
      <c r="A26" t="s">
        <v>1430</v>
      </c>
      <c r="B26">
        <v>1</v>
      </c>
      <c r="C26" t="s">
        <v>1353</v>
      </c>
      <c r="D26" t="s">
        <v>1353</v>
      </c>
      <c r="E26" t="s">
        <v>1353</v>
      </c>
      <c r="F26" t="s">
        <v>1353</v>
      </c>
      <c r="G26" t="s">
        <v>1353</v>
      </c>
      <c r="H26" t="s">
        <v>1352</v>
      </c>
      <c r="I26" t="s">
        <v>1353</v>
      </c>
      <c r="J26" t="s">
        <v>1353</v>
      </c>
      <c r="K26" t="s">
        <v>1353</v>
      </c>
      <c r="L26" t="s">
        <v>1353</v>
      </c>
      <c r="M26" t="s">
        <v>1353</v>
      </c>
    </row>
    <row r="27" spans="1:13" x14ac:dyDescent="0.35">
      <c r="A27" t="s">
        <v>1431</v>
      </c>
      <c r="B27">
        <v>34</v>
      </c>
      <c r="C27" t="s">
        <v>1384</v>
      </c>
      <c r="D27" t="s">
        <v>1432</v>
      </c>
      <c r="E27" t="s">
        <v>1433</v>
      </c>
      <c r="F27" t="s">
        <v>1353</v>
      </c>
      <c r="G27" t="s">
        <v>1384</v>
      </c>
      <c r="H27" t="s">
        <v>1434</v>
      </c>
      <c r="I27" t="s">
        <v>1432</v>
      </c>
      <c r="J27" t="s">
        <v>1435</v>
      </c>
      <c r="K27" t="s">
        <v>1436</v>
      </c>
      <c r="L27" t="s">
        <v>1353</v>
      </c>
      <c r="M27" t="s">
        <v>1384</v>
      </c>
    </row>
    <row r="28" spans="1:13" x14ac:dyDescent="0.35">
      <c r="A28" t="s">
        <v>1437</v>
      </c>
      <c r="B28">
        <v>16</v>
      </c>
      <c r="C28" t="s">
        <v>1353</v>
      </c>
      <c r="D28" t="s">
        <v>1413</v>
      </c>
      <c r="E28" t="s">
        <v>1360</v>
      </c>
      <c r="F28" t="s">
        <v>1353</v>
      </c>
      <c r="G28" t="s">
        <v>1360</v>
      </c>
      <c r="H28" t="s">
        <v>1438</v>
      </c>
      <c r="I28" t="s">
        <v>1413</v>
      </c>
      <c r="J28" t="s">
        <v>1413</v>
      </c>
      <c r="K28" t="s">
        <v>1413</v>
      </c>
      <c r="L28" t="s">
        <v>1353</v>
      </c>
      <c r="M28" t="s">
        <v>1353</v>
      </c>
    </row>
    <row r="29" spans="1:13" x14ac:dyDescent="0.35">
      <c r="A29" t="s">
        <v>1378</v>
      </c>
      <c r="B29">
        <v>245</v>
      </c>
      <c r="C29" t="s">
        <v>1375</v>
      </c>
      <c r="D29" t="s">
        <v>1370</v>
      </c>
      <c r="E29" t="s">
        <v>1379</v>
      </c>
      <c r="F29" t="s">
        <v>1384</v>
      </c>
      <c r="G29" t="s">
        <v>1380</v>
      </c>
      <c r="H29" t="s">
        <v>1381</v>
      </c>
      <c r="I29" t="s">
        <v>1382</v>
      </c>
      <c r="J29" t="s">
        <v>1382</v>
      </c>
      <c r="K29" t="s">
        <v>1380</v>
      </c>
      <c r="L29" t="s">
        <v>1383</v>
      </c>
      <c r="M29" t="s">
        <v>1375</v>
      </c>
    </row>
    <row r="31" spans="1:13" x14ac:dyDescent="0.35">
      <c r="A31" t="s">
        <v>1439</v>
      </c>
    </row>
    <row r="32" spans="1:13" x14ac:dyDescent="0.35">
      <c r="A32" t="s">
        <v>1440</v>
      </c>
      <c r="B32" t="s">
        <v>1339</v>
      </c>
      <c r="C32" t="s">
        <v>1348</v>
      </c>
      <c r="D32" t="s">
        <v>1342</v>
      </c>
      <c r="E32" t="s">
        <v>1340</v>
      </c>
      <c r="F32" t="s">
        <v>1349</v>
      </c>
      <c r="G32" t="s">
        <v>1343</v>
      </c>
      <c r="H32" t="s">
        <v>1344</v>
      </c>
      <c r="I32" t="s">
        <v>1346</v>
      </c>
      <c r="J32" t="s">
        <v>1345</v>
      </c>
      <c r="K32" t="s">
        <v>1350</v>
      </c>
      <c r="L32" t="s">
        <v>1341</v>
      </c>
      <c r="M32" t="s">
        <v>1347</v>
      </c>
    </row>
    <row r="33" spans="1:13" x14ac:dyDescent="0.35">
      <c r="A33" t="s">
        <v>1441</v>
      </c>
      <c r="B33">
        <v>41</v>
      </c>
      <c r="C33" t="s">
        <v>1375</v>
      </c>
      <c r="D33" t="s">
        <v>1442</v>
      </c>
      <c r="E33" t="s">
        <v>1443</v>
      </c>
      <c r="F33" t="s">
        <v>1380</v>
      </c>
      <c r="G33" t="s">
        <v>1392</v>
      </c>
      <c r="H33" t="s">
        <v>1444</v>
      </c>
      <c r="I33" t="s">
        <v>1392</v>
      </c>
      <c r="J33" t="s">
        <v>1445</v>
      </c>
      <c r="K33" t="s">
        <v>1446</v>
      </c>
      <c r="L33" t="s">
        <v>1353</v>
      </c>
      <c r="M33" t="s">
        <v>1353</v>
      </c>
    </row>
    <row r="34" spans="1:13" x14ac:dyDescent="0.35">
      <c r="A34" t="s">
        <v>1447</v>
      </c>
      <c r="B34">
        <v>204</v>
      </c>
      <c r="C34" t="s">
        <v>1448</v>
      </c>
      <c r="D34" t="s">
        <v>1449</v>
      </c>
      <c r="E34" t="s">
        <v>1450</v>
      </c>
      <c r="F34" t="s">
        <v>1451</v>
      </c>
      <c r="G34" t="s">
        <v>1452</v>
      </c>
      <c r="H34" t="s">
        <v>1453</v>
      </c>
      <c r="I34" t="s">
        <v>1433</v>
      </c>
      <c r="J34" t="s">
        <v>1380</v>
      </c>
      <c r="K34" t="s">
        <v>1449</v>
      </c>
      <c r="L34" t="s">
        <v>1384</v>
      </c>
      <c r="M34" t="s">
        <v>1384</v>
      </c>
    </row>
    <row r="35" spans="1:13" x14ac:dyDescent="0.35">
      <c r="A35" t="s">
        <v>1378</v>
      </c>
      <c r="B35">
        <v>245</v>
      </c>
      <c r="C35" t="s">
        <v>1383</v>
      </c>
      <c r="D35" t="s">
        <v>1370</v>
      </c>
      <c r="E35" t="s">
        <v>1379</v>
      </c>
      <c r="F35" t="s">
        <v>1384</v>
      </c>
      <c r="G35" t="s">
        <v>1380</v>
      </c>
      <c r="H35" t="s">
        <v>1381</v>
      </c>
      <c r="I35" t="s">
        <v>1382</v>
      </c>
      <c r="J35" t="s">
        <v>1382</v>
      </c>
      <c r="K35" t="s">
        <v>1380</v>
      </c>
      <c r="L35" t="s">
        <v>1375</v>
      </c>
      <c r="M35" t="s">
        <v>1375</v>
      </c>
    </row>
    <row r="37" spans="1:13" x14ac:dyDescent="0.35">
      <c r="A37" t="s">
        <v>1454</v>
      </c>
    </row>
    <row r="38" spans="1:13" x14ac:dyDescent="0.35">
      <c r="A38" t="s">
        <v>1409</v>
      </c>
      <c r="B38" t="s">
        <v>1339</v>
      </c>
      <c r="C38" t="s">
        <v>1455</v>
      </c>
      <c r="D38" t="s">
        <v>1456</v>
      </c>
      <c r="E38" t="s">
        <v>1457</v>
      </c>
      <c r="F38" t="s">
        <v>1458</v>
      </c>
      <c r="G38" t="s">
        <v>1459</v>
      </c>
      <c r="H38" t="s">
        <v>1460</v>
      </c>
    </row>
    <row r="39" spans="1:13" x14ac:dyDescent="0.35">
      <c r="A39" t="s">
        <v>1410</v>
      </c>
      <c r="B39">
        <v>32</v>
      </c>
      <c r="C39" t="s">
        <v>1412</v>
      </c>
      <c r="D39" t="s">
        <v>1359</v>
      </c>
      <c r="E39" t="s">
        <v>1359</v>
      </c>
      <c r="F39" t="s">
        <v>1461</v>
      </c>
      <c r="G39" t="s">
        <v>1353</v>
      </c>
      <c r="H39" t="s">
        <v>1353</v>
      </c>
    </row>
    <row r="40" spans="1:13" x14ac:dyDescent="0.35">
      <c r="A40" t="s">
        <v>1415</v>
      </c>
      <c r="B40">
        <v>112</v>
      </c>
      <c r="C40" t="s">
        <v>1462</v>
      </c>
      <c r="D40" t="s">
        <v>1463</v>
      </c>
      <c r="E40" t="s">
        <v>1464</v>
      </c>
      <c r="F40" t="s">
        <v>1465</v>
      </c>
      <c r="G40" t="s">
        <v>1419</v>
      </c>
      <c r="H40" t="s">
        <v>1420</v>
      </c>
    </row>
    <row r="41" spans="1:13" x14ac:dyDescent="0.35">
      <c r="A41" t="s">
        <v>1422</v>
      </c>
      <c r="B41">
        <v>50</v>
      </c>
      <c r="C41" t="s">
        <v>1466</v>
      </c>
      <c r="D41" t="s">
        <v>1467</v>
      </c>
      <c r="E41" t="s">
        <v>1363</v>
      </c>
      <c r="F41" t="s">
        <v>1426</v>
      </c>
      <c r="G41" t="s">
        <v>1423</v>
      </c>
      <c r="H41" t="s">
        <v>1423</v>
      </c>
    </row>
    <row r="42" spans="1:13" x14ac:dyDescent="0.35">
      <c r="A42" t="s">
        <v>1430</v>
      </c>
      <c r="B42">
        <v>1</v>
      </c>
      <c r="C42" t="s">
        <v>1352</v>
      </c>
      <c r="D42" t="s">
        <v>1353</v>
      </c>
      <c r="E42" t="s">
        <v>1353</v>
      </c>
      <c r="F42" t="s">
        <v>1353</v>
      </c>
      <c r="G42" t="s">
        <v>1353</v>
      </c>
      <c r="H42" t="s">
        <v>1353</v>
      </c>
    </row>
    <row r="43" spans="1:13" x14ac:dyDescent="0.35">
      <c r="A43" t="s">
        <v>1431</v>
      </c>
      <c r="B43">
        <v>34</v>
      </c>
      <c r="C43" t="s">
        <v>1468</v>
      </c>
      <c r="D43" t="s">
        <v>1469</v>
      </c>
      <c r="E43" t="s">
        <v>1436</v>
      </c>
      <c r="F43" t="s">
        <v>1470</v>
      </c>
      <c r="G43" t="s">
        <v>1353</v>
      </c>
      <c r="H43" t="s">
        <v>1353</v>
      </c>
    </row>
    <row r="44" spans="1:13" x14ac:dyDescent="0.35">
      <c r="A44" t="s">
        <v>1437</v>
      </c>
      <c r="B44">
        <v>16</v>
      </c>
      <c r="C44" t="s">
        <v>1360</v>
      </c>
      <c r="D44" t="s">
        <v>1438</v>
      </c>
      <c r="E44" t="s">
        <v>1356</v>
      </c>
      <c r="F44" t="s">
        <v>1360</v>
      </c>
      <c r="G44" t="s">
        <v>1353</v>
      </c>
      <c r="H44" t="s">
        <v>1353</v>
      </c>
    </row>
    <row r="45" spans="1:13" x14ac:dyDescent="0.35">
      <c r="A45" t="s">
        <v>1378</v>
      </c>
      <c r="B45">
        <v>245</v>
      </c>
      <c r="C45" t="s">
        <v>1387</v>
      </c>
      <c r="D45" t="s">
        <v>1471</v>
      </c>
      <c r="E45" t="s">
        <v>1472</v>
      </c>
      <c r="F45" t="s">
        <v>1473</v>
      </c>
      <c r="G45" t="s">
        <v>1474</v>
      </c>
      <c r="H45" t="s">
        <v>1383</v>
      </c>
    </row>
    <row r="47" spans="1:13" x14ac:dyDescent="0.35">
      <c r="A47" t="s">
        <v>1475</v>
      </c>
    </row>
    <row r="48" spans="1:13" x14ac:dyDescent="0.35">
      <c r="A48" t="s">
        <v>1409</v>
      </c>
      <c r="B48" t="s">
        <v>57</v>
      </c>
      <c r="C48" t="s">
        <v>1339</v>
      </c>
      <c r="D48" t="s">
        <v>1455</v>
      </c>
      <c r="E48" t="s">
        <v>1456</v>
      </c>
      <c r="F48" t="s">
        <v>1457</v>
      </c>
      <c r="G48" t="s">
        <v>1458</v>
      </c>
      <c r="H48" t="s">
        <v>1459</v>
      </c>
      <c r="I48" t="s">
        <v>1460</v>
      </c>
    </row>
    <row r="49" spans="1:9" x14ac:dyDescent="0.35">
      <c r="A49" t="s">
        <v>1410</v>
      </c>
      <c r="B49" t="s">
        <v>240</v>
      </c>
      <c r="C49">
        <v>30</v>
      </c>
      <c r="D49" t="s">
        <v>1389</v>
      </c>
      <c r="E49" t="s">
        <v>1362</v>
      </c>
      <c r="F49" t="s">
        <v>1362</v>
      </c>
      <c r="G49" t="s">
        <v>1476</v>
      </c>
      <c r="H49" t="s">
        <v>1353</v>
      </c>
      <c r="I49" t="s">
        <v>1353</v>
      </c>
    </row>
    <row r="50" spans="1:9" x14ac:dyDescent="0.35">
      <c r="A50" t="s">
        <v>1410</v>
      </c>
      <c r="B50" t="s">
        <v>462</v>
      </c>
      <c r="C50">
        <v>2</v>
      </c>
      <c r="D50" t="s">
        <v>1438</v>
      </c>
      <c r="E50" t="s">
        <v>1353</v>
      </c>
      <c r="F50" t="s">
        <v>1353</v>
      </c>
      <c r="G50" t="s">
        <v>1438</v>
      </c>
      <c r="H50" t="s">
        <v>1353</v>
      </c>
      <c r="I50" t="s">
        <v>1353</v>
      </c>
    </row>
    <row r="51" spans="1:9" x14ac:dyDescent="0.35">
      <c r="A51" t="s">
        <v>1415</v>
      </c>
      <c r="B51" t="s">
        <v>240</v>
      </c>
      <c r="C51">
        <v>106</v>
      </c>
      <c r="D51" t="s">
        <v>1477</v>
      </c>
      <c r="E51" t="s">
        <v>1478</v>
      </c>
      <c r="F51" t="s">
        <v>1479</v>
      </c>
      <c r="G51" t="s">
        <v>1412</v>
      </c>
      <c r="H51" t="s">
        <v>1419</v>
      </c>
      <c r="I51" t="s">
        <v>1369</v>
      </c>
    </row>
    <row r="52" spans="1:9" x14ac:dyDescent="0.35">
      <c r="A52" t="s">
        <v>1415</v>
      </c>
      <c r="B52" t="s">
        <v>462</v>
      </c>
      <c r="C52">
        <v>6</v>
      </c>
      <c r="D52" t="s">
        <v>1353</v>
      </c>
      <c r="E52" t="s">
        <v>1366</v>
      </c>
      <c r="F52" t="s">
        <v>1366</v>
      </c>
      <c r="G52" t="s">
        <v>1366</v>
      </c>
      <c r="H52" t="s">
        <v>1353</v>
      </c>
      <c r="I52" t="s">
        <v>1353</v>
      </c>
    </row>
    <row r="53" spans="1:9" x14ac:dyDescent="0.35">
      <c r="A53" t="s">
        <v>1422</v>
      </c>
      <c r="B53" t="s">
        <v>240</v>
      </c>
      <c r="C53">
        <v>47</v>
      </c>
      <c r="D53" t="s">
        <v>1480</v>
      </c>
      <c r="E53" t="s">
        <v>1464</v>
      </c>
      <c r="F53" t="s">
        <v>1481</v>
      </c>
      <c r="G53" t="s">
        <v>1464</v>
      </c>
      <c r="H53" t="s">
        <v>1482</v>
      </c>
      <c r="I53" t="s">
        <v>1482</v>
      </c>
    </row>
    <row r="54" spans="1:9" x14ac:dyDescent="0.35">
      <c r="A54" t="s">
        <v>1422</v>
      </c>
      <c r="B54" t="s">
        <v>462</v>
      </c>
      <c r="C54">
        <v>3</v>
      </c>
      <c r="D54" t="s">
        <v>1353</v>
      </c>
      <c r="E54" t="s">
        <v>1366</v>
      </c>
      <c r="F54" t="s">
        <v>1353</v>
      </c>
      <c r="G54" t="s">
        <v>1365</v>
      </c>
      <c r="H54" t="s">
        <v>1353</v>
      </c>
      <c r="I54" t="s">
        <v>1353</v>
      </c>
    </row>
    <row r="55" spans="1:9" x14ac:dyDescent="0.35">
      <c r="A55" t="s">
        <v>1430</v>
      </c>
      <c r="B55" t="s">
        <v>462</v>
      </c>
      <c r="C55">
        <v>1</v>
      </c>
      <c r="D55" t="s">
        <v>1352</v>
      </c>
      <c r="E55" t="s">
        <v>1353</v>
      </c>
      <c r="F55" t="s">
        <v>1353</v>
      </c>
      <c r="G55" t="s">
        <v>1353</v>
      </c>
      <c r="H55" t="s">
        <v>1353</v>
      </c>
      <c r="I55" t="s">
        <v>1353</v>
      </c>
    </row>
    <row r="56" spans="1:9" x14ac:dyDescent="0.35">
      <c r="A56" t="s">
        <v>1431</v>
      </c>
      <c r="B56" t="s">
        <v>240</v>
      </c>
      <c r="C56">
        <v>32</v>
      </c>
      <c r="D56" t="s">
        <v>1483</v>
      </c>
      <c r="E56" t="s">
        <v>1484</v>
      </c>
      <c r="F56" t="s">
        <v>1461</v>
      </c>
      <c r="G56" t="s">
        <v>1485</v>
      </c>
      <c r="H56" t="s">
        <v>1353</v>
      </c>
      <c r="I56" t="s">
        <v>1353</v>
      </c>
    </row>
    <row r="57" spans="1:9" x14ac:dyDescent="0.35">
      <c r="A57" t="s">
        <v>1431</v>
      </c>
      <c r="B57" t="s">
        <v>462</v>
      </c>
      <c r="C57">
        <v>2</v>
      </c>
      <c r="D57" t="s">
        <v>1438</v>
      </c>
      <c r="E57" t="s">
        <v>1438</v>
      </c>
      <c r="F57" t="s">
        <v>1353</v>
      </c>
      <c r="G57" t="s">
        <v>1353</v>
      </c>
      <c r="H57" t="s">
        <v>1353</v>
      </c>
      <c r="I57" t="s">
        <v>1353</v>
      </c>
    </row>
    <row r="58" spans="1:9" x14ac:dyDescent="0.35">
      <c r="A58" t="s">
        <v>1437</v>
      </c>
      <c r="B58" t="s">
        <v>240</v>
      </c>
      <c r="C58">
        <v>14</v>
      </c>
      <c r="D58" t="s">
        <v>1374</v>
      </c>
      <c r="E58" t="s">
        <v>1486</v>
      </c>
      <c r="F58" t="s">
        <v>1487</v>
      </c>
      <c r="G58" t="s">
        <v>1488</v>
      </c>
      <c r="H58" t="s">
        <v>1353</v>
      </c>
      <c r="I58" t="s">
        <v>1353</v>
      </c>
    </row>
    <row r="59" spans="1:9" x14ac:dyDescent="0.35">
      <c r="A59" t="s">
        <v>1437</v>
      </c>
      <c r="B59" t="s">
        <v>462</v>
      </c>
      <c r="C59">
        <v>2</v>
      </c>
      <c r="D59" t="s">
        <v>1438</v>
      </c>
      <c r="E59" t="s">
        <v>1353</v>
      </c>
      <c r="F59" t="s">
        <v>1438</v>
      </c>
      <c r="G59" t="s">
        <v>1353</v>
      </c>
      <c r="H59" t="s">
        <v>1353</v>
      </c>
      <c r="I59" t="s">
        <v>1353</v>
      </c>
    </row>
    <row r="60" spans="1:9" x14ac:dyDescent="0.35">
      <c r="A60" t="s">
        <v>1378</v>
      </c>
      <c r="B60" t="s">
        <v>240</v>
      </c>
      <c r="C60">
        <v>229</v>
      </c>
      <c r="D60" t="s">
        <v>1489</v>
      </c>
      <c r="E60" t="s">
        <v>1414</v>
      </c>
      <c r="F60" t="s">
        <v>1490</v>
      </c>
      <c r="G60" t="s">
        <v>1491</v>
      </c>
      <c r="H60" t="s">
        <v>1419</v>
      </c>
      <c r="I60" t="s">
        <v>1492</v>
      </c>
    </row>
    <row r="61" spans="1:9" x14ac:dyDescent="0.35">
      <c r="A61" t="s">
        <v>1378</v>
      </c>
      <c r="B61" t="s">
        <v>462</v>
      </c>
      <c r="C61">
        <v>16</v>
      </c>
      <c r="D61" t="s">
        <v>1356</v>
      </c>
      <c r="E61" t="s">
        <v>1356</v>
      </c>
      <c r="F61" t="s">
        <v>1485</v>
      </c>
      <c r="G61" t="s">
        <v>1493</v>
      </c>
      <c r="H61" t="s">
        <v>1353</v>
      </c>
      <c r="I61" t="s">
        <v>1353</v>
      </c>
    </row>
    <row r="63" spans="1:9" x14ac:dyDescent="0.35">
      <c r="A63" t="s">
        <v>1494</v>
      </c>
    </row>
    <row r="64" spans="1:9" x14ac:dyDescent="0.35">
      <c r="A64" t="s">
        <v>1440</v>
      </c>
      <c r="B64" t="s">
        <v>1339</v>
      </c>
      <c r="C64" t="s">
        <v>1455</v>
      </c>
      <c r="D64" t="s">
        <v>1456</v>
      </c>
      <c r="E64" t="s">
        <v>1457</v>
      </c>
      <c r="F64" t="s">
        <v>1458</v>
      </c>
      <c r="G64" t="s">
        <v>1460</v>
      </c>
      <c r="H64" t="s">
        <v>1459</v>
      </c>
    </row>
    <row r="65" spans="1:9" x14ac:dyDescent="0.35">
      <c r="A65" t="s">
        <v>1441</v>
      </c>
      <c r="B65">
        <v>41</v>
      </c>
      <c r="C65" t="s">
        <v>1444</v>
      </c>
      <c r="D65" t="s">
        <v>1495</v>
      </c>
      <c r="E65" t="s">
        <v>1496</v>
      </c>
      <c r="F65" t="s">
        <v>1442</v>
      </c>
      <c r="G65" t="s">
        <v>1375</v>
      </c>
      <c r="H65" t="s">
        <v>1353</v>
      </c>
    </row>
    <row r="66" spans="1:9" x14ac:dyDescent="0.35">
      <c r="A66" t="s">
        <v>1447</v>
      </c>
      <c r="B66">
        <v>204</v>
      </c>
      <c r="C66" t="s">
        <v>1497</v>
      </c>
      <c r="D66" t="s">
        <v>1498</v>
      </c>
      <c r="E66" t="s">
        <v>1356</v>
      </c>
      <c r="F66" t="s">
        <v>1499</v>
      </c>
      <c r="G66" t="s">
        <v>1448</v>
      </c>
      <c r="H66" t="s">
        <v>1448</v>
      </c>
    </row>
    <row r="67" spans="1:9" x14ac:dyDescent="0.35">
      <c r="A67" t="s">
        <v>1378</v>
      </c>
      <c r="B67">
        <v>245</v>
      </c>
      <c r="C67" t="s">
        <v>1387</v>
      </c>
      <c r="D67" t="s">
        <v>1471</v>
      </c>
      <c r="E67" t="s">
        <v>1472</v>
      </c>
      <c r="F67" t="s">
        <v>1473</v>
      </c>
      <c r="G67" t="s">
        <v>1383</v>
      </c>
      <c r="H67" t="s">
        <v>1474</v>
      </c>
    </row>
    <row r="69" spans="1:9" x14ac:dyDescent="0.35">
      <c r="A69" t="s">
        <v>1500</v>
      </c>
    </row>
    <row r="70" spans="1:9" x14ac:dyDescent="0.35">
      <c r="A70" t="s">
        <v>1440</v>
      </c>
      <c r="B70" t="s">
        <v>57</v>
      </c>
      <c r="C70" t="s">
        <v>1339</v>
      </c>
      <c r="D70" t="s">
        <v>1455</v>
      </c>
      <c r="E70" t="s">
        <v>1456</v>
      </c>
      <c r="F70" t="s">
        <v>1457</v>
      </c>
      <c r="G70" t="s">
        <v>1458</v>
      </c>
      <c r="H70" t="s">
        <v>1460</v>
      </c>
      <c r="I70" t="s">
        <v>1459</v>
      </c>
    </row>
    <row r="71" spans="1:9" x14ac:dyDescent="0.35">
      <c r="A71" t="s">
        <v>1441</v>
      </c>
      <c r="B71" t="s">
        <v>240</v>
      </c>
      <c r="C71">
        <v>38</v>
      </c>
      <c r="D71" t="s">
        <v>1501</v>
      </c>
      <c r="E71" t="s">
        <v>1502</v>
      </c>
      <c r="F71" t="s">
        <v>1503</v>
      </c>
      <c r="G71" t="s">
        <v>1504</v>
      </c>
      <c r="H71" t="s">
        <v>1402</v>
      </c>
      <c r="I71" t="s">
        <v>1353</v>
      </c>
    </row>
    <row r="72" spans="1:9" x14ac:dyDescent="0.35">
      <c r="A72" t="s">
        <v>1441</v>
      </c>
      <c r="B72" t="s">
        <v>462</v>
      </c>
      <c r="C72">
        <v>3</v>
      </c>
      <c r="D72" t="s">
        <v>1365</v>
      </c>
      <c r="E72" t="s">
        <v>1353</v>
      </c>
      <c r="F72" t="s">
        <v>1353</v>
      </c>
      <c r="G72" t="s">
        <v>1366</v>
      </c>
      <c r="H72" t="s">
        <v>1353</v>
      </c>
      <c r="I72" t="s">
        <v>1353</v>
      </c>
    </row>
    <row r="73" spans="1:9" x14ac:dyDescent="0.35">
      <c r="A73" t="s">
        <v>1447</v>
      </c>
      <c r="B73" t="s">
        <v>240</v>
      </c>
      <c r="C73">
        <v>191</v>
      </c>
      <c r="D73" t="s">
        <v>1497</v>
      </c>
      <c r="E73" t="s">
        <v>1505</v>
      </c>
      <c r="F73" t="s">
        <v>1506</v>
      </c>
      <c r="G73" t="s">
        <v>1489</v>
      </c>
      <c r="H73" t="s">
        <v>1448</v>
      </c>
      <c r="I73" t="s">
        <v>1448</v>
      </c>
    </row>
    <row r="74" spans="1:9" x14ac:dyDescent="0.35">
      <c r="A74" t="s">
        <v>1447</v>
      </c>
      <c r="B74" t="s">
        <v>462</v>
      </c>
      <c r="C74">
        <v>13</v>
      </c>
      <c r="D74" t="s">
        <v>1507</v>
      </c>
      <c r="E74" t="s">
        <v>1508</v>
      </c>
      <c r="F74" t="s">
        <v>1509</v>
      </c>
      <c r="G74" t="s">
        <v>1508</v>
      </c>
      <c r="H74" t="s">
        <v>1353</v>
      </c>
      <c r="I74" t="s">
        <v>1353</v>
      </c>
    </row>
    <row r="75" spans="1:9" x14ac:dyDescent="0.35">
      <c r="A75" t="s">
        <v>1378</v>
      </c>
      <c r="B75" t="s">
        <v>240</v>
      </c>
      <c r="C75">
        <v>229</v>
      </c>
      <c r="D75" t="s">
        <v>1489</v>
      </c>
      <c r="E75" t="s">
        <v>1414</v>
      </c>
      <c r="F75" t="s">
        <v>1490</v>
      </c>
      <c r="G75" t="s">
        <v>1491</v>
      </c>
      <c r="H75" t="s">
        <v>1492</v>
      </c>
      <c r="I75" t="s">
        <v>1419</v>
      </c>
    </row>
    <row r="76" spans="1:9" x14ac:dyDescent="0.35">
      <c r="A76" t="s">
        <v>1378</v>
      </c>
      <c r="B76" t="s">
        <v>462</v>
      </c>
      <c r="C76">
        <v>16</v>
      </c>
      <c r="D76" t="s">
        <v>1356</v>
      </c>
      <c r="E76" t="s">
        <v>1356</v>
      </c>
      <c r="F76" t="s">
        <v>1485</v>
      </c>
      <c r="G76" t="s">
        <v>1493</v>
      </c>
      <c r="H76" t="s">
        <v>1353</v>
      </c>
      <c r="I76" t="s">
        <v>1353</v>
      </c>
    </row>
    <row r="78" spans="1:9" x14ac:dyDescent="0.35">
      <c r="A78" t="s">
        <v>1510</v>
      </c>
    </row>
    <row r="79" spans="1:9" x14ac:dyDescent="0.35">
      <c r="A79" t="s">
        <v>1409</v>
      </c>
      <c r="B79" t="s">
        <v>1339</v>
      </c>
      <c r="C79" t="s">
        <v>1511</v>
      </c>
      <c r="D79" t="s">
        <v>1512</v>
      </c>
      <c r="E79" t="s">
        <v>1513</v>
      </c>
      <c r="F79" t="s">
        <v>1514</v>
      </c>
      <c r="G79" t="s">
        <v>1515</v>
      </c>
    </row>
    <row r="80" spans="1:9" x14ac:dyDescent="0.35">
      <c r="A80" t="s">
        <v>1410</v>
      </c>
      <c r="B80">
        <v>32</v>
      </c>
      <c r="C80">
        <v>46</v>
      </c>
      <c r="D80">
        <v>45</v>
      </c>
      <c r="E80">
        <v>29</v>
      </c>
      <c r="F80">
        <v>66</v>
      </c>
      <c r="G80">
        <v>1472</v>
      </c>
    </row>
    <row r="81" spans="1:7" x14ac:dyDescent="0.35">
      <c r="A81" t="s">
        <v>1415</v>
      </c>
      <c r="B81">
        <v>112</v>
      </c>
      <c r="C81">
        <v>44.37</v>
      </c>
      <c r="D81">
        <v>42</v>
      </c>
      <c r="E81">
        <v>23</v>
      </c>
      <c r="F81">
        <v>77</v>
      </c>
      <c r="G81">
        <v>4969</v>
      </c>
    </row>
    <row r="82" spans="1:7" x14ac:dyDescent="0.35">
      <c r="A82" t="s">
        <v>1422</v>
      </c>
      <c r="B82">
        <v>50</v>
      </c>
      <c r="C82">
        <v>49.4</v>
      </c>
      <c r="D82">
        <v>45</v>
      </c>
      <c r="E82">
        <v>19</v>
      </c>
      <c r="F82">
        <v>93</v>
      </c>
      <c r="G82">
        <v>2470</v>
      </c>
    </row>
    <row r="83" spans="1:7" x14ac:dyDescent="0.35">
      <c r="A83" t="s">
        <v>1430</v>
      </c>
      <c r="B83">
        <v>1</v>
      </c>
      <c r="C83">
        <v>31</v>
      </c>
      <c r="D83">
        <v>31</v>
      </c>
      <c r="E83">
        <v>31</v>
      </c>
      <c r="F83">
        <v>31</v>
      </c>
      <c r="G83">
        <v>31</v>
      </c>
    </row>
    <row r="84" spans="1:7" x14ac:dyDescent="0.35">
      <c r="A84" t="s">
        <v>1431</v>
      </c>
      <c r="B84">
        <v>34</v>
      </c>
      <c r="C84">
        <v>43.59</v>
      </c>
      <c r="D84">
        <v>40</v>
      </c>
      <c r="E84">
        <v>28</v>
      </c>
      <c r="F84">
        <v>73</v>
      </c>
      <c r="G84">
        <v>1482</v>
      </c>
    </row>
    <row r="85" spans="1:7" x14ac:dyDescent="0.35">
      <c r="A85" t="s">
        <v>1437</v>
      </c>
      <c r="B85">
        <v>16</v>
      </c>
      <c r="C85">
        <v>45.81</v>
      </c>
      <c r="D85">
        <v>39</v>
      </c>
      <c r="E85">
        <v>30</v>
      </c>
      <c r="F85">
        <v>68</v>
      </c>
      <c r="G85">
        <v>733</v>
      </c>
    </row>
    <row r="86" spans="1:7" x14ac:dyDescent="0.35">
      <c r="A86" t="s">
        <v>1378</v>
      </c>
      <c r="B86">
        <v>245</v>
      </c>
      <c r="C86">
        <v>45.54</v>
      </c>
      <c r="D86">
        <v>42</v>
      </c>
      <c r="E86">
        <v>19</v>
      </c>
      <c r="F86">
        <v>93</v>
      </c>
      <c r="G86">
        <v>11157</v>
      </c>
    </row>
    <row r="88" spans="1:7" x14ac:dyDescent="0.35">
      <c r="A88" t="s">
        <v>1516</v>
      </c>
    </row>
    <row r="89" spans="1:7" x14ac:dyDescent="0.35">
      <c r="A89" t="s">
        <v>1440</v>
      </c>
      <c r="B89" t="s">
        <v>1339</v>
      </c>
      <c r="C89" t="s">
        <v>1511</v>
      </c>
      <c r="D89" t="s">
        <v>1512</v>
      </c>
      <c r="E89" t="s">
        <v>1513</v>
      </c>
      <c r="F89" t="s">
        <v>1514</v>
      </c>
      <c r="G89" t="s">
        <v>1515</v>
      </c>
    </row>
    <row r="90" spans="1:7" x14ac:dyDescent="0.35">
      <c r="A90" t="s">
        <v>1441</v>
      </c>
      <c r="B90">
        <v>41</v>
      </c>
      <c r="C90">
        <v>44.29</v>
      </c>
      <c r="D90">
        <v>42</v>
      </c>
      <c r="E90">
        <v>28</v>
      </c>
      <c r="F90">
        <v>77</v>
      </c>
      <c r="G90">
        <v>1816</v>
      </c>
    </row>
    <row r="91" spans="1:7" x14ac:dyDescent="0.35">
      <c r="A91" t="s">
        <v>1447</v>
      </c>
      <c r="B91">
        <v>204</v>
      </c>
      <c r="C91">
        <v>45.79</v>
      </c>
      <c r="D91">
        <v>42</v>
      </c>
      <c r="E91">
        <v>19</v>
      </c>
      <c r="F91">
        <v>93</v>
      </c>
      <c r="G91">
        <v>9341</v>
      </c>
    </row>
    <row r="92" spans="1:7" x14ac:dyDescent="0.35">
      <c r="A92" t="s">
        <v>1378</v>
      </c>
      <c r="B92">
        <v>245</v>
      </c>
      <c r="C92">
        <v>45.54</v>
      </c>
      <c r="D92">
        <v>42</v>
      </c>
      <c r="E92">
        <v>19</v>
      </c>
      <c r="F92">
        <v>93</v>
      </c>
      <c r="G92">
        <v>11157</v>
      </c>
    </row>
    <row r="94" spans="1:7" x14ac:dyDescent="0.35">
      <c r="A94" t="s">
        <v>1517</v>
      </c>
    </row>
    <row r="95" spans="1:7" x14ac:dyDescent="0.35">
      <c r="A95" t="s">
        <v>1409</v>
      </c>
      <c r="B95" t="s">
        <v>1339</v>
      </c>
      <c r="C95" t="s">
        <v>1518</v>
      </c>
      <c r="D95" t="s">
        <v>1519</v>
      </c>
      <c r="E95" t="s">
        <v>1520</v>
      </c>
      <c r="F95" t="s">
        <v>1521</v>
      </c>
      <c r="G95" t="s">
        <v>1522</v>
      </c>
    </row>
    <row r="96" spans="1:7" x14ac:dyDescent="0.35">
      <c r="A96" t="s">
        <v>1410</v>
      </c>
      <c r="B96">
        <v>32</v>
      </c>
      <c r="C96" t="s">
        <v>1352</v>
      </c>
      <c r="D96" t="s">
        <v>1353</v>
      </c>
      <c r="E96" t="s">
        <v>1353</v>
      </c>
      <c r="F96" t="s">
        <v>1353</v>
      </c>
      <c r="G96" t="s">
        <v>1353</v>
      </c>
    </row>
    <row r="97" spans="1:7" x14ac:dyDescent="0.35">
      <c r="A97" t="s">
        <v>1415</v>
      </c>
      <c r="B97">
        <v>112</v>
      </c>
      <c r="C97" t="s">
        <v>1523</v>
      </c>
      <c r="D97" t="s">
        <v>1419</v>
      </c>
      <c r="E97" t="s">
        <v>1419</v>
      </c>
      <c r="F97" t="s">
        <v>1419</v>
      </c>
      <c r="G97" t="s">
        <v>1353</v>
      </c>
    </row>
    <row r="98" spans="1:7" x14ac:dyDescent="0.35">
      <c r="A98" t="s">
        <v>1422</v>
      </c>
      <c r="B98">
        <v>50</v>
      </c>
      <c r="C98" t="s">
        <v>1524</v>
      </c>
      <c r="D98" t="s">
        <v>1353</v>
      </c>
      <c r="E98" t="s">
        <v>1353</v>
      </c>
      <c r="F98" t="s">
        <v>1353</v>
      </c>
      <c r="G98" t="s">
        <v>1423</v>
      </c>
    </row>
    <row r="99" spans="1:7" x14ac:dyDescent="0.35">
      <c r="A99" t="s">
        <v>1430</v>
      </c>
      <c r="B99">
        <v>1</v>
      </c>
      <c r="C99" t="s">
        <v>1352</v>
      </c>
      <c r="D99" t="s">
        <v>1353</v>
      </c>
      <c r="E99" t="s">
        <v>1353</v>
      </c>
      <c r="F99" t="s">
        <v>1353</v>
      </c>
      <c r="G99" t="s">
        <v>1353</v>
      </c>
    </row>
    <row r="100" spans="1:7" x14ac:dyDescent="0.35">
      <c r="A100" t="s">
        <v>1431</v>
      </c>
      <c r="B100">
        <v>34</v>
      </c>
      <c r="C100" t="s">
        <v>1525</v>
      </c>
      <c r="D100" t="s">
        <v>1353</v>
      </c>
      <c r="E100" t="s">
        <v>1353</v>
      </c>
      <c r="F100" t="s">
        <v>1384</v>
      </c>
      <c r="G100" t="s">
        <v>1353</v>
      </c>
    </row>
    <row r="101" spans="1:7" x14ac:dyDescent="0.35">
      <c r="A101" t="s">
        <v>1437</v>
      </c>
      <c r="B101">
        <v>16</v>
      </c>
      <c r="C101" t="s">
        <v>1352</v>
      </c>
      <c r="D101" t="s">
        <v>1353</v>
      </c>
      <c r="E101" t="s">
        <v>1353</v>
      </c>
      <c r="F101" t="s">
        <v>1353</v>
      </c>
      <c r="G101" t="s">
        <v>1353</v>
      </c>
    </row>
    <row r="102" spans="1:7" x14ac:dyDescent="0.35">
      <c r="A102" t="s">
        <v>1378</v>
      </c>
      <c r="B102">
        <v>245</v>
      </c>
      <c r="C102" t="s">
        <v>1524</v>
      </c>
      <c r="D102" t="s">
        <v>1526</v>
      </c>
      <c r="E102" t="s">
        <v>1526</v>
      </c>
      <c r="F102" t="s">
        <v>1474</v>
      </c>
      <c r="G102" t="s">
        <v>1526</v>
      </c>
    </row>
    <row r="104" spans="1:7" x14ac:dyDescent="0.35">
      <c r="A104" t="s">
        <v>1527</v>
      </c>
    </row>
    <row r="105" spans="1:7" x14ac:dyDescent="0.35">
      <c r="A105" t="s">
        <v>1409</v>
      </c>
      <c r="B105" t="s">
        <v>1339</v>
      </c>
      <c r="C105" t="s">
        <v>1518</v>
      </c>
      <c r="D105" t="s">
        <v>1522</v>
      </c>
      <c r="E105" t="s">
        <v>1520</v>
      </c>
      <c r="F105" t="s">
        <v>1521</v>
      </c>
    </row>
    <row r="106" spans="1:7" x14ac:dyDescent="0.35">
      <c r="A106" t="s">
        <v>1410</v>
      </c>
      <c r="B106">
        <v>32</v>
      </c>
      <c r="C106" t="s">
        <v>1352</v>
      </c>
      <c r="D106" t="s">
        <v>1353</v>
      </c>
      <c r="E106" t="s">
        <v>1353</v>
      </c>
      <c r="F106" t="s">
        <v>1353</v>
      </c>
    </row>
    <row r="107" spans="1:7" x14ac:dyDescent="0.35">
      <c r="A107" t="s">
        <v>1415</v>
      </c>
      <c r="B107">
        <v>112</v>
      </c>
      <c r="C107" t="s">
        <v>1528</v>
      </c>
      <c r="D107" t="s">
        <v>1420</v>
      </c>
      <c r="E107" t="s">
        <v>1419</v>
      </c>
      <c r="F107" t="s">
        <v>1417</v>
      </c>
    </row>
    <row r="108" spans="1:7" x14ac:dyDescent="0.35">
      <c r="A108" t="s">
        <v>1422</v>
      </c>
      <c r="B108">
        <v>50</v>
      </c>
      <c r="C108" t="s">
        <v>1529</v>
      </c>
      <c r="D108" t="s">
        <v>1353</v>
      </c>
      <c r="E108" t="s">
        <v>1353</v>
      </c>
      <c r="F108" t="s">
        <v>1425</v>
      </c>
    </row>
    <row r="109" spans="1:7" x14ac:dyDescent="0.35">
      <c r="A109" t="s">
        <v>1430</v>
      </c>
      <c r="B109">
        <v>1</v>
      </c>
      <c r="C109" t="s">
        <v>1352</v>
      </c>
      <c r="D109" t="s">
        <v>1353</v>
      </c>
      <c r="E109" t="s">
        <v>1353</v>
      </c>
      <c r="F109" t="s">
        <v>1353</v>
      </c>
    </row>
    <row r="110" spans="1:7" x14ac:dyDescent="0.35">
      <c r="A110" t="s">
        <v>1431</v>
      </c>
      <c r="B110">
        <v>34</v>
      </c>
      <c r="C110" t="s">
        <v>1530</v>
      </c>
      <c r="D110" t="s">
        <v>1384</v>
      </c>
      <c r="E110" t="s">
        <v>1353</v>
      </c>
      <c r="F110" t="s">
        <v>1432</v>
      </c>
    </row>
    <row r="111" spans="1:7" x14ac:dyDescent="0.35">
      <c r="A111" t="s">
        <v>1437</v>
      </c>
      <c r="B111">
        <v>16</v>
      </c>
      <c r="C111" t="s">
        <v>1352</v>
      </c>
      <c r="D111" t="s">
        <v>1353</v>
      </c>
      <c r="E111" t="s">
        <v>1353</v>
      </c>
      <c r="F111" t="s">
        <v>1353</v>
      </c>
    </row>
    <row r="112" spans="1:7" x14ac:dyDescent="0.35">
      <c r="A112" t="s">
        <v>1378</v>
      </c>
      <c r="B112">
        <v>245</v>
      </c>
      <c r="C112" t="s">
        <v>1531</v>
      </c>
      <c r="D112" t="s">
        <v>1383</v>
      </c>
      <c r="E112" t="s">
        <v>1526</v>
      </c>
      <c r="F112" t="s">
        <v>1532</v>
      </c>
    </row>
    <row r="114" spans="1:6" x14ac:dyDescent="0.35">
      <c r="A114" t="s">
        <v>1533</v>
      </c>
    </row>
    <row r="115" spans="1:6" x14ac:dyDescent="0.35">
      <c r="A115" t="s">
        <v>1409</v>
      </c>
      <c r="B115" t="s">
        <v>1339</v>
      </c>
      <c r="C115" t="s">
        <v>1518</v>
      </c>
      <c r="D115" t="s">
        <v>1521</v>
      </c>
      <c r="E115" t="s">
        <v>1522</v>
      </c>
    </row>
    <row r="116" spans="1:6" x14ac:dyDescent="0.35">
      <c r="A116" t="s">
        <v>1410</v>
      </c>
      <c r="B116">
        <v>32</v>
      </c>
      <c r="C116" t="s">
        <v>1534</v>
      </c>
      <c r="D116" t="s">
        <v>1483</v>
      </c>
      <c r="E116" t="s">
        <v>1353</v>
      </c>
    </row>
    <row r="117" spans="1:6" x14ac:dyDescent="0.35">
      <c r="A117" t="s">
        <v>1415</v>
      </c>
      <c r="B117">
        <v>112</v>
      </c>
      <c r="C117" t="s">
        <v>1535</v>
      </c>
      <c r="D117" t="s">
        <v>1536</v>
      </c>
      <c r="E117" t="s">
        <v>1420</v>
      </c>
    </row>
    <row r="118" spans="1:6" x14ac:dyDescent="0.35">
      <c r="A118" t="s">
        <v>1422</v>
      </c>
      <c r="B118">
        <v>50</v>
      </c>
      <c r="C118" t="s">
        <v>1537</v>
      </c>
      <c r="D118" t="s">
        <v>1538</v>
      </c>
      <c r="E118" t="s">
        <v>1423</v>
      </c>
    </row>
    <row r="119" spans="1:6" x14ac:dyDescent="0.35">
      <c r="A119" t="s">
        <v>1430</v>
      </c>
      <c r="B119">
        <v>1</v>
      </c>
      <c r="C119" t="s">
        <v>1352</v>
      </c>
      <c r="D119" t="s">
        <v>1353</v>
      </c>
      <c r="E119" t="s">
        <v>1353</v>
      </c>
    </row>
    <row r="120" spans="1:6" x14ac:dyDescent="0.35">
      <c r="A120" t="s">
        <v>1431</v>
      </c>
      <c r="B120">
        <v>34</v>
      </c>
      <c r="C120" t="s">
        <v>1539</v>
      </c>
      <c r="D120" t="s">
        <v>1470</v>
      </c>
      <c r="E120" t="s">
        <v>1433</v>
      </c>
    </row>
    <row r="121" spans="1:6" x14ac:dyDescent="0.35">
      <c r="A121" t="s">
        <v>1437</v>
      </c>
      <c r="B121">
        <v>16</v>
      </c>
      <c r="C121" t="s">
        <v>1540</v>
      </c>
      <c r="D121" t="s">
        <v>1493</v>
      </c>
      <c r="E121" t="s">
        <v>1353</v>
      </c>
    </row>
    <row r="122" spans="1:6" x14ac:dyDescent="0.35">
      <c r="A122" t="s">
        <v>1378</v>
      </c>
      <c r="B122">
        <v>245</v>
      </c>
      <c r="C122" t="s">
        <v>1541</v>
      </c>
      <c r="D122" t="s">
        <v>1443</v>
      </c>
      <c r="E122" t="s">
        <v>1423</v>
      </c>
    </row>
    <row r="124" spans="1:6" x14ac:dyDescent="0.35">
      <c r="A124" t="s">
        <v>1542</v>
      </c>
    </row>
    <row r="125" spans="1:6" x14ac:dyDescent="0.35">
      <c r="A125" t="s">
        <v>1409</v>
      </c>
      <c r="B125" t="s">
        <v>1339</v>
      </c>
      <c r="C125" t="s">
        <v>1518</v>
      </c>
      <c r="D125" t="s">
        <v>1521</v>
      </c>
      <c r="E125" t="s">
        <v>1522</v>
      </c>
      <c r="F125" t="s">
        <v>1520</v>
      </c>
    </row>
    <row r="126" spans="1:6" x14ac:dyDescent="0.35">
      <c r="A126" t="s">
        <v>1410</v>
      </c>
      <c r="B126">
        <v>32</v>
      </c>
      <c r="C126" t="s">
        <v>1543</v>
      </c>
      <c r="D126" t="s">
        <v>1356</v>
      </c>
      <c r="E126" t="s">
        <v>1353</v>
      </c>
      <c r="F126" t="s">
        <v>1353</v>
      </c>
    </row>
    <row r="127" spans="1:6" x14ac:dyDescent="0.35">
      <c r="A127" t="s">
        <v>1415</v>
      </c>
      <c r="B127">
        <v>112</v>
      </c>
      <c r="C127" t="s">
        <v>1544</v>
      </c>
      <c r="D127" t="s">
        <v>1536</v>
      </c>
      <c r="E127" t="s">
        <v>1418</v>
      </c>
      <c r="F127" t="s">
        <v>1353</v>
      </c>
    </row>
    <row r="128" spans="1:6" x14ac:dyDescent="0.35">
      <c r="A128" t="s">
        <v>1422</v>
      </c>
      <c r="B128">
        <v>50</v>
      </c>
      <c r="C128" t="s">
        <v>1545</v>
      </c>
      <c r="D128" t="s">
        <v>1546</v>
      </c>
      <c r="E128" t="s">
        <v>1424</v>
      </c>
      <c r="F128" t="s">
        <v>1353</v>
      </c>
    </row>
    <row r="129" spans="1:6" x14ac:dyDescent="0.35">
      <c r="A129" t="s">
        <v>1430</v>
      </c>
      <c r="B129">
        <v>1</v>
      </c>
      <c r="C129" t="s">
        <v>1352</v>
      </c>
      <c r="D129" t="s">
        <v>1353</v>
      </c>
      <c r="E129" t="s">
        <v>1353</v>
      </c>
      <c r="F129" t="s">
        <v>1353</v>
      </c>
    </row>
    <row r="130" spans="1:6" x14ac:dyDescent="0.35">
      <c r="A130" t="s">
        <v>1431</v>
      </c>
      <c r="B130">
        <v>34</v>
      </c>
      <c r="C130" t="s">
        <v>1547</v>
      </c>
      <c r="D130" t="s">
        <v>1548</v>
      </c>
      <c r="E130" t="s">
        <v>1436</v>
      </c>
      <c r="F130" t="s">
        <v>1384</v>
      </c>
    </row>
    <row r="131" spans="1:6" x14ac:dyDescent="0.35">
      <c r="A131" t="s">
        <v>1437</v>
      </c>
      <c r="B131">
        <v>16</v>
      </c>
      <c r="C131" t="s">
        <v>1543</v>
      </c>
      <c r="D131" t="s">
        <v>1360</v>
      </c>
      <c r="E131" t="s">
        <v>1360</v>
      </c>
      <c r="F131" t="s">
        <v>1353</v>
      </c>
    </row>
    <row r="132" spans="1:6" x14ac:dyDescent="0.35">
      <c r="A132" t="s">
        <v>1378</v>
      </c>
      <c r="B132">
        <v>245</v>
      </c>
      <c r="C132" t="s">
        <v>1549</v>
      </c>
      <c r="D132" t="s">
        <v>1550</v>
      </c>
      <c r="E132" t="s">
        <v>1393</v>
      </c>
      <c r="F132" t="s">
        <v>1526</v>
      </c>
    </row>
    <row r="134" spans="1:6" x14ac:dyDescent="0.35">
      <c r="A134" t="s">
        <v>1551</v>
      </c>
    </row>
    <row r="135" spans="1:6" x14ac:dyDescent="0.35">
      <c r="A135" t="s">
        <v>1409</v>
      </c>
      <c r="B135" t="s">
        <v>1339</v>
      </c>
      <c r="C135" t="s">
        <v>1518</v>
      </c>
      <c r="D135" t="s">
        <v>1521</v>
      </c>
      <c r="E135" t="s">
        <v>1522</v>
      </c>
    </row>
    <row r="136" spans="1:6" x14ac:dyDescent="0.35">
      <c r="A136" t="s">
        <v>1410</v>
      </c>
      <c r="B136">
        <v>32</v>
      </c>
      <c r="C136" t="s">
        <v>1552</v>
      </c>
      <c r="D136" t="s">
        <v>1411</v>
      </c>
      <c r="E136" t="s">
        <v>1353</v>
      </c>
    </row>
    <row r="137" spans="1:6" x14ac:dyDescent="0.35">
      <c r="A137" t="s">
        <v>1415</v>
      </c>
      <c r="B137">
        <v>112</v>
      </c>
      <c r="C137" t="s">
        <v>1352</v>
      </c>
      <c r="D137" t="s">
        <v>1353</v>
      </c>
      <c r="E137" t="s">
        <v>1353</v>
      </c>
    </row>
    <row r="138" spans="1:6" x14ac:dyDescent="0.35">
      <c r="A138" t="s">
        <v>1422</v>
      </c>
      <c r="B138">
        <v>50</v>
      </c>
      <c r="C138" t="s">
        <v>1553</v>
      </c>
      <c r="D138" t="s">
        <v>1423</v>
      </c>
      <c r="E138" t="s">
        <v>1423</v>
      </c>
    </row>
    <row r="139" spans="1:6" x14ac:dyDescent="0.35">
      <c r="A139" t="s">
        <v>1430</v>
      </c>
      <c r="B139">
        <v>1</v>
      </c>
      <c r="C139" t="s">
        <v>1352</v>
      </c>
      <c r="D139" t="s">
        <v>1353</v>
      </c>
      <c r="E139" t="s">
        <v>1353</v>
      </c>
    </row>
    <row r="140" spans="1:6" x14ac:dyDescent="0.35">
      <c r="A140" t="s">
        <v>1431</v>
      </c>
      <c r="B140">
        <v>34</v>
      </c>
      <c r="C140" t="s">
        <v>1554</v>
      </c>
      <c r="D140" t="s">
        <v>1433</v>
      </c>
      <c r="E140" t="s">
        <v>1353</v>
      </c>
    </row>
    <row r="141" spans="1:6" x14ac:dyDescent="0.35">
      <c r="A141" t="s">
        <v>1437</v>
      </c>
      <c r="B141">
        <v>16</v>
      </c>
      <c r="C141" t="s">
        <v>1352</v>
      </c>
      <c r="D141" t="s">
        <v>1353</v>
      </c>
      <c r="E141" t="s">
        <v>1353</v>
      </c>
    </row>
    <row r="142" spans="1:6" x14ac:dyDescent="0.35">
      <c r="A142" t="s">
        <v>1378</v>
      </c>
      <c r="B142">
        <v>245</v>
      </c>
      <c r="C142" t="s">
        <v>1524</v>
      </c>
      <c r="D142" t="s">
        <v>1390</v>
      </c>
      <c r="E142" t="s">
        <v>1526</v>
      </c>
    </row>
    <row r="144" spans="1:6" x14ac:dyDescent="0.35">
      <c r="A144" t="s">
        <v>1555</v>
      </c>
    </row>
    <row r="145" spans="1:7" x14ac:dyDescent="0.35">
      <c r="A145" t="s">
        <v>1409</v>
      </c>
      <c r="B145" t="s">
        <v>1339</v>
      </c>
      <c r="C145" t="s">
        <v>1522</v>
      </c>
      <c r="D145" t="s">
        <v>1518</v>
      </c>
      <c r="E145" t="s">
        <v>1521</v>
      </c>
    </row>
    <row r="146" spans="1:7" x14ac:dyDescent="0.35">
      <c r="A146" t="s">
        <v>1410</v>
      </c>
      <c r="B146">
        <v>32</v>
      </c>
      <c r="C146" t="s">
        <v>1412</v>
      </c>
      <c r="D146" t="s">
        <v>1556</v>
      </c>
      <c r="E146" t="s">
        <v>1413</v>
      </c>
    </row>
    <row r="147" spans="1:7" x14ac:dyDescent="0.35">
      <c r="A147" t="s">
        <v>1415</v>
      </c>
      <c r="B147">
        <v>112</v>
      </c>
      <c r="C147" t="s">
        <v>1557</v>
      </c>
      <c r="D147" t="s">
        <v>1558</v>
      </c>
      <c r="E147" t="s">
        <v>1536</v>
      </c>
    </row>
    <row r="148" spans="1:7" x14ac:dyDescent="0.35">
      <c r="A148" t="s">
        <v>1422</v>
      </c>
      <c r="B148">
        <v>50</v>
      </c>
      <c r="C148" t="s">
        <v>1428</v>
      </c>
      <c r="D148" t="s">
        <v>1559</v>
      </c>
      <c r="E148" t="s">
        <v>1386</v>
      </c>
    </row>
    <row r="149" spans="1:7" x14ac:dyDescent="0.35">
      <c r="A149" t="s">
        <v>1430</v>
      </c>
      <c r="B149">
        <v>1</v>
      </c>
      <c r="C149" t="s">
        <v>1353</v>
      </c>
      <c r="D149" t="s">
        <v>1352</v>
      </c>
      <c r="E149" t="s">
        <v>1353</v>
      </c>
    </row>
    <row r="150" spans="1:7" x14ac:dyDescent="0.35">
      <c r="A150" t="s">
        <v>1431</v>
      </c>
      <c r="B150">
        <v>34</v>
      </c>
      <c r="C150" t="s">
        <v>1435</v>
      </c>
      <c r="D150" t="s">
        <v>1560</v>
      </c>
      <c r="E150" t="s">
        <v>1433</v>
      </c>
    </row>
    <row r="151" spans="1:7" x14ac:dyDescent="0.35">
      <c r="A151" t="s">
        <v>1437</v>
      </c>
      <c r="B151">
        <v>16</v>
      </c>
      <c r="C151" t="s">
        <v>1413</v>
      </c>
      <c r="D151" t="s">
        <v>1561</v>
      </c>
      <c r="E151" t="s">
        <v>1360</v>
      </c>
    </row>
    <row r="152" spans="1:7" x14ac:dyDescent="0.35">
      <c r="A152" t="s">
        <v>1378</v>
      </c>
      <c r="B152">
        <v>245</v>
      </c>
      <c r="C152" t="s">
        <v>1379</v>
      </c>
      <c r="D152" t="s">
        <v>1562</v>
      </c>
      <c r="E152" t="s">
        <v>1563</v>
      </c>
    </row>
    <row r="154" spans="1:7" x14ac:dyDescent="0.35">
      <c r="A154" t="s">
        <v>1564</v>
      </c>
    </row>
    <row r="155" spans="1:7" x14ac:dyDescent="0.35">
      <c r="A155" t="s">
        <v>1409</v>
      </c>
      <c r="B155" t="s">
        <v>1339</v>
      </c>
      <c r="C155" t="s">
        <v>1565</v>
      </c>
      <c r="D155" t="s">
        <v>1566</v>
      </c>
      <c r="E155" t="s">
        <v>1567</v>
      </c>
      <c r="F155" t="s">
        <v>1568</v>
      </c>
      <c r="G155" t="s">
        <v>1569</v>
      </c>
    </row>
    <row r="156" spans="1:7" x14ac:dyDescent="0.35">
      <c r="A156" t="s">
        <v>1410</v>
      </c>
      <c r="B156">
        <v>32</v>
      </c>
      <c r="C156" t="s">
        <v>1412</v>
      </c>
      <c r="D156" t="s">
        <v>1438</v>
      </c>
      <c r="E156" t="s">
        <v>1493</v>
      </c>
      <c r="F156" t="s">
        <v>1411</v>
      </c>
      <c r="G156" t="s">
        <v>1413</v>
      </c>
    </row>
    <row r="157" spans="1:7" x14ac:dyDescent="0.35">
      <c r="A157" t="s">
        <v>1415</v>
      </c>
      <c r="B157">
        <v>112</v>
      </c>
      <c r="C157" t="s">
        <v>1418</v>
      </c>
      <c r="D157" t="s">
        <v>1570</v>
      </c>
      <c r="E157" t="s">
        <v>1571</v>
      </c>
      <c r="F157" t="s">
        <v>1418</v>
      </c>
      <c r="G157" t="s">
        <v>1536</v>
      </c>
    </row>
    <row r="158" spans="1:7" x14ac:dyDescent="0.35">
      <c r="A158" t="s">
        <v>1422</v>
      </c>
      <c r="B158">
        <v>50</v>
      </c>
      <c r="C158" t="s">
        <v>1423</v>
      </c>
      <c r="D158" t="s">
        <v>1572</v>
      </c>
      <c r="E158" t="s">
        <v>1444</v>
      </c>
      <c r="F158" t="s">
        <v>1429</v>
      </c>
      <c r="G158" t="s">
        <v>1424</v>
      </c>
    </row>
    <row r="159" spans="1:7" x14ac:dyDescent="0.35">
      <c r="A159" t="s">
        <v>1430</v>
      </c>
      <c r="B159">
        <v>1</v>
      </c>
      <c r="C159" t="s">
        <v>1353</v>
      </c>
      <c r="D159" t="s">
        <v>1352</v>
      </c>
      <c r="E159" t="s">
        <v>1353</v>
      </c>
      <c r="F159" t="s">
        <v>1353</v>
      </c>
      <c r="G159" t="s">
        <v>1353</v>
      </c>
    </row>
    <row r="160" spans="1:7" x14ac:dyDescent="0.35">
      <c r="A160" t="s">
        <v>1431</v>
      </c>
      <c r="B160">
        <v>34</v>
      </c>
      <c r="C160" t="s">
        <v>1384</v>
      </c>
      <c r="D160" t="s">
        <v>1573</v>
      </c>
      <c r="E160" t="s">
        <v>1470</v>
      </c>
      <c r="F160" t="s">
        <v>1384</v>
      </c>
      <c r="G160" t="s">
        <v>1435</v>
      </c>
    </row>
    <row r="161" spans="1:17" x14ac:dyDescent="0.35">
      <c r="A161" t="s">
        <v>1437</v>
      </c>
      <c r="B161">
        <v>16</v>
      </c>
      <c r="C161" t="s">
        <v>1356</v>
      </c>
      <c r="D161" t="s">
        <v>1574</v>
      </c>
      <c r="E161" t="s">
        <v>1413</v>
      </c>
      <c r="F161" t="s">
        <v>1353</v>
      </c>
      <c r="G161" t="s">
        <v>1360</v>
      </c>
    </row>
    <row r="162" spans="1:17" x14ac:dyDescent="0.35">
      <c r="A162" t="s">
        <v>1378</v>
      </c>
      <c r="B162">
        <v>245</v>
      </c>
      <c r="C162" t="s">
        <v>1575</v>
      </c>
      <c r="D162" t="s">
        <v>1576</v>
      </c>
      <c r="E162" t="s">
        <v>1577</v>
      </c>
      <c r="F162" t="s">
        <v>1370</v>
      </c>
      <c r="G162" t="s">
        <v>1563</v>
      </c>
    </row>
    <row r="164" spans="1:17" x14ac:dyDescent="0.35">
      <c r="A164" t="s">
        <v>1578</v>
      </c>
    </row>
    <row r="165" spans="1:17" x14ac:dyDescent="0.35">
      <c r="A165" t="s">
        <v>1440</v>
      </c>
      <c r="B165" t="s">
        <v>1339</v>
      </c>
      <c r="C165" t="s">
        <v>1565</v>
      </c>
      <c r="D165" t="s">
        <v>1566</v>
      </c>
      <c r="E165" t="s">
        <v>1567</v>
      </c>
      <c r="F165" t="s">
        <v>1568</v>
      </c>
      <c r="G165" t="s">
        <v>1569</v>
      </c>
    </row>
    <row r="166" spans="1:17" x14ac:dyDescent="0.35">
      <c r="A166" t="s">
        <v>1441</v>
      </c>
      <c r="B166">
        <v>41</v>
      </c>
      <c r="C166" t="s">
        <v>1375</v>
      </c>
      <c r="D166" t="s">
        <v>1579</v>
      </c>
      <c r="E166" t="s">
        <v>1580</v>
      </c>
      <c r="F166" t="s">
        <v>1380</v>
      </c>
      <c r="G166" t="s">
        <v>1380</v>
      </c>
    </row>
    <row r="167" spans="1:17" x14ac:dyDescent="0.35">
      <c r="A167" t="s">
        <v>1447</v>
      </c>
      <c r="B167">
        <v>204</v>
      </c>
      <c r="C167" t="s">
        <v>1432</v>
      </c>
      <c r="D167" t="s">
        <v>1581</v>
      </c>
      <c r="E167" t="s">
        <v>1582</v>
      </c>
      <c r="F167" t="s">
        <v>1433</v>
      </c>
      <c r="G167" t="s">
        <v>1583</v>
      </c>
    </row>
    <row r="168" spans="1:17" x14ac:dyDescent="0.35">
      <c r="A168" t="s">
        <v>1378</v>
      </c>
      <c r="B168">
        <v>245</v>
      </c>
      <c r="C168" t="s">
        <v>1575</v>
      </c>
      <c r="D168" t="s">
        <v>1576</v>
      </c>
      <c r="E168" t="s">
        <v>1577</v>
      </c>
      <c r="F168" t="s">
        <v>1370</v>
      </c>
      <c r="G168" t="s">
        <v>1563</v>
      </c>
    </row>
    <row r="170" spans="1:17" x14ac:dyDescent="0.35">
      <c r="A170" t="s">
        <v>1584</v>
      </c>
    </row>
    <row r="171" spans="1:17" x14ac:dyDescent="0.35">
      <c r="A171" t="s">
        <v>37</v>
      </c>
      <c r="B171" t="s">
        <v>1339</v>
      </c>
      <c r="C171" t="s">
        <v>1585</v>
      </c>
      <c r="D171" t="s">
        <v>1586</v>
      </c>
      <c r="E171" t="s">
        <v>1587</v>
      </c>
      <c r="F171" t="s">
        <v>1588</v>
      </c>
      <c r="G171" t="s">
        <v>1589</v>
      </c>
      <c r="H171" t="s">
        <v>1590</v>
      </c>
      <c r="I171" t="s">
        <v>1591</v>
      </c>
      <c r="J171" t="s">
        <v>1592</v>
      </c>
      <c r="K171" t="s">
        <v>1593</v>
      </c>
      <c r="L171" t="s">
        <v>1594</v>
      </c>
      <c r="M171" t="s">
        <v>1595</v>
      </c>
      <c r="N171" t="s">
        <v>1596</v>
      </c>
      <c r="O171" t="s">
        <v>1597</v>
      </c>
      <c r="P171" t="s">
        <v>14</v>
      </c>
      <c r="Q171" t="s">
        <v>1598</v>
      </c>
    </row>
    <row r="172" spans="1:17" x14ac:dyDescent="0.35">
      <c r="A172" t="s">
        <v>268</v>
      </c>
      <c r="B172">
        <v>1</v>
      </c>
      <c r="C172" t="s">
        <v>1353</v>
      </c>
      <c r="D172" t="s">
        <v>1352</v>
      </c>
      <c r="E172" t="s">
        <v>1353</v>
      </c>
      <c r="F172" t="s">
        <v>1353</v>
      </c>
      <c r="G172" t="s">
        <v>1353</v>
      </c>
      <c r="H172" t="s">
        <v>1353</v>
      </c>
      <c r="I172" t="s">
        <v>1353</v>
      </c>
      <c r="J172" t="s">
        <v>1353</v>
      </c>
      <c r="K172" t="s">
        <v>1353</v>
      </c>
      <c r="L172" t="s">
        <v>1353</v>
      </c>
      <c r="M172" t="s">
        <v>1353</v>
      </c>
      <c r="N172" t="s">
        <v>1353</v>
      </c>
      <c r="O172" t="s">
        <v>1353</v>
      </c>
      <c r="P172" t="s">
        <v>1353</v>
      </c>
      <c r="Q172" t="s">
        <v>1353</v>
      </c>
    </row>
    <row r="173" spans="1:17" x14ac:dyDescent="0.35">
      <c r="A173" t="s">
        <v>251</v>
      </c>
      <c r="B173">
        <v>219</v>
      </c>
      <c r="C173" t="s">
        <v>1599</v>
      </c>
      <c r="D173" t="s">
        <v>1504</v>
      </c>
      <c r="E173" t="s">
        <v>1600</v>
      </c>
      <c r="F173" t="s">
        <v>1419</v>
      </c>
      <c r="G173" t="s">
        <v>1376</v>
      </c>
      <c r="H173" t="s">
        <v>1601</v>
      </c>
      <c r="I173" t="s">
        <v>1599</v>
      </c>
      <c r="J173" t="s">
        <v>1602</v>
      </c>
      <c r="K173" t="s">
        <v>1419</v>
      </c>
      <c r="L173" t="s">
        <v>1353</v>
      </c>
      <c r="M173" t="s">
        <v>1603</v>
      </c>
      <c r="N173" t="s">
        <v>1479</v>
      </c>
      <c r="O173" t="s">
        <v>1353</v>
      </c>
      <c r="P173" t="s">
        <v>1353</v>
      </c>
      <c r="Q173" t="s">
        <v>1353</v>
      </c>
    </row>
    <row r="174" spans="1:17" x14ac:dyDescent="0.35">
      <c r="A174" t="s">
        <v>233</v>
      </c>
      <c r="B174">
        <v>25</v>
      </c>
      <c r="C174" t="s">
        <v>1425</v>
      </c>
      <c r="D174" t="s">
        <v>1425</v>
      </c>
      <c r="E174" t="s">
        <v>1425</v>
      </c>
      <c r="F174" t="s">
        <v>1353</v>
      </c>
      <c r="G174" t="s">
        <v>1353</v>
      </c>
      <c r="H174" t="s">
        <v>1427</v>
      </c>
      <c r="I174" t="s">
        <v>1427</v>
      </c>
      <c r="J174" t="s">
        <v>1425</v>
      </c>
      <c r="K174" t="s">
        <v>1353</v>
      </c>
      <c r="L174" t="s">
        <v>1353</v>
      </c>
      <c r="M174" t="s">
        <v>1429</v>
      </c>
      <c r="N174" t="s">
        <v>1604</v>
      </c>
      <c r="O174" t="s">
        <v>1429</v>
      </c>
      <c r="P174" t="s">
        <v>1353</v>
      </c>
      <c r="Q174" t="s">
        <v>1353</v>
      </c>
    </row>
    <row r="175" spans="1:17" x14ac:dyDescent="0.35">
      <c r="A175" t="s">
        <v>1378</v>
      </c>
      <c r="B175">
        <v>245</v>
      </c>
      <c r="C175" t="s">
        <v>1605</v>
      </c>
      <c r="D175" t="s">
        <v>1606</v>
      </c>
      <c r="E175" t="s">
        <v>1370</v>
      </c>
      <c r="F175" t="s">
        <v>1474</v>
      </c>
      <c r="G175" t="s">
        <v>1383</v>
      </c>
      <c r="H175" t="s">
        <v>1387</v>
      </c>
      <c r="I175" t="s">
        <v>1607</v>
      </c>
      <c r="J175" t="s">
        <v>1436</v>
      </c>
      <c r="K175" t="s">
        <v>1474</v>
      </c>
      <c r="L175" t="s">
        <v>1353</v>
      </c>
      <c r="M175" t="s">
        <v>1603</v>
      </c>
      <c r="N175" t="s">
        <v>1608</v>
      </c>
      <c r="O175" t="s">
        <v>1526</v>
      </c>
      <c r="P175" t="s">
        <v>1353</v>
      </c>
      <c r="Q175" t="s">
        <v>1353</v>
      </c>
    </row>
    <row r="177" spans="1:17" x14ac:dyDescent="0.35">
      <c r="A177" t="s">
        <v>1609</v>
      </c>
    </row>
    <row r="178" spans="1:17" x14ac:dyDescent="0.35">
      <c r="A178" t="s">
        <v>108</v>
      </c>
      <c r="B178" t="s">
        <v>1339</v>
      </c>
      <c r="C178" t="s">
        <v>1585</v>
      </c>
      <c r="D178" t="s">
        <v>1586</v>
      </c>
      <c r="E178" t="s">
        <v>1587</v>
      </c>
      <c r="F178" t="s">
        <v>1588</v>
      </c>
      <c r="G178" t="s">
        <v>1589</v>
      </c>
      <c r="H178" t="s">
        <v>1590</v>
      </c>
      <c r="I178" t="s">
        <v>1591</v>
      </c>
      <c r="J178" t="s">
        <v>1592</v>
      </c>
      <c r="K178" t="s">
        <v>1593</v>
      </c>
      <c r="L178" t="s">
        <v>1594</v>
      </c>
      <c r="M178" t="s">
        <v>1595</v>
      </c>
      <c r="N178" t="s">
        <v>1596</v>
      </c>
      <c r="O178" t="s">
        <v>1597</v>
      </c>
      <c r="P178" t="s">
        <v>14</v>
      </c>
      <c r="Q178" t="s">
        <v>1598</v>
      </c>
    </row>
    <row r="179" spans="1:17" x14ac:dyDescent="0.35">
      <c r="A179" t="s">
        <v>251</v>
      </c>
      <c r="B179">
        <v>151</v>
      </c>
      <c r="C179" t="s">
        <v>1499</v>
      </c>
      <c r="D179" t="s">
        <v>1610</v>
      </c>
      <c r="E179" t="s">
        <v>1611</v>
      </c>
      <c r="F179" t="s">
        <v>1612</v>
      </c>
      <c r="G179" t="s">
        <v>1612</v>
      </c>
      <c r="H179" t="s">
        <v>1536</v>
      </c>
      <c r="I179" t="s">
        <v>1613</v>
      </c>
      <c r="J179" t="s">
        <v>1445</v>
      </c>
      <c r="K179" t="s">
        <v>1492</v>
      </c>
      <c r="L179" t="s">
        <v>1353</v>
      </c>
      <c r="M179" t="s">
        <v>1371</v>
      </c>
      <c r="N179" t="s">
        <v>1614</v>
      </c>
      <c r="O179" t="s">
        <v>1612</v>
      </c>
      <c r="P179" t="s">
        <v>1353</v>
      </c>
      <c r="Q179" t="s">
        <v>1353</v>
      </c>
    </row>
    <row r="180" spans="1:17" x14ac:dyDescent="0.35">
      <c r="A180" t="s">
        <v>233</v>
      </c>
      <c r="B180">
        <v>94</v>
      </c>
      <c r="C180" t="s">
        <v>1615</v>
      </c>
      <c r="D180" t="s">
        <v>1450</v>
      </c>
      <c r="E180" t="s">
        <v>1450</v>
      </c>
      <c r="F180" t="s">
        <v>1616</v>
      </c>
      <c r="G180" t="s">
        <v>1482</v>
      </c>
      <c r="H180" t="s">
        <v>1480</v>
      </c>
      <c r="I180" t="s">
        <v>1617</v>
      </c>
      <c r="J180" t="s">
        <v>1618</v>
      </c>
      <c r="K180" t="s">
        <v>1353</v>
      </c>
      <c r="L180" t="s">
        <v>1353</v>
      </c>
      <c r="M180" t="s">
        <v>1619</v>
      </c>
      <c r="N180" t="s">
        <v>1620</v>
      </c>
      <c r="O180" t="s">
        <v>1353</v>
      </c>
      <c r="P180" t="s">
        <v>1353</v>
      </c>
      <c r="Q180" t="s">
        <v>1353</v>
      </c>
    </row>
    <row r="181" spans="1:17" x14ac:dyDescent="0.35">
      <c r="A181" t="s">
        <v>1378</v>
      </c>
      <c r="B181">
        <v>245</v>
      </c>
      <c r="C181" t="s">
        <v>1605</v>
      </c>
      <c r="D181" t="s">
        <v>1606</v>
      </c>
      <c r="E181" t="s">
        <v>1370</v>
      </c>
      <c r="F181" t="s">
        <v>1474</v>
      </c>
      <c r="G181" t="s">
        <v>1383</v>
      </c>
      <c r="H181" t="s">
        <v>1387</v>
      </c>
      <c r="I181" t="s">
        <v>1607</v>
      </c>
      <c r="J181" t="s">
        <v>1436</v>
      </c>
      <c r="K181" t="s">
        <v>1474</v>
      </c>
      <c r="L181" t="s">
        <v>1353</v>
      </c>
      <c r="M181" t="s">
        <v>1603</v>
      </c>
      <c r="N181" t="s">
        <v>1608</v>
      </c>
      <c r="O181" t="s">
        <v>1526</v>
      </c>
      <c r="P181" t="s">
        <v>1353</v>
      </c>
      <c r="Q181" t="s">
        <v>1353</v>
      </c>
    </row>
    <row r="183" spans="1:17" x14ac:dyDescent="0.35">
      <c r="A183" t="s">
        <v>1621</v>
      </c>
    </row>
    <row r="184" spans="1:17" x14ac:dyDescent="0.35">
      <c r="A184" t="s">
        <v>109</v>
      </c>
      <c r="B184" t="s">
        <v>1339</v>
      </c>
      <c r="C184" t="s">
        <v>1585</v>
      </c>
      <c r="D184" t="s">
        <v>1586</v>
      </c>
      <c r="E184" t="s">
        <v>1587</v>
      </c>
      <c r="F184" t="s">
        <v>1588</v>
      </c>
      <c r="G184" t="s">
        <v>1589</v>
      </c>
      <c r="H184" t="s">
        <v>1590</v>
      </c>
      <c r="I184" t="s">
        <v>1591</v>
      </c>
      <c r="J184" t="s">
        <v>1592</v>
      </c>
      <c r="K184" t="s">
        <v>1593</v>
      </c>
      <c r="L184" t="s">
        <v>1594</v>
      </c>
      <c r="M184" t="s">
        <v>1595</v>
      </c>
      <c r="N184" t="s">
        <v>1596</v>
      </c>
      <c r="O184" t="s">
        <v>1597</v>
      </c>
      <c r="P184" t="s">
        <v>14</v>
      </c>
      <c r="Q184" t="s">
        <v>1598</v>
      </c>
    </row>
    <row r="185" spans="1:17" x14ac:dyDescent="0.35">
      <c r="A185" t="s">
        <v>268</v>
      </c>
      <c r="B185">
        <v>10</v>
      </c>
      <c r="C185" t="s">
        <v>1353</v>
      </c>
      <c r="D185" t="s">
        <v>1353</v>
      </c>
      <c r="E185" t="s">
        <v>1363</v>
      </c>
      <c r="F185" t="s">
        <v>1353</v>
      </c>
      <c r="G185" t="s">
        <v>1353</v>
      </c>
      <c r="H185" t="s">
        <v>1363</v>
      </c>
      <c r="I185" t="s">
        <v>1353</v>
      </c>
      <c r="J185" t="s">
        <v>1386</v>
      </c>
      <c r="K185" t="s">
        <v>1353</v>
      </c>
      <c r="L185" t="s">
        <v>1353</v>
      </c>
      <c r="M185" t="s">
        <v>1386</v>
      </c>
      <c r="N185" t="s">
        <v>1362</v>
      </c>
      <c r="O185" t="s">
        <v>1353</v>
      </c>
      <c r="P185" t="s">
        <v>1353</v>
      </c>
      <c r="Q185" t="s">
        <v>1353</v>
      </c>
    </row>
    <row r="186" spans="1:17" x14ac:dyDescent="0.35">
      <c r="A186" t="s">
        <v>251</v>
      </c>
      <c r="B186">
        <v>168</v>
      </c>
      <c r="C186" t="s">
        <v>1360</v>
      </c>
      <c r="D186" t="s">
        <v>1622</v>
      </c>
      <c r="E186" t="s">
        <v>1382</v>
      </c>
      <c r="F186" t="s">
        <v>1383</v>
      </c>
      <c r="G186" t="s">
        <v>1383</v>
      </c>
      <c r="H186" t="s">
        <v>1602</v>
      </c>
      <c r="I186" t="s">
        <v>1462</v>
      </c>
      <c r="J186" t="s">
        <v>1618</v>
      </c>
      <c r="K186" t="s">
        <v>1383</v>
      </c>
      <c r="L186" t="s">
        <v>1353</v>
      </c>
      <c r="M186" t="s">
        <v>1375</v>
      </c>
      <c r="N186" t="s">
        <v>1467</v>
      </c>
      <c r="O186" t="s">
        <v>1623</v>
      </c>
      <c r="P186" t="s">
        <v>1353</v>
      </c>
      <c r="Q186" t="s">
        <v>1353</v>
      </c>
    </row>
    <row r="187" spans="1:17" x14ac:dyDescent="0.35">
      <c r="A187" t="s">
        <v>233</v>
      </c>
      <c r="B187">
        <v>67</v>
      </c>
      <c r="C187" t="s">
        <v>1624</v>
      </c>
      <c r="D187" t="s">
        <v>1625</v>
      </c>
      <c r="E187" t="s">
        <v>1626</v>
      </c>
      <c r="F187" t="s">
        <v>1353</v>
      </c>
      <c r="G187" t="s">
        <v>1626</v>
      </c>
      <c r="H187" t="s">
        <v>1627</v>
      </c>
      <c r="I187" t="s">
        <v>1379</v>
      </c>
      <c r="J187" t="s">
        <v>1618</v>
      </c>
      <c r="K187" t="s">
        <v>1353</v>
      </c>
      <c r="L187" t="s">
        <v>1353</v>
      </c>
      <c r="M187" t="s">
        <v>1628</v>
      </c>
      <c r="N187" t="s">
        <v>1629</v>
      </c>
      <c r="O187" t="s">
        <v>1353</v>
      </c>
      <c r="P187" t="s">
        <v>1353</v>
      </c>
      <c r="Q187" t="s">
        <v>1353</v>
      </c>
    </row>
    <row r="188" spans="1:17" x14ac:dyDescent="0.35">
      <c r="A188" t="s">
        <v>1378</v>
      </c>
      <c r="B188">
        <v>245</v>
      </c>
      <c r="C188" t="s">
        <v>1605</v>
      </c>
      <c r="D188" t="s">
        <v>1606</v>
      </c>
      <c r="E188" t="s">
        <v>1370</v>
      </c>
      <c r="F188" t="s">
        <v>1474</v>
      </c>
      <c r="G188" t="s">
        <v>1383</v>
      </c>
      <c r="H188" t="s">
        <v>1387</v>
      </c>
      <c r="I188" t="s">
        <v>1607</v>
      </c>
      <c r="J188" t="s">
        <v>1436</v>
      </c>
      <c r="K188" t="s">
        <v>1474</v>
      </c>
      <c r="L188" t="s">
        <v>1353</v>
      </c>
      <c r="M188" t="s">
        <v>1603</v>
      </c>
      <c r="N188" t="s">
        <v>1608</v>
      </c>
      <c r="O188" t="s">
        <v>1526</v>
      </c>
      <c r="P188" t="s">
        <v>1353</v>
      </c>
      <c r="Q188" t="s">
        <v>1353</v>
      </c>
    </row>
    <row r="190" spans="1:17" x14ac:dyDescent="0.35">
      <c r="A190" t="s">
        <v>1630</v>
      </c>
    </row>
    <row r="191" spans="1:17" x14ac:dyDescent="0.35">
      <c r="A191" t="s">
        <v>110</v>
      </c>
      <c r="B191" t="s">
        <v>1339</v>
      </c>
      <c r="C191" t="s">
        <v>1585</v>
      </c>
      <c r="D191" t="s">
        <v>1586</v>
      </c>
      <c r="E191" t="s">
        <v>1587</v>
      </c>
      <c r="F191" t="s">
        <v>1588</v>
      </c>
      <c r="G191" t="s">
        <v>1589</v>
      </c>
      <c r="H191" t="s">
        <v>1590</v>
      </c>
      <c r="I191" t="s">
        <v>1591</v>
      </c>
      <c r="J191" t="s">
        <v>1592</v>
      </c>
      <c r="K191" t="s">
        <v>1593</v>
      </c>
      <c r="L191" t="s">
        <v>1594</v>
      </c>
      <c r="M191" t="s">
        <v>1595</v>
      </c>
      <c r="N191" t="s">
        <v>1596</v>
      </c>
      <c r="O191" t="s">
        <v>1597</v>
      </c>
      <c r="P191" t="s">
        <v>14</v>
      </c>
      <c r="Q191" t="s">
        <v>1598</v>
      </c>
    </row>
    <row r="192" spans="1:17" x14ac:dyDescent="0.35">
      <c r="A192" t="s">
        <v>268</v>
      </c>
      <c r="B192">
        <v>4</v>
      </c>
      <c r="C192" t="s">
        <v>1356</v>
      </c>
      <c r="D192" t="s">
        <v>1353</v>
      </c>
      <c r="E192" t="s">
        <v>1353</v>
      </c>
      <c r="F192" t="s">
        <v>1353</v>
      </c>
      <c r="G192" t="s">
        <v>1353</v>
      </c>
      <c r="H192" t="s">
        <v>1353</v>
      </c>
      <c r="I192" t="s">
        <v>1356</v>
      </c>
      <c r="J192" t="s">
        <v>1353</v>
      </c>
      <c r="K192" t="s">
        <v>1353</v>
      </c>
      <c r="L192" t="s">
        <v>1353</v>
      </c>
      <c r="M192" t="s">
        <v>1353</v>
      </c>
      <c r="N192" t="s">
        <v>1543</v>
      </c>
      <c r="O192" t="s">
        <v>1353</v>
      </c>
      <c r="P192" t="s">
        <v>1353</v>
      </c>
      <c r="Q192" t="s">
        <v>1353</v>
      </c>
    </row>
    <row r="193" spans="1:17" x14ac:dyDescent="0.35">
      <c r="A193" t="s">
        <v>251</v>
      </c>
      <c r="B193">
        <v>46</v>
      </c>
      <c r="C193" t="s">
        <v>1601</v>
      </c>
      <c r="D193" t="s">
        <v>1631</v>
      </c>
      <c r="E193" t="s">
        <v>1401</v>
      </c>
      <c r="F193" t="s">
        <v>1632</v>
      </c>
      <c r="G193" t="s">
        <v>1353</v>
      </c>
      <c r="H193" t="s">
        <v>1633</v>
      </c>
      <c r="I193" t="s">
        <v>1634</v>
      </c>
      <c r="J193" t="s">
        <v>1633</v>
      </c>
      <c r="K193" t="s">
        <v>1353</v>
      </c>
      <c r="L193" t="s">
        <v>1353</v>
      </c>
      <c r="M193" t="s">
        <v>1632</v>
      </c>
      <c r="N193" t="s">
        <v>1635</v>
      </c>
      <c r="O193" t="s">
        <v>1353</v>
      </c>
      <c r="P193" t="s">
        <v>1353</v>
      </c>
      <c r="Q193" t="s">
        <v>1353</v>
      </c>
    </row>
    <row r="194" spans="1:17" x14ac:dyDescent="0.35">
      <c r="A194" t="s">
        <v>233</v>
      </c>
      <c r="B194">
        <v>195</v>
      </c>
      <c r="C194" t="s">
        <v>1435</v>
      </c>
      <c r="D194" t="s">
        <v>1622</v>
      </c>
      <c r="E194" t="s">
        <v>1368</v>
      </c>
      <c r="F194" t="s">
        <v>1636</v>
      </c>
      <c r="G194" t="s">
        <v>1626</v>
      </c>
      <c r="H194" t="s">
        <v>1406</v>
      </c>
      <c r="I194" t="s">
        <v>1637</v>
      </c>
      <c r="J194" t="s">
        <v>1507</v>
      </c>
      <c r="K194" t="s">
        <v>1448</v>
      </c>
      <c r="L194" t="s">
        <v>1353</v>
      </c>
      <c r="M194" t="s">
        <v>1611</v>
      </c>
      <c r="N194" t="s">
        <v>1464</v>
      </c>
      <c r="O194" t="s">
        <v>1636</v>
      </c>
      <c r="P194" t="s">
        <v>1353</v>
      </c>
      <c r="Q194" t="s">
        <v>1353</v>
      </c>
    </row>
    <row r="195" spans="1:17" x14ac:dyDescent="0.35">
      <c r="A195" t="s">
        <v>1378</v>
      </c>
      <c r="B195">
        <v>245</v>
      </c>
      <c r="C195" t="s">
        <v>1605</v>
      </c>
      <c r="D195" t="s">
        <v>1606</v>
      </c>
      <c r="E195" t="s">
        <v>1370</v>
      </c>
      <c r="F195" t="s">
        <v>1474</v>
      </c>
      <c r="G195" t="s">
        <v>1383</v>
      </c>
      <c r="H195" t="s">
        <v>1387</v>
      </c>
      <c r="I195" t="s">
        <v>1607</v>
      </c>
      <c r="J195" t="s">
        <v>1436</v>
      </c>
      <c r="K195" t="s">
        <v>1474</v>
      </c>
      <c r="L195" t="s">
        <v>1353</v>
      </c>
      <c r="M195" t="s">
        <v>1603</v>
      </c>
      <c r="N195" t="s">
        <v>1608</v>
      </c>
      <c r="O195" t="s">
        <v>1526</v>
      </c>
      <c r="P195" t="s">
        <v>1353</v>
      </c>
      <c r="Q195" t="s">
        <v>1353</v>
      </c>
    </row>
    <row r="197" spans="1:17" x14ac:dyDescent="0.35">
      <c r="A197" t="s">
        <v>1638</v>
      </c>
    </row>
    <row r="198" spans="1:17" x14ac:dyDescent="0.35">
      <c r="A198" t="s">
        <v>111</v>
      </c>
      <c r="B198" t="s">
        <v>1339</v>
      </c>
      <c r="C198" t="s">
        <v>1585</v>
      </c>
      <c r="D198" t="s">
        <v>1586</v>
      </c>
      <c r="E198" t="s">
        <v>1587</v>
      </c>
      <c r="F198" t="s">
        <v>1588</v>
      </c>
      <c r="G198" t="s">
        <v>1589</v>
      </c>
      <c r="H198" t="s">
        <v>1590</v>
      </c>
      <c r="I198" t="s">
        <v>1591</v>
      </c>
      <c r="J198" t="s">
        <v>1592</v>
      </c>
      <c r="K198" t="s">
        <v>1593</v>
      </c>
      <c r="L198" t="s">
        <v>1594</v>
      </c>
      <c r="M198" t="s">
        <v>1595</v>
      </c>
      <c r="N198" t="s">
        <v>1596</v>
      </c>
      <c r="O198" t="s">
        <v>1597</v>
      </c>
      <c r="P198" t="s">
        <v>14</v>
      </c>
      <c r="Q198" t="s">
        <v>1598</v>
      </c>
    </row>
    <row r="199" spans="1:17" x14ac:dyDescent="0.35">
      <c r="A199" t="s">
        <v>268</v>
      </c>
      <c r="B199">
        <v>1</v>
      </c>
      <c r="C199" t="s">
        <v>1353</v>
      </c>
      <c r="D199" t="s">
        <v>1353</v>
      </c>
      <c r="E199" t="s">
        <v>1353</v>
      </c>
      <c r="F199" t="s">
        <v>1353</v>
      </c>
      <c r="G199" t="s">
        <v>1353</v>
      </c>
      <c r="H199" t="s">
        <v>1353</v>
      </c>
      <c r="I199" t="s">
        <v>1353</v>
      </c>
      <c r="J199" t="s">
        <v>1353</v>
      </c>
      <c r="K199" t="s">
        <v>1353</v>
      </c>
      <c r="L199" t="s">
        <v>1353</v>
      </c>
      <c r="M199" t="s">
        <v>1353</v>
      </c>
      <c r="N199" t="s">
        <v>1352</v>
      </c>
      <c r="O199" t="s">
        <v>1353</v>
      </c>
      <c r="P199" t="s">
        <v>1353</v>
      </c>
      <c r="Q199" t="s">
        <v>1353</v>
      </c>
    </row>
    <row r="200" spans="1:17" x14ac:dyDescent="0.35">
      <c r="A200" t="s">
        <v>251</v>
      </c>
      <c r="B200">
        <v>158</v>
      </c>
      <c r="C200" t="s">
        <v>1443</v>
      </c>
      <c r="D200" t="s">
        <v>1639</v>
      </c>
      <c r="E200" t="s">
        <v>1393</v>
      </c>
      <c r="F200" t="s">
        <v>1623</v>
      </c>
      <c r="G200" t="s">
        <v>1492</v>
      </c>
      <c r="H200" t="s">
        <v>1536</v>
      </c>
      <c r="I200" t="s">
        <v>1640</v>
      </c>
      <c r="J200" t="s">
        <v>1641</v>
      </c>
      <c r="K200" t="s">
        <v>1492</v>
      </c>
      <c r="L200" t="s">
        <v>1353</v>
      </c>
      <c r="M200" t="s">
        <v>1623</v>
      </c>
      <c r="N200" t="s">
        <v>1642</v>
      </c>
      <c r="O200" t="s">
        <v>1353</v>
      </c>
      <c r="P200" t="s">
        <v>1353</v>
      </c>
      <c r="Q200" t="s">
        <v>1353</v>
      </c>
    </row>
    <row r="201" spans="1:17" x14ac:dyDescent="0.35">
      <c r="A201" t="s">
        <v>233</v>
      </c>
      <c r="B201">
        <v>86</v>
      </c>
      <c r="C201" t="s">
        <v>1643</v>
      </c>
      <c r="D201" t="s">
        <v>1644</v>
      </c>
      <c r="E201" t="s">
        <v>1383</v>
      </c>
      <c r="F201" t="s">
        <v>1383</v>
      </c>
      <c r="G201" t="s">
        <v>1383</v>
      </c>
      <c r="H201" t="s">
        <v>1645</v>
      </c>
      <c r="I201" t="s">
        <v>1646</v>
      </c>
      <c r="J201" t="s">
        <v>1647</v>
      </c>
      <c r="K201" t="s">
        <v>1353</v>
      </c>
      <c r="L201" t="s">
        <v>1353</v>
      </c>
      <c r="M201" t="s">
        <v>1504</v>
      </c>
      <c r="N201" t="s">
        <v>1648</v>
      </c>
      <c r="O201" t="s">
        <v>1383</v>
      </c>
      <c r="P201" t="s">
        <v>1353</v>
      </c>
      <c r="Q201" t="s">
        <v>1353</v>
      </c>
    </row>
    <row r="202" spans="1:17" x14ac:dyDescent="0.35">
      <c r="A202" t="s">
        <v>1378</v>
      </c>
      <c r="B202">
        <v>245</v>
      </c>
      <c r="C202" t="s">
        <v>1605</v>
      </c>
      <c r="D202" t="s">
        <v>1606</v>
      </c>
      <c r="E202" t="s">
        <v>1370</v>
      </c>
      <c r="F202" t="s">
        <v>1474</v>
      </c>
      <c r="G202" t="s">
        <v>1383</v>
      </c>
      <c r="H202" t="s">
        <v>1387</v>
      </c>
      <c r="I202" t="s">
        <v>1607</v>
      </c>
      <c r="J202" t="s">
        <v>1436</v>
      </c>
      <c r="K202" t="s">
        <v>1474</v>
      </c>
      <c r="L202" t="s">
        <v>1353</v>
      </c>
      <c r="M202" t="s">
        <v>1603</v>
      </c>
      <c r="N202" t="s">
        <v>1608</v>
      </c>
      <c r="O202" t="s">
        <v>1526</v>
      </c>
      <c r="P202" t="s">
        <v>1353</v>
      </c>
      <c r="Q202" t="s">
        <v>1353</v>
      </c>
    </row>
    <row r="204" spans="1:17" x14ac:dyDescent="0.35">
      <c r="A204" t="s">
        <v>1649</v>
      </c>
    </row>
    <row r="205" spans="1:17" x14ac:dyDescent="0.35">
      <c r="A205" t="s">
        <v>39</v>
      </c>
      <c r="B205" t="s">
        <v>1339</v>
      </c>
      <c r="C205" t="s">
        <v>1585</v>
      </c>
      <c r="D205" t="s">
        <v>1586</v>
      </c>
      <c r="E205" t="s">
        <v>1587</v>
      </c>
      <c r="F205" t="s">
        <v>1588</v>
      </c>
      <c r="G205" t="s">
        <v>1589</v>
      </c>
      <c r="H205" t="s">
        <v>1590</v>
      </c>
      <c r="I205" t="s">
        <v>1591</v>
      </c>
      <c r="J205" t="s">
        <v>1592</v>
      </c>
      <c r="K205" t="s">
        <v>1593</v>
      </c>
      <c r="L205" t="s">
        <v>1594</v>
      </c>
      <c r="M205" t="s">
        <v>1595</v>
      </c>
      <c r="N205" t="s">
        <v>1596</v>
      </c>
      <c r="O205" t="s">
        <v>1597</v>
      </c>
      <c r="P205" t="s">
        <v>14</v>
      </c>
      <c r="Q205" t="s">
        <v>1598</v>
      </c>
    </row>
    <row r="206" spans="1:17" x14ac:dyDescent="0.35">
      <c r="A206" t="s">
        <v>268</v>
      </c>
      <c r="B206">
        <v>3</v>
      </c>
      <c r="C206" t="s">
        <v>1353</v>
      </c>
      <c r="D206" t="s">
        <v>1366</v>
      </c>
      <c r="E206" t="s">
        <v>1353</v>
      </c>
      <c r="F206" t="s">
        <v>1353</v>
      </c>
      <c r="G206" t="s">
        <v>1353</v>
      </c>
      <c r="H206" t="s">
        <v>1365</v>
      </c>
      <c r="I206" t="s">
        <v>1353</v>
      </c>
      <c r="J206" t="s">
        <v>1353</v>
      </c>
      <c r="K206" t="s">
        <v>1353</v>
      </c>
      <c r="L206" t="s">
        <v>1353</v>
      </c>
      <c r="M206" t="s">
        <v>1353</v>
      </c>
      <c r="N206" t="s">
        <v>1353</v>
      </c>
      <c r="O206" t="s">
        <v>1353</v>
      </c>
      <c r="P206" t="s">
        <v>1353</v>
      </c>
      <c r="Q206" t="s">
        <v>1353</v>
      </c>
    </row>
    <row r="207" spans="1:17" x14ac:dyDescent="0.35">
      <c r="A207" t="s">
        <v>251</v>
      </c>
      <c r="B207">
        <v>178</v>
      </c>
      <c r="C207" t="s">
        <v>1538</v>
      </c>
      <c r="D207" t="s">
        <v>1399</v>
      </c>
      <c r="E207" t="s">
        <v>1389</v>
      </c>
      <c r="F207" t="s">
        <v>1616</v>
      </c>
      <c r="G207" t="s">
        <v>1616</v>
      </c>
      <c r="H207" t="s">
        <v>1445</v>
      </c>
      <c r="I207" t="s">
        <v>1445</v>
      </c>
      <c r="J207" t="s">
        <v>1607</v>
      </c>
      <c r="K207" t="s">
        <v>1616</v>
      </c>
      <c r="L207" t="s">
        <v>1353</v>
      </c>
      <c r="M207" t="s">
        <v>1632</v>
      </c>
      <c r="N207" t="s">
        <v>1650</v>
      </c>
      <c r="O207" t="s">
        <v>1623</v>
      </c>
      <c r="P207" t="s">
        <v>1353</v>
      </c>
      <c r="Q207" t="s">
        <v>1353</v>
      </c>
    </row>
    <row r="208" spans="1:17" x14ac:dyDescent="0.35">
      <c r="A208" t="s">
        <v>233</v>
      </c>
      <c r="B208">
        <v>64</v>
      </c>
      <c r="C208" t="s">
        <v>1651</v>
      </c>
      <c r="D208" t="s">
        <v>1360</v>
      </c>
      <c r="E208" t="s">
        <v>1411</v>
      </c>
      <c r="F208" t="s">
        <v>1353</v>
      </c>
      <c r="G208" t="s">
        <v>1390</v>
      </c>
      <c r="H208" t="s">
        <v>1652</v>
      </c>
      <c r="I208" t="s">
        <v>1651</v>
      </c>
      <c r="J208" t="s">
        <v>1485</v>
      </c>
      <c r="K208" t="s">
        <v>1353</v>
      </c>
      <c r="L208" t="s">
        <v>1353</v>
      </c>
      <c r="M208" t="s">
        <v>1412</v>
      </c>
      <c r="N208" t="s">
        <v>1653</v>
      </c>
      <c r="O208" t="s">
        <v>1353</v>
      </c>
      <c r="P208" t="s">
        <v>1353</v>
      </c>
      <c r="Q208" t="s">
        <v>1353</v>
      </c>
    </row>
    <row r="209" spans="1:17" x14ac:dyDescent="0.35">
      <c r="A209" t="s">
        <v>1378</v>
      </c>
      <c r="B209">
        <v>245</v>
      </c>
      <c r="C209" t="s">
        <v>1605</v>
      </c>
      <c r="D209" t="s">
        <v>1606</v>
      </c>
      <c r="E209" t="s">
        <v>1370</v>
      </c>
      <c r="F209" t="s">
        <v>1474</v>
      </c>
      <c r="G209" t="s">
        <v>1383</v>
      </c>
      <c r="H209" t="s">
        <v>1387</v>
      </c>
      <c r="I209" t="s">
        <v>1607</v>
      </c>
      <c r="J209" t="s">
        <v>1436</v>
      </c>
      <c r="K209" t="s">
        <v>1474</v>
      </c>
      <c r="L209" t="s">
        <v>1353</v>
      </c>
      <c r="M209" t="s">
        <v>1603</v>
      </c>
      <c r="N209" t="s">
        <v>1608</v>
      </c>
      <c r="O209" t="s">
        <v>1526</v>
      </c>
      <c r="P209" t="s">
        <v>1353</v>
      </c>
      <c r="Q209" t="s">
        <v>1353</v>
      </c>
    </row>
    <row r="211" spans="1:17" x14ac:dyDescent="0.35">
      <c r="A211" t="s">
        <v>1654</v>
      </c>
    </row>
    <row r="212" spans="1:17" x14ac:dyDescent="0.35">
      <c r="A212" t="s">
        <v>114</v>
      </c>
      <c r="B212" t="s">
        <v>1339</v>
      </c>
      <c r="C212" t="s">
        <v>1585</v>
      </c>
      <c r="D212" t="s">
        <v>1586</v>
      </c>
      <c r="E212" t="s">
        <v>1587</v>
      </c>
      <c r="F212" t="s">
        <v>1588</v>
      </c>
      <c r="G212" t="s">
        <v>1589</v>
      </c>
      <c r="H212" t="s">
        <v>1590</v>
      </c>
      <c r="I212" t="s">
        <v>1591</v>
      </c>
      <c r="J212" t="s">
        <v>1592</v>
      </c>
      <c r="K212" t="s">
        <v>1593</v>
      </c>
      <c r="L212" t="s">
        <v>1594</v>
      </c>
      <c r="M212" t="s">
        <v>1595</v>
      </c>
      <c r="N212" t="s">
        <v>1596</v>
      </c>
      <c r="O212" t="s">
        <v>1597</v>
      </c>
      <c r="P212" t="s">
        <v>14</v>
      </c>
      <c r="Q212" t="s">
        <v>1598</v>
      </c>
    </row>
    <row r="213" spans="1:17" x14ac:dyDescent="0.35">
      <c r="A213" t="s">
        <v>268</v>
      </c>
      <c r="B213">
        <v>1</v>
      </c>
      <c r="C213" t="s">
        <v>1353</v>
      </c>
      <c r="D213" t="s">
        <v>1353</v>
      </c>
      <c r="E213" t="s">
        <v>1353</v>
      </c>
      <c r="F213" t="s">
        <v>1353</v>
      </c>
      <c r="G213" t="s">
        <v>1353</v>
      </c>
      <c r="H213" t="s">
        <v>1353</v>
      </c>
      <c r="I213" t="s">
        <v>1352</v>
      </c>
      <c r="J213" t="s">
        <v>1353</v>
      </c>
      <c r="K213" t="s">
        <v>1353</v>
      </c>
      <c r="L213" t="s">
        <v>1353</v>
      </c>
      <c r="M213" t="s">
        <v>1353</v>
      </c>
      <c r="N213" t="s">
        <v>1353</v>
      </c>
      <c r="O213" t="s">
        <v>1353</v>
      </c>
      <c r="P213" t="s">
        <v>1353</v>
      </c>
      <c r="Q213" t="s">
        <v>1353</v>
      </c>
    </row>
    <row r="214" spans="1:17" x14ac:dyDescent="0.35">
      <c r="A214" t="s">
        <v>251</v>
      </c>
      <c r="B214">
        <v>148</v>
      </c>
      <c r="C214" t="s">
        <v>1618</v>
      </c>
      <c r="D214" t="s">
        <v>1450</v>
      </c>
      <c r="E214" t="s">
        <v>1557</v>
      </c>
      <c r="F214" t="s">
        <v>1612</v>
      </c>
      <c r="G214" t="s">
        <v>1376</v>
      </c>
      <c r="H214" t="s">
        <v>1602</v>
      </c>
      <c r="I214" t="s">
        <v>1602</v>
      </c>
      <c r="J214" t="s">
        <v>1646</v>
      </c>
      <c r="K214" t="s">
        <v>1376</v>
      </c>
      <c r="L214" t="s">
        <v>1353</v>
      </c>
      <c r="M214" t="s">
        <v>1655</v>
      </c>
      <c r="N214" t="s">
        <v>1656</v>
      </c>
      <c r="O214" t="s">
        <v>1612</v>
      </c>
      <c r="P214" t="s">
        <v>1353</v>
      </c>
      <c r="Q214" t="s">
        <v>1353</v>
      </c>
    </row>
    <row r="215" spans="1:17" x14ac:dyDescent="0.35">
      <c r="A215" t="s">
        <v>233</v>
      </c>
      <c r="B215">
        <v>96</v>
      </c>
      <c r="C215" t="s">
        <v>1625</v>
      </c>
      <c r="D215" t="s">
        <v>1461</v>
      </c>
      <c r="E215" t="s">
        <v>1368</v>
      </c>
      <c r="F215" t="s">
        <v>1448</v>
      </c>
      <c r="G215" t="s">
        <v>1448</v>
      </c>
      <c r="H215" t="s">
        <v>1485</v>
      </c>
      <c r="I215" t="s">
        <v>1412</v>
      </c>
      <c r="J215" t="s">
        <v>1657</v>
      </c>
      <c r="K215" t="s">
        <v>1353</v>
      </c>
      <c r="L215" t="s">
        <v>1353</v>
      </c>
      <c r="M215" t="s">
        <v>1658</v>
      </c>
      <c r="N215" t="s">
        <v>1582</v>
      </c>
      <c r="O215" t="s">
        <v>1353</v>
      </c>
      <c r="P215" t="s">
        <v>1353</v>
      </c>
      <c r="Q215" t="s">
        <v>1353</v>
      </c>
    </row>
    <row r="216" spans="1:17" x14ac:dyDescent="0.35">
      <c r="A216" t="s">
        <v>1378</v>
      </c>
      <c r="B216">
        <v>245</v>
      </c>
      <c r="C216" t="s">
        <v>1605</v>
      </c>
      <c r="D216" t="s">
        <v>1606</v>
      </c>
      <c r="E216" t="s">
        <v>1370</v>
      </c>
      <c r="F216" t="s">
        <v>1474</v>
      </c>
      <c r="G216" t="s">
        <v>1383</v>
      </c>
      <c r="H216" t="s">
        <v>1387</v>
      </c>
      <c r="I216" t="s">
        <v>1607</v>
      </c>
      <c r="J216" t="s">
        <v>1436</v>
      </c>
      <c r="K216" t="s">
        <v>1474</v>
      </c>
      <c r="L216" t="s">
        <v>1353</v>
      </c>
      <c r="M216" t="s">
        <v>1603</v>
      </c>
      <c r="N216" t="s">
        <v>1608</v>
      </c>
      <c r="O216" t="s">
        <v>1526</v>
      </c>
      <c r="P216" t="s">
        <v>1353</v>
      </c>
      <c r="Q216" t="s">
        <v>1353</v>
      </c>
    </row>
    <row r="218" spans="1:17" x14ac:dyDescent="0.35">
      <c r="A218" t="s">
        <v>1659</v>
      </c>
    </row>
    <row r="219" spans="1:17" x14ac:dyDescent="0.35">
      <c r="A219" t="s">
        <v>116</v>
      </c>
      <c r="B219" t="s">
        <v>1339</v>
      </c>
      <c r="C219" t="s">
        <v>1585</v>
      </c>
      <c r="D219" t="s">
        <v>1586</v>
      </c>
      <c r="E219" t="s">
        <v>1587</v>
      </c>
      <c r="F219" t="s">
        <v>1588</v>
      </c>
      <c r="G219" t="s">
        <v>1589</v>
      </c>
      <c r="H219" t="s">
        <v>1590</v>
      </c>
      <c r="I219" t="s">
        <v>1591</v>
      </c>
      <c r="J219" t="s">
        <v>1592</v>
      </c>
      <c r="K219" t="s">
        <v>1593</v>
      </c>
      <c r="L219" t="s">
        <v>1594</v>
      </c>
      <c r="M219" t="s">
        <v>1595</v>
      </c>
      <c r="N219" t="s">
        <v>1596</v>
      </c>
      <c r="O219" t="s">
        <v>1597</v>
      </c>
      <c r="P219" t="s">
        <v>14</v>
      </c>
      <c r="Q219" t="s">
        <v>1598</v>
      </c>
    </row>
    <row r="220" spans="1:17" x14ac:dyDescent="0.35">
      <c r="A220" t="s">
        <v>251</v>
      </c>
      <c r="B220">
        <v>42</v>
      </c>
      <c r="C220" t="s">
        <v>1660</v>
      </c>
      <c r="D220" t="s">
        <v>1661</v>
      </c>
      <c r="E220" t="s">
        <v>1660</v>
      </c>
      <c r="F220" t="s">
        <v>1353</v>
      </c>
      <c r="G220" t="s">
        <v>1373</v>
      </c>
      <c r="H220" t="s">
        <v>1488</v>
      </c>
      <c r="I220" t="s">
        <v>1487</v>
      </c>
      <c r="J220" t="s">
        <v>1375</v>
      </c>
      <c r="K220" t="s">
        <v>1375</v>
      </c>
      <c r="L220" t="s">
        <v>1353</v>
      </c>
      <c r="M220" t="s">
        <v>1353</v>
      </c>
      <c r="N220" t="s">
        <v>1662</v>
      </c>
      <c r="O220" t="s">
        <v>1353</v>
      </c>
      <c r="P220" t="s">
        <v>1353</v>
      </c>
      <c r="Q220" t="s">
        <v>1353</v>
      </c>
    </row>
    <row r="221" spans="1:17" x14ac:dyDescent="0.35">
      <c r="A221" t="s">
        <v>233</v>
      </c>
      <c r="B221">
        <v>9</v>
      </c>
      <c r="C221" t="s">
        <v>1353</v>
      </c>
      <c r="D221" t="s">
        <v>1663</v>
      </c>
      <c r="E221" t="s">
        <v>1663</v>
      </c>
      <c r="F221" t="s">
        <v>1353</v>
      </c>
      <c r="G221" t="s">
        <v>1353</v>
      </c>
      <c r="H221" t="s">
        <v>1366</v>
      </c>
      <c r="I221" t="s">
        <v>1664</v>
      </c>
      <c r="J221" t="s">
        <v>1353</v>
      </c>
      <c r="K221" t="s">
        <v>1353</v>
      </c>
      <c r="L221" t="s">
        <v>1353</v>
      </c>
      <c r="M221" t="s">
        <v>1353</v>
      </c>
      <c r="N221" t="s">
        <v>1365</v>
      </c>
      <c r="O221" t="s">
        <v>1353</v>
      </c>
      <c r="P221" t="s">
        <v>1353</v>
      </c>
      <c r="Q221" t="s">
        <v>1353</v>
      </c>
    </row>
    <row r="222" spans="1:17" x14ac:dyDescent="0.35">
      <c r="A222" t="s">
        <v>1665</v>
      </c>
      <c r="B222">
        <v>194</v>
      </c>
      <c r="C222" t="s">
        <v>1666</v>
      </c>
      <c r="D222" t="s">
        <v>1404</v>
      </c>
      <c r="E222" t="s">
        <v>1611</v>
      </c>
      <c r="F222" t="s">
        <v>1448</v>
      </c>
      <c r="G222" t="s">
        <v>1636</v>
      </c>
      <c r="H222" t="s">
        <v>1667</v>
      </c>
      <c r="I222" t="s">
        <v>1622</v>
      </c>
      <c r="J222" t="s">
        <v>1466</v>
      </c>
      <c r="K222" t="s">
        <v>1636</v>
      </c>
      <c r="L222" t="s">
        <v>1353</v>
      </c>
      <c r="M222" t="s">
        <v>1658</v>
      </c>
      <c r="N222" t="s">
        <v>1490</v>
      </c>
      <c r="O222" t="s">
        <v>1636</v>
      </c>
      <c r="P222" t="s">
        <v>1353</v>
      </c>
      <c r="Q222" t="s">
        <v>1353</v>
      </c>
    </row>
    <row r="223" spans="1:17" x14ac:dyDescent="0.35">
      <c r="A223" t="s">
        <v>1378</v>
      </c>
      <c r="B223">
        <v>245</v>
      </c>
      <c r="C223" t="s">
        <v>1605</v>
      </c>
      <c r="D223" t="s">
        <v>1606</v>
      </c>
      <c r="E223" t="s">
        <v>1370</v>
      </c>
      <c r="F223" t="s">
        <v>1474</v>
      </c>
      <c r="G223" t="s">
        <v>1383</v>
      </c>
      <c r="H223" t="s">
        <v>1387</v>
      </c>
      <c r="I223" t="s">
        <v>1607</v>
      </c>
      <c r="J223" t="s">
        <v>1436</v>
      </c>
      <c r="K223" t="s">
        <v>1474</v>
      </c>
      <c r="L223" t="s">
        <v>1353</v>
      </c>
      <c r="M223" t="s">
        <v>1603</v>
      </c>
      <c r="N223" t="s">
        <v>1608</v>
      </c>
      <c r="O223" t="s">
        <v>1526</v>
      </c>
      <c r="P223" t="s">
        <v>1353</v>
      </c>
      <c r="Q223" t="s">
        <v>1353</v>
      </c>
    </row>
    <row r="225" spans="1:17" x14ac:dyDescent="0.35">
      <c r="A225" t="s">
        <v>1668</v>
      </c>
    </row>
    <row r="226" spans="1:17" x14ac:dyDescent="0.35">
      <c r="A226" t="s">
        <v>117</v>
      </c>
      <c r="B226" t="s">
        <v>1339</v>
      </c>
      <c r="C226" t="s">
        <v>1585</v>
      </c>
      <c r="D226" t="s">
        <v>1586</v>
      </c>
      <c r="E226" t="s">
        <v>1587</v>
      </c>
      <c r="F226" t="s">
        <v>1588</v>
      </c>
      <c r="G226" t="s">
        <v>1589</v>
      </c>
      <c r="H226" t="s">
        <v>1590</v>
      </c>
      <c r="I226" t="s">
        <v>1591</v>
      </c>
      <c r="J226" t="s">
        <v>1592</v>
      </c>
      <c r="K226" t="s">
        <v>1593</v>
      </c>
      <c r="L226" t="s">
        <v>1594</v>
      </c>
      <c r="M226" t="s">
        <v>1595</v>
      </c>
      <c r="N226" t="s">
        <v>1596</v>
      </c>
      <c r="O226" t="s">
        <v>1597</v>
      </c>
      <c r="P226" t="s">
        <v>14</v>
      </c>
      <c r="Q226" t="s">
        <v>1598</v>
      </c>
    </row>
    <row r="227" spans="1:17" x14ac:dyDescent="0.35">
      <c r="A227" t="s">
        <v>251</v>
      </c>
      <c r="B227">
        <v>173</v>
      </c>
      <c r="C227" t="s">
        <v>1669</v>
      </c>
      <c r="D227" t="s">
        <v>1392</v>
      </c>
      <c r="E227" t="s">
        <v>1615</v>
      </c>
      <c r="F227" t="s">
        <v>1623</v>
      </c>
      <c r="G227" t="s">
        <v>1383</v>
      </c>
      <c r="H227" t="s">
        <v>1670</v>
      </c>
      <c r="I227" t="s">
        <v>1669</v>
      </c>
      <c r="J227" t="s">
        <v>1671</v>
      </c>
      <c r="K227" t="s">
        <v>1623</v>
      </c>
      <c r="L227" t="s">
        <v>1353</v>
      </c>
      <c r="M227" t="s">
        <v>1672</v>
      </c>
      <c r="N227" t="s">
        <v>1673</v>
      </c>
      <c r="O227" t="s">
        <v>1623</v>
      </c>
      <c r="P227" t="s">
        <v>1353</v>
      </c>
      <c r="Q227" t="s">
        <v>1353</v>
      </c>
    </row>
    <row r="228" spans="1:17" x14ac:dyDescent="0.35">
      <c r="A228" t="s">
        <v>233</v>
      </c>
      <c r="B228">
        <v>38</v>
      </c>
      <c r="C228" t="s">
        <v>1674</v>
      </c>
      <c r="D228" t="s">
        <v>1675</v>
      </c>
      <c r="E228" t="s">
        <v>1619</v>
      </c>
      <c r="F228" t="s">
        <v>1402</v>
      </c>
      <c r="G228" t="s">
        <v>1402</v>
      </c>
      <c r="H228" t="s">
        <v>1674</v>
      </c>
      <c r="I228" t="s">
        <v>1619</v>
      </c>
      <c r="J228" t="s">
        <v>1619</v>
      </c>
      <c r="K228" t="s">
        <v>1353</v>
      </c>
      <c r="L228" t="s">
        <v>1353</v>
      </c>
      <c r="M228" t="s">
        <v>1402</v>
      </c>
      <c r="N228" t="s">
        <v>1676</v>
      </c>
      <c r="O228" t="s">
        <v>1353</v>
      </c>
      <c r="P228" t="s">
        <v>1353</v>
      </c>
      <c r="Q228" t="s">
        <v>1353</v>
      </c>
    </row>
    <row r="229" spans="1:17" x14ac:dyDescent="0.35">
      <c r="A229" t="s">
        <v>1665</v>
      </c>
      <c r="B229">
        <v>34</v>
      </c>
      <c r="C229" t="s">
        <v>1433</v>
      </c>
      <c r="D229" t="s">
        <v>1384</v>
      </c>
      <c r="E229" t="s">
        <v>1384</v>
      </c>
      <c r="F229" t="s">
        <v>1353</v>
      </c>
      <c r="G229" t="s">
        <v>1353</v>
      </c>
      <c r="H229" t="s">
        <v>1470</v>
      </c>
      <c r="I229" t="s">
        <v>1470</v>
      </c>
      <c r="J229" t="s">
        <v>1677</v>
      </c>
      <c r="K229" t="s">
        <v>1384</v>
      </c>
      <c r="L229" t="s">
        <v>1353</v>
      </c>
      <c r="M229" t="s">
        <v>1436</v>
      </c>
      <c r="N229" t="s">
        <v>1432</v>
      </c>
      <c r="O229" t="s">
        <v>1353</v>
      </c>
      <c r="P229" t="s">
        <v>1353</v>
      </c>
      <c r="Q229" t="s">
        <v>1353</v>
      </c>
    </row>
    <row r="230" spans="1:17" x14ac:dyDescent="0.35">
      <c r="A230" t="s">
        <v>1378</v>
      </c>
      <c r="B230">
        <v>245</v>
      </c>
      <c r="C230" t="s">
        <v>1605</v>
      </c>
      <c r="D230" t="s">
        <v>1606</v>
      </c>
      <c r="E230" t="s">
        <v>1370</v>
      </c>
      <c r="F230" t="s">
        <v>1474</v>
      </c>
      <c r="G230" t="s">
        <v>1383</v>
      </c>
      <c r="H230" t="s">
        <v>1387</v>
      </c>
      <c r="I230" t="s">
        <v>1607</v>
      </c>
      <c r="J230" t="s">
        <v>1436</v>
      </c>
      <c r="K230" t="s">
        <v>1474</v>
      </c>
      <c r="L230" t="s">
        <v>1353</v>
      </c>
      <c r="M230" t="s">
        <v>1603</v>
      </c>
      <c r="N230" t="s">
        <v>1608</v>
      </c>
      <c r="O230" t="s">
        <v>1526</v>
      </c>
      <c r="P230" t="s">
        <v>1353</v>
      </c>
      <c r="Q230" t="s">
        <v>1353</v>
      </c>
    </row>
    <row r="232" spans="1:17" x14ac:dyDescent="0.35">
      <c r="A232" t="s">
        <v>1678</v>
      </c>
    </row>
    <row r="233" spans="1:17" x14ac:dyDescent="0.35">
      <c r="A233" t="s">
        <v>118</v>
      </c>
      <c r="B233" t="s">
        <v>1339</v>
      </c>
      <c r="C233" t="s">
        <v>1585</v>
      </c>
      <c r="D233" t="s">
        <v>1586</v>
      </c>
      <c r="E233" t="s">
        <v>1587</v>
      </c>
      <c r="F233" t="s">
        <v>1588</v>
      </c>
      <c r="G233" t="s">
        <v>1589</v>
      </c>
      <c r="H233" t="s">
        <v>1590</v>
      </c>
      <c r="I233" t="s">
        <v>1591</v>
      </c>
      <c r="J233" t="s">
        <v>1592</v>
      </c>
      <c r="K233" t="s">
        <v>1593</v>
      </c>
      <c r="L233" t="s">
        <v>1594</v>
      </c>
      <c r="M233" t="s">
        <v>1595</v>
      </c>
      <c r="N233" t="s">
        <v>1596</v>
      </c>
      <c r="O233" t="s">
        <v>1597</v>
      </c>
      <c r="P233" t="s">
        <v>14</v>
      </c>
      <c r="Q233" t="s">
        <v>1598</v>
      </c>
    </row>
    <row r="234" spans="1:17" x14ac:dyDescent="0.35">
      <c r="A234" t="s">
        <v>268</v>
      </c>
      <c r="B234">
        <v>2</v>
      </c>
      <c r="C234" t="s">
        <v>1353</v>
      </c>
      <c r="D234" t="s">
        <v>1353</v>
      </c>
      <c r="E234" t="s">
        <v>1353</v>
      </c>
      <c r="F234" t="s">
        <v>1353</v>
      </c>
      <c r="G234" t="s">
        <v>1353</v>
      </c>
      <c r="H234" t="s">
        <v>1353</v>
      </c>
      <c r="I234" t="s">
        <v>1352</v>
      </c>
      <c r="J234" t="s">
        <v>1353</v>
      </c>
      <c r="K234" t="s">
        <v>1353</v>
      </c>
      <c r="L234" t="s">
        <v>1353</v>
      </c>
      <c r="M234" t="s">
        <v>1353</v>
      </c>
      <c r="N234" t="s">
        <v>1438</v>
      </c>
      <c r="O234" t="s">
        <v>1353</v>
      </c>
      <c r="P234" t="s">
        <v>1353</v>
      </c>
      <c r="Q234" t="s">
        <v>1353</v>
      </c>
    </row>
    <row r="235" spans="1:17" x14ac:dyDescent="0.35">
      <c r="A235" t="s">
        <v>251</v>
      </c>
      <c r="B235">
        <v>222</v>
      </c>
      <c r="C235" t="s">
        <v>1538</v>
      </c>
      <c r="D235" t="s">
        <v>1679</v>
      </c>
      <c r="E235" t="s">
        <v>1532</v>
      </c>
      <c r="F235" t="s">
        <v>1636</v>
      </c>
      <c r="G235" t="s">
        <v>1376</v>
      </c>
      <c r="H235" t="s">
        <v>1443</v>
      </c>
      <c r="I235" t="s">
        <v>1538</v>
      </c>
      <c r="J235" t="s">
        <v>1666</v>
      </c>
      <c r="K235" t="s">
        <v>1419</v>
      </c>
      <c r="L235" t="s">
        <v>1353</v>
      </c>
      <c r="M235" t="s">
        <v>1417</v>
      </c>
      <c r="N235" t="s">
        <v>1680</v>
      </c>
      <c r="O235" t="s">
        <v>1636</v>
      </c>
      <c r="P235" t="s">
        <v>1353</v>
      </c>
      <c r="Q235" t="s">
        <v>1353</v>
      </c>
    </row>
    <row r="236" spans="1:17" x14ac:dyDescent="0.35">
      <c r="A236" t="s">
        <v>233</v>
      </c>
      <c r="B236">
        <v>21</v>
      </c>
      <c r="C236" t="s">
        <v>1373</v>
      </c>
      <c r="D236" t="s">
        <v>1660</v>
      </c>
      <c r="E236" t="s">
        <v>1681</v>
      </c>
      <c r="F236" t="s">
        <v>1373</v>
      </c>
      <c r="G236" t="s">
        <v>1353</v>
      </c>
      <c r="H236" t="s">
        <v>1488</v>
      </c>
      <c r="I236" t="s">
        <v>1353</v>
      </c>
      <c r="J236" t="s">
        <v>1681</v>
      </c>
      <c r="K236" t="s">
        <v>1353</v>
      </c>
      <c r="L236" t="s">
        <v>1353</v>
      </c>
      <c r="M236" t="s">
        <v>1660</v>
      </c>
      <c r="N236" t="s">
        <v>1682</v>
      </c>
      <c r="O236" t="s">
        <v>1353</v>
      </c>
      <c r="P236" t="s">
        <v>1353</v>
      </c>
      <c r="Q236" t="s">
        <v>1353</v>
      </c>
    </row>
    <row r="237" spans="1:17" x14ac:dyDescent="0.35">
      <c r="A237" t="s">
        <v>1378</v>
      </c>
      <c r="B237">
        <v>245</v>
      </c>
      <c r="C237" t="s">
        <v>1605</v>
      </c>
      <c r="D237" t="s">
        <v>1606</v>
      </c>
      <c r="E237" t="s">
        <v>1370</v>
      </c>
      <c r="F237" t="s">
        <v>1474</v>
      </c>
      <c r="G237" t="s">
        <v>1383</v>
      </c>
      <c r="H237" t="s">
        <v>1387</v>
      </c>
      <c r="I237" t="s">
        <v>1607</v>
      </c>
      <c r="J237" t="s">
        <v>1436</v>
      </c>
      <c r="K237" t="s">
        <v>1474</v>
      </c>
      <c r="L237" t="s">
        <v>1353</v>
      </c>
      <c r="M237" t="s">
        <v>1603</v>
      </c>
      <c r="N237" t="s">
        <v>1608</v>
      </c>
      <c r="O237" t="s">
        <v>1526</v>
      </c>
      <c r="P237" t="s">
        <v>1353</v>
      </c>
      <c r="Q237" t="s">
        <v>1353</v>
      </c>
    </row>
    <row r="239" spans="1:17" x14ac:dyDescent="0.35">
      <c r="A239" t="s">
        <v>1683</v>
      </c>
    </row>
    <row r="240" spans="1:17" x14ac:dyDescent="0.35">
      <c r="A240" t="s">
        <v>120</v>
      </c>
      <c r="B240" t="s">
        <v>1339</v>
      </c>
      <c r="C240" t="s">
        <v>1585</v>
      </c>
      <c r="D240" t="s">
        <v>1586</v>
      </c>
      <c r="E240" t="s">
        <v>1587</v>
      </c>
      <c r="F240" t="s">
        <v>1588</v>
      </c>
      <c r="G240" t="s">
        <v>1589</v>
      </c>
      <c r="H240" t="s">
        <v>1590</v>
      </c>
      <c r="I240" t="s">
        <v>1591</v>
      </c>
      <c r="J240" t="s">
        <v>1592</v>
      </c>
      <c r="K240" t="s">
        <v>1593</v>
      </c>
      <c r="L240" t="s">
        <v>1594</v>
      </c>
      <c r="M240" t="s">
        <v>1595</v>
      </c>
      <c r="N240" t="s">
        <v>1596</v>
      </c>
      <c r="O240" t="s">
        <v>1597</v>
      </c>
      <c r="P240" t="s">
        <v>14</v>
      </c>
      <c r="Q240" t="s">
        <v>1598</v>
      </c>
    </row>
    <row r="241" spans="1:17" x14ac:dyDescent="0.35">
      <c r="A241" t="s">
        <v>268</v>
      </c>
      <c r="B241">
        <v>1</v>
      </c>
      <c r="C241" t="s">
        <v>1353</v>
      </c>
      <c r="D241" t="s">
        <v>1353</v>
      </c>
      <c r="E241" t="s">
        <v>1353</v>
      </c>
      <c r="F241" t="s">
        <v>1353</v>
      </c>
      <c r="G241" t="s">
        <v>1353</v>
      </c>
      <c r="H241" t="s">
        <v>1353</v>
      </c>
      <c r="I241" t="s">
        <v>1353</v>
      </c>
      <c r="J241" t="s">
        <v>1353</v>
      </c>
      <c r="K241" t="s">
        <v>1353</v>
      </c>
      <c r="L241" t="s">
        <v>1353</v>
      </c>
      <c r="M241" t="s">
        <v>1353</v>
      </c>
      <c r="N241" t="s">
        <v>1352</v>
      </c>
      <c r="O241" t="s">
        <v>1353</v>
      </c>
      <c r="P241" t="s">
        <v>1353</v>
      </c>
      <c r="Q241" t="s">
        <v>1353</v>
      </c>
    </row>
    <row r="242" spans="1:17" x14ac:dyDescent="0.35">
      <c r="A242" t="s">
        <v>251</v>
      </c>
      <c r="B242">
        <v>225</v>
      </c>
      <c r="C242" t="s">
        <v>1684</v>
      </c>
      <c r="D242" t="s">
        <v>1685</v>
      </c>
      <c r="E242" t="s">
        <v>1619</v>
      </c>
      <c r="F242" t="s">
        <v>1419</v>
      </c>
      <c r="G242" t="s">
        <v>1492</v>
      </c>
      <c r="H242" t="s">
        <v>1686</v>
      </c>
      <c r="I242" t="s">
        <v>1436</v>
      </c>
      <c r="J242" t="s">
        <v>1648</v>
      </c>
      <c r="K242" t="s">
        <v>1419</v>
      </c>
      <c r="L242" t="s">
        <v>1353</v>
      </c>
      <c r="M242" t="s">
        <v>1449</v>
      </c>
      <c r="N242" t="s">
        <v>1687</v>
      </c>
      <c r="O242" t="s">
        <v>1526</v>
      </c>
      <c r="P242" t="s">
        <v>1353</v>
      </c>
      <c r="Q242" t="s">
        <v>1353</v>
      </c>
    </row>
    <row r="243" spans="1:17" x14ac:dyDescent="0.35">
      <c r="A243" t="s">
        <v>233</v>
      </c>
      <c r="B243">
        <v>19</v>
      </c>
      <c r="C243" t="s">
        <v>1619</v>
      </c>
      <c r="D243" t="s">
        <v>1688</v>
      </c>
      <c r="E243" t="s">
        <v>1504</v>
      </c>
      <c r="F243" t="s">
        <v>1353</v>
      </c>
      <c r="G243" t="s">
        <v>1353</v>
      </c>
      <c r="H243" t="s">
        <v>1689</v>
      </c>
      <c r="I243" t="s">
        <v>1353</v>
      </c>
      <c r="J243" t="s">
        <v>1504</v>
      </c>
      <c r="K243" t="s">
        <v>1353</v>
      </c>
      <c r="L243" t="s">
        <v>1353</v>
      </c>
      <c r="M243" t="s">
        <v>1353</v>
      </c>
      <c r="N243" t="s">
        <v>1675</v>
      </c>
      <c r="O243" t="s">
        <v>1353</v>
      </c>
      <c r="P243" t="s">
        <v>1353</v>
      </c>
      <c r="Q243" t="s">
        <v>1353</v>
      </c>
    </row>
    <row r="244" spans="1:17" x14ac:dyDescent="0.35">
      <c r="A244" t="s">
        <v>1378</v>
      </c>
      <c r="B244">
        <v>245</v>
      </c>
      <c r="C244" t="s">
        <v>1605</v>
      </c>
      <c r="D244" t="s">
        <v>1606</v>
      </c>
      <c r="E244" t="s">
        <v>1370</v>
      </c>
      <c r="F244" t="s">
        <v>1474</v>
      </c>
      <c r="G244" t="s">
        <v>1383</v>
      </c>
      <c r="H244" t="s">
        <v>1387</v>
      </c>
      <c r="I244" t="s">
        <v>1607</v>
      </c>
      <c r="J244" t="s">
        <v>1436</v>
      </c>
      <c r="K244" t="s">
        <v>1474</v>
      </c>
      <c r="L244" t="s">
        <v>1353</v>
      </c>
      <c r="M244" t="s">
        <v>1603</v>
      </c>
      <c r="N244" t="s">
        <v>1608</v>
      </c>
      <c r="O244" t="s">
        <v>1526</v>
      </c>
      <c r="P244" t="s">
        <v>1353</v>
      </c>
      <c r="Q244" t="s">
        <v>1353</v>
      </c>
    </row>
    <row r="246" spans="1:17" x14ac:dyDescent="0.35">
      <c r="A246" t="s">
        <v>1690</v>
      </c>
    </row>
    <row r="247" spans="1:17" x14ac:dyDescent="0.35">
      <c r="A247" t="s">
        <v>121</v>
      </c>
      <c r="B247" t="s">
        <v>1339</v>
      </c>
      <c r="C247" t="s">
        <v>1585</v>
      </c>
      <c r="D247" t="s">
        <v>1586</v>
      </c>
      <c r="E247" t="s">
        <v>1587</v>
      </c>
      <c r="F247" t="s">
        <v>1588</v>
      </c>
      <c r="G247" t="s">
        <v>1589</v>
      </c>
      <c r="H247" t="s">
        <v>1590</v>
      </c>
      <c r="I247" t="s">
        <v>1591</v>
      </c>
      <c r="J247" t="s">
        <v>1592</v>
      </c>
      <c r="K247" t="s">
        <v>1593</v>
      </c>
      <c r="L247" t="s">
        <v>1594</v>
      </c>
      <c r="M247" t="s">
        <v>1595</v>
      </c>
      <c r="N247" t="s">
        <v>1596</v>
      </c>
      <c r="O247" t="s">
        <v>1597</v>
      </c>
      <c r="P247" t="s">
        <v>14</v>
      </c>
      <c r="Q247" t="s">
        <v>1598</v>
      </c>
    </row>
    <row r="248" spans="1:17" x14ac:dyDescent="0.35">
      <c r="A248" t="s">
        <v>268</v>
      </c>
      <c r="B248">
        <v>1</v>
      </c>
      <c r="C248" t="s">
        <v>1353</v>
      </c>
      <c r="D248" t="s">
        <v>1353</v>
      </c>
      <c r="E248" t="s">
        <v>1353</v>
      </c>
      <c r="F248" t="s">
        <v>1353</v>
      </c>
      <c r="G248" t="s">
        <v>1353</v>
      </c>
      <c r="H248" t="s">
        <v>1353</v>
      </c>
      <c r="I248" t="s">
        <v>1353</v>
      </c>
      <c r="J248" t="s">
        <v>1353</v>
      </c>
      <c r="K248" t="s">
        <v>1353</v>
      </c>
      <c r="L248" t="s">
        <v>1353</v>
      </c>
      <c r="M248" t="s">
        <v>1352</v>
      </c>
      <c r="N248" t="s">
        <v>1353</v>
      </c>
      <c r="O248" t="s">
        <v>1353</v>
      </c>
      <c r="P248" t="s">
        <v>1353</v>
      </c>
      <c r="Q248" t="s">
        <v>1353</v>
      </c>
    </row>
    <row r="249" spans="1:17" x14ac:dyDescent="0.35">
      <c r="A249" t="s">
        <v>251</v>
      </c>
      <c r="B249">
        <v>188</v>
      </c>
      <c r="C249" t="s">
        <v>1507</v>
      </c>
      <c r="D249" t="s">
        <v>1639</v>
      </c>
      <c r="E249" t="s">
        <v>1615</v>
      </c>
      <c r="F249" t="s">
        <v>1636</v>
      </c>
      <c r="G249" t="s">
        <v>1390</v>
      </c>
      <c r="H249" t="s">
        <v>1428</v>
      </c>
      <c r="I249" t="s">
        <v>1666</v>
      </c>
      <c r="J249" t="s">
        <v>1684</v>
      </c>
      <c r="K249" t="s">
        <v>1636</v>
      </c>
      <c r="L249" t="s">
        <v>1353</v>
      </c>
      <c r="M249" t="s">
        <v>1401</v>
      </c>
      <c r="N249" t="s">
        <v>1691</v>
      </c>
      <c r="O249" t="s">
        <v>1636</v>
      </c>
      <c r="P249" t="s">
        <v>1353</v>
      </c>
      <c r="Q249" t="s">
        <v>1353</v>
      </c>
    </row>
    <row r="250" spans="1:17" x14ac:dyDescent="0.35">
      <c r="A250" t="s">
        <v>233</v>
      </c>
      <c r="B250">
        <v>56</v>
      </c>
      <c r="C250" t="s">
        <v>1557</v>
      </c>
      <c r="D250" t="s">
        <v>1360</v>
      </c>
      <c r="E250" t="s">
        <v>1417</v>
      </c>
      <c r="F250" t="s">
        <v>1420</v>
      </c>
      <c r="G250" t="s">
        <v>1353</v>
      </c>
      <c r="H250" t="s">
        <v>1692</v>
      </c>
      <c r="I250" t="s">
        <v>1465</v>
      </c>
      <c r="J250" t="s">
        <v>1406</v>
      </c>
      <c r="K250" t="s">
        <v>1420</v>
      </c>
      <c r="L250" t="s">
        <v>1353</v>
      </c>
      <c r="M250" t="s">
        <v>1420</v>
      </c>
      <c r="N250" t="s">
        <v>1359</v>
      </c>
      <c r="O250" t="s">
        <v>1353</v>
      </c>
      <c r="P250" t="s">
        <v>1353</v>
      </c>
      <c r="Q250" t="s">
        <v>1353</v>
      </c>
    </row>
    <row r="251" spans="1:17" x14ac:dyDescent="0.35">
      <c r="A251" t="s">
        <v>1378</v>
      </c>
      <c r="B251">
        <v>245</v>
      </c>
      <c r="C251" t="s">
        <v>1605</v>
      </c>
      <c r="D251" t="s">
        <v>1606</v>
      </c>
      <c r="E251" t="s">
        <v>1370</v>
      </c>
      <c r="F251" t="s">
        <v>1474</v>
      </c>
      <c r="G251" t="s">
        <v>1383</v>
      </c>
      <c r="H251" t="s">
        <v>1387</v>
      </c>
      <c r="I251" t="s">
        <v>1607</v>
      </c>
      <c r="J251" t="s">
        <v>1436</v>
      </c>
      <c r="K251" t="s">
        <v>1474</v>
      </c>
      <c r="L251" t="s">
        <v>1353</v>
      </c>
      <c r="M251" t="s">
        <v>1603</v>
      </c>
      <c r="N251" t="s">
        <v>1608</v>
      </c>
      <c r="O251" t="s">
        <v>1526</v>
      </c>
      <c r="P251" t="s">
        <v>1353</v>
      </c>
      <c r="Q251" t="s">
        <v>1353</v>
      </c>
    </row>
    <row r="253" spans="1:17" x14ac:dyDescent="0.35">
      <c r="A253" t="s">
        <v>1693</v>
      </c>
    </row>
    <row r="254" spans="1:17" x14ac:dyDescent="0.35">
      <c r="A254" t="s">
        <v>122</v>
      </c>
      <c r="B254" t="s">
        <v>1339</v>
      </c>
      <c r="C254" t="s">
        <v>1585</v>
      </c>
      <c r="D254" t="s">
        <v>1586</v>
      </c>
      <c r="E254" t="s">
        <v>1587</v>
      </c>
      <c r="F254" t="s">
        <v>1588</v>
      </c>
      <c r="G254" t="s">
        <v>1589</v>
      </c>
      <c r="H254" t="s">
        <v>1590</v>
      </c>
      <c r="I254" t="s">
        <v>1591</v>
      </c>
      <c r="J254" t="s">
        <v>1592</v>
      </c>
      <c r="K254" t="s">
        <v>1593</v>
      </c>
      <c r="L254" t="s">
        <v>1594</v>
      </c>
      <c r="M254" t="s">
        <v>1595</v>
      </c>
      <c r="N254" t="s">
        <v>1596</v>
      </c>
      <c r="O254" t="s">
        <v>1597</v>
      </c>
      <c r="P254" t="s">
        <v>14</v>
      </c>
      <c r="Q254" t="s">
        <v>1598</v>
      </c>
    </row>
    <row r="255" spans="1:17" x14ac:dyDescent="0.35">
      <c r="A255" t="s">
        <v>268</v>
      </c>
      <c r="B255">
        <v>7</v>
      </c>
      <c r="C255" t="s">
        <v>1488</v>
      </c>
      <c r="D255" t="s">
        <v>1353</v>
      </c>
      <c r="E255" t="s">
        <v>1488</v>
      </c>
      <c r="F255" t="s">
        <v>1353</v>
      </c>
      <c r="G255" t="s">
        <v>1353</v>
      </c>
      <c r="H255" t="s">
        <v>1488</v>
      </c>
      <c r="I255" t="s">
        <v>1463</v>
      </c>
      <c r="J255" t="s">
        <v>1353</v>
      </c>
      <c r="K255" t="s">
        <v>1353</v>
      </c>
      <c r="L255" t="s">
        <v>1353</v>
      </c>
      <c r="M255" t="s">
        <v>1488</v>
      </c>
      <c r="N255" t="s">
        <v>1463</v>
      </c>
      <c r="O255" t="s">
        <v>1353</v>
      </c>
      <c r="P255" t="s">
        <v>1353</v>
      </c>
      <c r="Q255" t="s">
        <v>1353</v>
      </c>
    </row>
    <row r="256" spans="1:17" x14ac:dyDescent="0.35">
      <c r="A256" t="s">
        <v>251</v>
      </c>
      <c r="B256">
        <v>144</v>
      </c>
      <c r="C256" t="s">
        <v>1428</v>
      </c>
      <c r="D256" t="s">
        <v>1357</v>
      </c>
      <c r="E256" t="s">
        <v>1380</v>
      </c>
      <c r="F256" t="s">
        <v>1612</v>
      </c>
      <c r="G256" t="s">
        <v>1376</v>
      </c>
      <c r="H256" t="s">
        <v>1387</v>
      </c>
      <c r="I256" t="s">
        <v>1491</v>
      </c>
      <c r="J256" t="s">
        <v>1428</v>
      </c>
      <c r="K256" t="s">
        <v>1612</v>
      </c>
      <c r="L256" t="s">
        <v>1353</v>
      </c>
      <c r="M256" t="s">
        <v>1396</v>
      </c>
      <c r="N256" t="s">
        <v>1694</v>
      </c>
      <c r="O256" t="s">
        <v>1612</v>
      </c>
      <c r="P256" t="s">
        <v>1353</v>
      </c>
      <c r="Q256" t="s">
        <v>1353</v>
      </c>
    </row>
    <row r="257" spans="1:17" x14ac:dyDescent="0.35">
      <c r="A257" t="s">
        <v>233</v>
      </c>
      <c r="B257">
        <v>94</v>
      </c>
      <c r="C257" t="s">
        <v>1617</v>
      </c>
      <c r="D257" t="s">
        <v>1618</v>
      </c>
      <c r="E257" t="s">
        <v>1615</v>
      </c>
      <c r="F257" t="s">
        <v>1616</v>
      </c>
      <c r="G257" t="s">
        <v>1616</v>
      </c>
      <c r="H257" t="s">
        <v>1477</v>
      </c>
      <c r="I257" t="s">
        <v>1617</v>
      </c>
      <c r="J257" t="s">
        <v>1684</v>
      </c>
      <c r="K257" t="s">
        <v>1616</v>
      </c>
      <c r="L257" t="s">
        <v>1353</v>
      </c>
      <c r="M257" t="s">
        <v>1401</v>
      </c>
      <c r="N257" t="s">
        <v>1695</v>
      </c>
      <c r="O257" t="s">
        <v>1353</v>
      </c>
      <c r="P257" t="s">
        <v>1353</v>
      </c>
      <c r="Q257" t="s">
        <v>1353</v>
      </c>
    </row>
    <row r="258" spans="1:17" x14ac:dyDescent="0.35">
      <c r="A258" t="s">
        <v>1378</v>
      </c>
      <c r="B258">
        <v>245</v>
      </c>
      <c r="C258" t="s">
        <v>1605</v>
      </c>
      <c r="D258" t="s">
        <v>1606</v>
      </c>
      <c r="E258" t="s">
        <v>1370</v>
      </c>
      <c r="F258" t="s">
        <v>1474</v>
      </c>
      <c r="G258" t="s">
        <v>1383</v>
      </c>
      <c r="H258" t="s">
        <v>1387</v>
      </c>
      <c r="I258" t="s">
        <v>1607</v>
      </c>
      <c r="J258" t="s">
        <v>1436</v>
      </c>
      <c r="K258" t="s">
        <v>1474</v>
      </c>
      <c r="L258" t="s">
        <v>1353</v>
      </c>
      <c r="M258" t="s">
        <v>1603</v>
      </c>
      <c r="N258" t="s">
        <v>1608</v>
      </c>
      <c r="O258" t="s">
        <v>1526</v>
      </c>
      <c r="P258" t="s">
        <v>1353</v>
      </c>
      <c r="Q258" t="s">
        <v>1353</v>
      </c>
    </row>
    <row r="260" spans="1:17" x14ac:dyDescent="0.35">
      <c r="A260" t="s">
        <v>1696</v>
      </c>
    </row>
    <row r="261" spans="1:17" x14ac:dyDescent="0.35">
      <c r="A261" t="s">
        <v>123</v>
      </c>
      <c r="B261" t="s">
        <v>1339</v>
      </c>
      <c r="C261" t="s">
        <v>1585</v>
      </c>
      <c r="D261" t="s">
        <v>1586</v>
      </c>
      <c r="E261" t="s">
        <v>1587</v>
      </c>
      <c r="F261" t="s">
        <v>1588</v>
      </c>
      <c r="G261" t="s">
        <v>1589</v>
      </c>
      <c r="H261" t="s">
        <v>1590</v>
      </c>
      <c r="I261" t="s">
        <v>1591</v>
      </c>
      <c r="J261" t="s">
        <v>1592</v>
      </c>
      <c r="K261" t="s">
        <v>1593</v>
      </c>
      <c r="L261" t="s">
        <v>1594</v>
      </c>
      <c r="M261" t="s">
        <v>1595</v>
      </c>
      <c r="N261" t="s">
        <v>1596</v>
      </c>
      <c r="O261" t="s">
        <v>1597</v>
      </c>
      <c r="P261" t="s">
        <v>14</v>
      </c>
      <c r="Q261" t="s">
        <v>1598</v>
      </c>
    </row>
    <row r="262" spans="1:17" x14ac:dyDescent="0.35">
      <c r="A262" t="s">
        <v>268</v>
      </c>
      <c r="B262">
        <v>2</v>
      </c>
      <c r="C262" t="s">
        <v>1353</v>
      </c>
      <c r="D262" t="s">
        <v>1353</v>
      </c>
      <c r="E262" t="s">
        <v>1353</v>
      </c>
      <c r="F262" t="s">
        <v>1353</v>
      </c>
      <c r="G262" t="s">
        <v>1353</v>
      </c>
      <c r="H262" t="s">
        <v>1353</v>
      </c>
      <c r="I262" t="s">
        <v>1353</v>
      </c>
      <c r="J262" t="s">
        <v>1353</v>
      </c>
      <c r="K262" t="s">
        <v>1353</v>
      </c>
      <c r="L262" t="s">
        <v>1353</v>
      </c>
      <c r="M262" t="s">
        <v>1353</v>
      </c>
      <c r="N262" t="s">
        <v>1352</v>
      </c>
      <c r="O262" t="s">
        <v>1353</v>
      </c>
      <c r="P262" t="s">
        <v>1353</v>
      </c>
      <c r="Q262" t="s">
        <v>1353</v>
      </c>
    </row>
    <row r="263" spans="1:17" x14ac:dyDescent="0.35">
      <c r="A263" t="s">
        <v>251</v>
      </c>
      <c r="B263">
        <v>214</v>
      </c>
      <c r="C263" t="s">
        <v>1605</v>
      </c>
      <c r="D263" t="s">
        <v>1404</v>
      </c>
      <c r="E263" t="s">
        <v>1398</v>
      </c>
      <c r="F263" t="s">
        <v>1419</v>
      </c>
      <c r="G263" t="s">
        <v>1419</v>
      </c>
      <c r="H263" t="s">
        <v>1670</v>
      </c>
      <c r="I263" t="s">
        <v>1697</v>
      </c>
      <c r="J263" t="s">
        <v>1698</v>
      </c>
      <c r="K263" t="s">
        <v>1636</v>
      </c>
      <c r="L263" t="s">
        <v>1353</v>
      </c>
      <c r="M263" t="s">
        <v>1699</v>
      </c>
      <c r="N263" t="s">
        <v>1700</v>
      </c>
      <c r="O263" t="s">
        <v>1636</v>
      </c>
      <c r="P263" t="s">
        <v>1353</v>
      </c>
      <c r="Q263" t="s">
        <v>1353</v>
      </c>
    </row>
    <row r="264" spans="1:17" x14ac:dyDescent="0.35">
      <c r="A264" t="s">
        <v>233</v>
      </c>
      <c r="B264">
        <v>29</v>
      </c>
      <c r="C264" t="s">
        <v>1684</v>
      </c>
      <c r="D264" t="s">
        <v>1684</v>
      </c>
      <c r="E264" t="s">
        <v>1655</v>
      </c>
      <c r="F264" t="s">
        <v>1353</v>
      </c>
      <c r="G264" t="s">
        <v>1655</v>
      </c>
      <c r="H264" t="s">
        <v>1684</v>
      </c>
      <c r="I264" t="s">
        <v>1684</v>
      </c>
      <c r="J264" t="s">
        <v>1701</v>
      </c>
      <c r="K264" t="s">
        <v>1655</v>
      </c>
      <c r="L264" t="s">
        <v>1353</v>
      </c>
      <c r="M264" t="s">
        <v>1701</v>
      </c>
      <c r="N264" t="s">
        <v>1702</v>
      </c>
      <c r="O264" t="s">
        <v>1353</v>
      </c>
      <c r="P264" t="s">
        <v>1353</v>
      </c>
      <c r="Q264" t="s">
        <v>1353</v>
      </c>
    </row>
    <row r="265" spans="1:17" x14ac:dyDescent="0.35">
      <c r="A265" t="s">
        <v>1378</v>
      </c>
      <c r="B265">
        <v>245</v>
      </c>
      <c r="C265" t="s">
        <v>1605</v>
      </c>
      <c r="D265" t="s">
        <v>1606</v>
      </c>
      <c r="E265" t="s">
        <v>1370</v>
      </c>
      <c r="F265" t="s">
        <v>1474</v>
      </c>
      <c r="G265" t="s">
        <v>1383</v>
      </c>
      <c r="H265" t="s">
        <v>1387</v>
      </c>
      <c r="I265" t="s">
        <v>1607</v>
      </c>
      <c r="J265" t="s">
        <v>1436</v>
      </c>
      <c r="K265" t="s">
        <v>1474</v>
      </c>
      <c r="L265" t="s">
        <v>1353</v>
      </c>
      <c r="M265" t="s">
        <v>1603</v>
      </c>
      <c r="N265" t="s">
        <v>1608</v>
      </c>
      <c r="O265" t="s">
        <v>1526</v>
      </c>
      <c r="P265" t="s">
        <v>1353</v>
      </c>
      <c r="Q265" t="s">
        <v>1353</v>
      </c>
    </row>
    <row r="267" spans="1:17" x14ac:dyDescent="0.35">
      <c r="A267" t="s">
        <v>1703</v>
      </c>
    </row>
    <row r="268" spans="1:17" x14ac:dyDescent="0.35">
      <c r="A268" t="s">
        <v>125</v>
      </c>
      <c r="B268" t="s">
        <v>1339</v>
      </c>
      <c r="C268" t="s">
        <v>1585</v>
      </c>
      <c r="D268" t="s">
        <v>1586</v>
      </c>
      <c r="E268" t="s">
        <v>1587</v>
      </c>
      <c r="F268" t="s">
        <v>1588</v>
      </c>
      <c r="G268" t="s">
        <v>1589</v>
      </c>
      <c r="H268" t="s">
        <v>1590</v>
      </c>
      <c r="I268" t="s">
        <v>1591</v>
      </c>
      <c r="J268" t="s">
        <v>1592</v>
      </c>
      <c r="K268" t="s">
        <v>1593</v>
      </c>
      <c r="L268" t="s">
        <v>1594</v>
      </c>
      <c r="M268" t="s">
        <v>1595</v>
      </c>
      <c r="N268" t="s">
        <v>1596</v>
      </c>
      <c r="O268" t="s">
        <v>1597</v>
      </c>
      <c r="P268" t="s">
        <v>14</v>
      </c>
      <c r="Q268" t="s">
        <v>1598</v>
      </c>
    </row>
    <row r="269" spans="1:17" x14ac:dyDescent="0.35">
      <c r="A269" t="s">
        <v>251</v>
      </c>
      <c r="B269">
        <v>237</v>
      </c>
      <c r="C269" t="s">
        <v>1607</v>
      </c>
      <c r="D269" t="s">
        <v>1504</v>
      </c>
      <c r="E269" t="s">
        <v>1600</v>
      </c>
      <c r="F269" t="s">
        <v>1474</v>
      </c>
      <c r="G269" t="s">
        <v>1492</v>
      </c>
      <c r="H269" t="s">
        <v>1667</v>
      </c>
      <c r="I269" t="s">
        <v>1640</v>
      </c>
      <c r="J269" t="s">
        <v>1640</v>
      </c>
      <c r="K269" t="s">
        <v>1474</v>
      </c>
      <c r="L269" t="s">
        <v>1353</v>
      </c>
      <c r="M269" t="s">
        <v>1704</v>
      </c>
      <c r="N269" t="s">
        <v>1705</v>
      </c>
      <c r="O269" t="s">
        <v>1526</v>
      </c>
      <c r="P269" t="s">
        <v>1353</v>
      </c>
      <c r="Q269" t="s">
        <v>1353</v>
      </c>
    </row>
    <row r="270" spans="1:17" x14ac:dyDescent="0.35">
      <c r="A270" t="s">
        <v>233</v>
      </c>
      <c r="B270">
        <v>8</v>
      </c>
      <c r="C270" t="s">
        <v>1353</v>
      </c>
      <c r="D270" t="s">
        <v>1360</v>
      </c>
      <c r="E270" t="s">
        <v>1360</v>
      </c>
      <c r="F270" t="s">
        <v>1353</v>
      </c>
      <c r="G270" t="s">
        <v>1353</v>
      </c>
      <c r="H270" t="s">
        <v>1356</v>
      </c>
      <c r="I270" t="s">
        <v>1353</v>
      </c>
      <c r="J270" t="s">
        <v>1359</v>
      </c>
      <c r="K270" t="s">
        <v>1353</v>
      </c>
      <c r="L270" t="s">
        <v>1353</v>
      </c>
      <c r="M270" t="s">
        <v>1353</v>
      </c>
      <c r="N270" t="s">
        <v>1360</v>
      </c>
      <c r="O270" t="s">
        <v>1353</v>
      </c>
      <c r="P270" t="s">
        <v>1353</v>
      </c>
      <c r="Q270" t="s">
        <v>1353</v>
      </c>
    </row>
    <row r="271" spans="1:17" x14ac:dyDescent="0.35">
      <c r="A271" t="s">
        <v>1378</v>
      </c>
      <c r="B271">
        <v>245</v>
      </c>
      <c r="C271" t="s">
        <v>1605</v>
      </c>
      <c r="D271" t="s">
        <v>1606</v>
      </c>
      <c r="E271" t="s">
        <v>1370</v>
      </c>
      <c r="F271" t="s">
        <v>1474</v>
      </c>
      <c r="G271" t="s">
        <v>1383</v>
      </c>
      <c r="H271" t="s">
        <v>1387</v>
      </c>
      <c r="I271" t="s">
        <v>1607</v>
      </c>
      <c r="J271" t="s">
        <v>1436</v>
      </c>
      <c r="K271" t="s">
        <v>1474</v>
      </c>
      <c r="L271" t="s">
        <v>1353</v>
      </c>
      <c r="M271" t="s">
        <v>1603</v>
      </c>
      <c r="N271" t="s">
        <v>1608</v>
      </c>
      <c r="O271" t="s">
        <v>1526</v>
      </c>
      <c r="P271" t="s">
        <v>1353</v>
      </c>
      <c r="Q271" t="s">
        <v>1353</v>
      </c>
    </row>
    <row r="273" spans="1:17" x14ac:dyDescent="0.35">
      <c r="A273" t="s">
        <v>1706</v>
      </c>
    </row>
    <row r="274" spans="1:17" x14ac:dyDescent="0.35">
      <c r="A274" t="s">
        <v>25</v>
      </c>
      <c r="B274" t="s">
        <v>1339</v>
      </c>
      <c r="C274" t="s">
        <v>1585</v>
      </c>
      <c r="D274" t="s">
        <v>1586</v>
      </c>
      <c r="E274" t="s">
        <v>1587</v>
      </c>
      <c r="F274" t="s">
        <v>1588</v>
      </c>
      <c r="G274" t="s">
        <v>1589</v>
      </c>
      <c r="H274" t="s">
        <v>1590</v>
      </c>
      <c r="I274" t="s">
        <v>1591</v>
      </c>
      <c r="J274" t="s">
        <v>1592</v>
      </c>
      <c r="K274" t="s">
        <v>1593</v>
      </c>
      <c r="L274" t="s">
        <v>1594</v>
      </c>
      <c r="M274" t="s">
        <v>1595</v>
      </c>
      <c r="N274" t="s">
        <v>1596</v>
      </c>
      <c r="O274" t="s">
        <v>1597</v>
      </c>
      <c r="P274" t="s">
        <v>14</v>
      </c>
      <c r="Q274" t="s">
        <v>1598</v>
      </c>
    </row>
    <row r="275" spans="1:17" x14ac:dyDescent="0.35">
      <c r="A275" t="s">
        <v>1459</v>
      </c>
      <c r="B275">
        <v>2</v>
      </c>
      <c r="C275" t="s">
        <v>1353</v>
      </c>
      <c r="D275" t="s">
        <v>1353</v>
      </c>
      <c r="E275" t="s">
        <v>1353</v>
      </c>
      <c r="F275" t="s">
        <v>1353</v>
      </c>
      <c r="G275" t="s">
        <v>1353</v>
      </c>
      <c r="H275" t="s">
        <v>1438</v>
      </c>
      <c r="I275" t="s">
        <v>1353</v>
      </c>
      <c r="J275" t="s">
        <v>1353</v>
      </c>
      <c r="K275" t="s">
        <v>1438</v>
      </c>
      <c r="L275" t="s">
        <v>1353</v>
      </c>
      <c r="M275" t="s">
        <v>1353</v>
      </c>
      <c r="N275" t="s">
        <v>1353</v>
      </c>
      <c r="O275" t="s">
        <v>1353</v>
      </c>
      <c r="P275" t="s">
        <v>1353</v>
      </c>
      <c r="Q275" t="s">
        <v>1353</v>
      </c>
    </row>
    <row r="276" spans="1:17" x14ac:dyDescent="0.35">
      <c r="A276" t="s">
        <v>1455</v>
      </c>
      <c r="B276">
        <v>41</v>
      </c>
      <c r="C276" t="s">
        <v>1380</v>
      </c>
      <c r="D276" t="s">
        <v>1445</v>
      </c>
      <c r="E276" t="s">
        <v>1380</v>
      </c>
      <c r="F276" t="s">
        <v>1375</v>
      </c>
      <c r="G276" t="s">
        <v>1353</v>
      </c>
      <c r="H276" t="s">
        <v>1443</v>
      </c>
      <c r="I276" t="s">
        <v>1445</v>
      </c>
      <c r="J276" t="s">
        <v>1353</v>
      </c>
      <c r="K276" t="s">
        <v>1375</v>
      </c>
      <c r="L276" t="s">
        <v>1353</v>
      </c>
      <c r="M276" t="s">
        <v>1375</v>
      </c>
      <c r="N276" t="s">
        <v>1707</v>
      </c>
      <c r="O276" t="s">
        <v>1353</v>
      </c>
      <c r="P276" t="s">
        <v>1353</v>
      </c>
      <c r="Q276" t="s">
        <v>1353</v>
      </c>
    </row>
    <row r="277" spans="1:17" x14ac:dyDescent="0.35">
      <c r="A277" t="s">
        <v>1456</v>
      </c>
      <c r="B277">
        <v>97</v>
      </c>
      <c r="C277" t="s">
        <v>1692</v>
      </c>
      <c r="D277" t="s">
        <v>1708</v>
      </c>
      <c r="E277" t="s">
        <v>1709</v>
      </c>
      <c r="F277" t="s">
        <v>1353</v>
      </c>
      <c r="G277" t="s">
        <v>1482</v>
      </c>
      <c r="H277" t="s">
        <v>1602</v>
      </c>
      <c r="I277" t="s">
        <v>1622</v>
      </c>
      <c r="J277" t="s">
        <v>1353</v>
      </c>
      <c r="K277" t="s">
        <v>1353</v>
      </c>
      <c r="L277" t="s">
        <v>1353</v>
      </c>
      <c r="M277" t="s">
        <v>1448</v>
      </c>
      <c r="N277" t="s">
        <v>1710</v>
      </c>
      <c r="O277" t="s">
        <v>1353</v>
      </c>
      <c r="P277" t="s">
        <v>1353</v>
      </c>
      <c r="Q277" t="s">
        <v>1353</v>
      </c>
    </row>
    <row r="278" spans="1:17" x14ac:dyDescent="0.35">
      <c r="A278" t="s">
        <v>1457</v>
      </c>
      <c r="B278">
        <v>62</v>
      </c>
      <c r="C278" t="s">
        <v>1462</v>
      </c>
      <c r="D278" t="s">
        <v>1711</v>
      </c>
      <c r="E278" t="s">
        <v>1373</v>
      </c>
      <c r="F278" t="s">
        <v>1353</v>
      </c>
      <c r="G278" t="s">
        <v>1390</v>
      </c>
      <c r="H278" t="s">
        <v>1479</v>
      </c>
      <c r="I278" t="s">
        <v>1712</v>
      </c>
      <c r="J278" t="s">
        <v>1390</v>
      </c>
      <c r="K278" t="s">
        <v>1353</v>
      </c>
      <c r="L278" t="s">
        <v>1353</v>
      </c>
      <c r="M278" t="s">
        <v>1373</v>
      </c>
      <c r="N278" t="s">
        <v>1462</v>
      </c>
      <c r="O278" t="s">
        <v>1390</v>
      </c>
      <c r="P278" t="s">
        <v>1353</v>
      </c>
      <c r="Q278" t="s">
        <v>1353</v>
      </c>
    </row>
    <row r="279" spans="1:17" x14ac:dyDescent="0.35">
      <c r="A279" t="s">
        <v>1458</v>
      </c>
      <c r="B279">
        <v>40</v>
      </c>
      <c r="C279" t="s">
        <v>1451</v>
      </c>
      <c r="D279" t="s">
        <v>1713</v>
      </c>
      <c r="E279" t="s">
        <v>1353</v>
      </c>
      <c r="F279" t="s">
        <v>1451</v>
      </c>
      <c r="G279" t="s">
        <v>1353</v>
      </c>
      <c r="H279" t="s">
        <v>1451</v>
      </c>
      <c r="I279" t="s">
        <v>1451</v>
      </c>
      <c r="J279" t="s">
        <v>1714</v>
      </c>
      <c r="K279" t="s">
        <v>1353</v>
      </c>
      <c r="L279" t="s">
        <v>1353</v>
      </c>
      <c r="M279" t="s">
        <v>1360</v>
      </c>
      <c r="N279" t="s">
        <v>1451</v>
      </c>
      <c r="O279" t="s">
        <v>1353</v>
      </c>
      <c r="P279" t="s">
        <v>1353</v>
      </c>
      <c r="Q279" t="s">
        <v>1353</v>
      </c>
    </row>
    <row r="280" spans="1:17" x14ac:dyDescent="0.35">
      <c r="A280" t="s">
        <v>1460</v>
      </c>
      <c r="B280">
        <v>3</v>
      </c>
      <c r="C280" t="s">
        <v>1353</v>
      </c>
      <c r="D280" t="s">
        <v>1353</v>
      </c>
      <c r="E280" t="s">
        <v>1353</v>
      </c>
      <c r="F280" t="s">
        <v>1353</v>
      </c>
      <c r="G280" t="s">
        <v>1353</v>
      </c>
      <c r="H280" t="s">
        <v>1353</v>
      </c>
      <c r="I280" t="s">
        <v>1353</v>
      </c>
      <c r="J280" t="s">
        <v>1352</v>
      </c>
      <c r="K280" t="s">
        <v>1353</v>
      </c>
      <c r="L280" t="s">
        <v>1353</v>
      </c>
      <c r="M280" t="s">
        <v>1353</v>
      </c>
      <c r="N280" t="s">
        <v>1353</v>
      </c>
      <c r="O280" t="s">
        <v>1353</v>
      </c>
      <c r="P280" t="s">
        <v>1353</v>
      </c>
      <c r="Q280" t="s">
        <v>1353</v>
      </c>
    </row>
    <row r="281" spans="1:17" x14ac:dyDescent="0.35">
      <c r="A281" t="s">
        <v>1378</v>
      </c>
      <c r="B281">
        <v>245</v>
      </c>
      <c r="C281" t="s">
        <v>1605</v>
      </c>
      <c r="D281" t="s">
        <v>1606</v>
      </c>
      <c r="E281" t="s">
        <v>1370</v>
      </c>
      <c r="F281" t="s">
        <v>1474</v>
      </c>
      <c r="G281" t="s">
        <v>1383</v>
      </c>
      <c r="H281" t="s">
        <v>1387</v>
      </c>
      <c r="I281" t="s">
        <v>1607</v>
      </c>
      <c r="J281" t="s">
        <v>1436</v>
      </c>
      <c r="K281" t="s">
        <v>1474</v>
      </c>
      <c r="L281" t="s">
        <v>1353</v>
      </c>
      <c r="M281" t="s">
        <v>1603</v>
      </c>
      <c r="N281" t="s">
        <v>1608</v>
      </c>
      <c r="O281" t="s">
        <v>1526</v>
      </c>
      <c r="P281" t="s">
        <v>1353</v>
      </c>
      <c r="Q281" t="s">
        <v>1353</v>
      </c>
    </row>
    <row r="283" spans="1:17" x14ac:dyDescent="0.35">
      <c r="A283" t="s">
        <v>1715</v>
      </c>
    </row>
    <row r="284" spans="1:17" x14ac:dyDescent="0.35">
      <c r="A284" t="s">
        <v>65</v>
      </c>
      <c r="B284" t="s">
        <v>1339</v>
      </c>
      <c r="C284" t="s">
        <v>1585</v>
      </c>
      <c r="D284" t="s">
        <v>1586</v>
      </c>
      <c r="E284" t="s">
        <v>1587</v>
      </c>
      <c r="F284" t="s">
        <v>1588</v>
      </c>
      <c r="G284" t="s">
        <v>1589</v>
      </c>
      <c r="H284" t="s">
        <v>1590</v>
      </c>
      <c r="I284" t="s">
        <v>1591</v>
      </c>
      <c r="J284" t="s">
        <v>1592</v>
      </c>
      <c r="K284" t="s">
        <v>1593</v>
      </c>
      <c r="L284" t="s">
        <v>1594</v>
      </c>
      <c r="M284" t="s">
        <v>1595</v>
      </c>
      <c r="N284" t="s">
        <v>1596</v>
      </c>
      <c r="O284" t="s">
        <v>1597</v>
      </c>
      <c r="P284" t="s">
        <v>14</v>
      </c>
      <c r="Q284" t="s">
        <v>1598</v>
      </c>
    </row>
    <row r="285" spans="1:17" x14ac:dyDescent="0.35">
      <c r="A285" t="s">
        <v>1351</v>
      </c>
      <c r="B285">
        <v>1</v>
      </c>
      <c r="C285" t="s">
        <v>1353</v>
      </c>
      <c r="D285" t="s">
        <v>1352</v>
      </c>
      <c r="E285" t="s">
        <v>1353</v>
      </c>
      <c r="F285" t="s">
        <v>1353</v>
      </c>
      <c r="G285" t="s">
        <v>1353</v>
      </c>
      <c r="H285" t="s">
        <v>1353</v>
      </c>
      <c r="I285" t="s">
        <v>1353</v>
      </c>
      <c r="J285" t="s">
        <v>1353</v>
      </c>
      <c r="K285" t="s">
        <v>1353</v>
      </c>
      <c r="L285" t="s">
        <v>1353</v>
      </c>
      <c r="M285" t="s">
        <v>1353</v>
      </c>
      <c r="N285" t="s">
        <v>1353</v>
      </c>
      <c r="O285" t="s">
        <v>1353</v>
      </c>
      <c r="P285" t="s">
        <v>1353</v>
      </c>
      <c r="Q285" t="s">
        <v>1353</v>
      </c>
    </row>
    <row r="286" spans="1:17" x14ac:dyDescent="0.35">
      <c r="A286" t="s">
        <v>1354</v>
      </c>
      <c r="B286">
        <v>1</v>
      </c>
      <c r="C286" t="s">
        <v>1353</v>
      </c>
      <c r="D286" t="s">
        <v>1353</v>
      </c>
      <c r="E286" t="s">
        <v>1353</v>
      </c>
      <c r="F286" t="s">
        <v>1353</v>
      </c>
      <c r="G286" t="s">
        <v>1353</v>
      </c>
      <c r="H286" t="s">
        <v>1353</v>
      </c>
      <c r="I286" t="s">
        <v>1353</v>
      </c>
      <c r="J286" t="s">
        <v>1353</v>
      </c>
      <c r="K286" t="s">
        <v>1353</v>
      </c>
      <c r="L286" t="s">
        <v>1353</v>
      </c>
      <c r="M286" t="s">
        <v>1353</v>
      </c>
      <c r="N286" t="s">
        <v>1352</v>
      </c>
      <c r="O286" t="s">
        <v>1353</v>
      </c>
      <c r="P286" t="s">
        <v>1353</v>
      </c>
      <c r="Q286" t="s">
        <v>1353</v>
      </c>
    </row>
    <row r="287" spans="1:17" x14ac:dyDescent="0.35">
      <c r="A287" t="s">
        <v>1355</v>
      </c>
      <c r="B287">
        <v>12</v>
      </c>
      <c r="C287" t="s">
        <v>1353</v>
      </c>
      <c r="D287" t="s">
        <v>1357</v>
      </c>
      <c r="E287" t="s">
        <v>1353</v>
      </c>
      <c r="F287" t="s">
        <v>1353</v>
      </c>
      <c r="G287" t="s">
        <v>1357</v>
      </c>
      <c r="H287" t="s">
        <v>1387</v>
      </c>
      <c r="I287" t="s">
        <v>1357</v>
      </c>
      <c r="J287" t="s">
        <v>1356</v>
      </c>
      <c r="K287" t="s">
        <v>1353</v>
      </c>
      <c r="L287" t="s">
        <v>1353</v>
      </c>
      <c r="M287" t="s">
        <v>1353</v>
      </c>
      <c r="N287" t="s">
        <v>1716</v>
      </c>
      <c r="O287" t="s">
        <v>1353</v>
      </c>
      <c r="P287" t="s">
        <v>1353</v>
      </c>
      <c r="Q287" t="s">
        <v>1353</v>
      </c>
    </row>
    <row r="288" spans="1:17" x14ac:dyDescent="0.35">
      <c r="A288" t="s">
        <v>1358</v>
      </c>
      <c r="B288">
        <v>8</v>
      </c>
      <c r="C288" t="s">
        <v>1360</v>
      </c>
      <c r="D288" t="s">
        <v>1353</v>
      </c>
      <c r="E288" t="s">
        <v>1353</v>
      </c>
      <c r="F288" t="s">
        <v>1353</v>
      </c>
      <c r="G288" t="s">
        <v>1353</v>
      </c>
      <c r="H288" t="s">
        <v>1360</v>
      </c>
      <c r="I288" t="s">
        <v>1356</v>
      </c>
      <c r="J288" t="s">
        <v>1356</v>
      </c>
      <c r="K288" t="s">
        <v>1353</v>
      </c>
      <c r="L288" t="s">
        <v>1353</v>
      </c>
      <c r="M288" t="s">
        <v>1360</v>
      </c>
      <c r="N288" t="s">
        <v>1360</v>
      </c>
      <c r="O288" t="s">
        <v>1353</v>
      </c>
      <c r="P288" t="s">
        <v>1353</v>
      </c>
      <c r="Q288" t="s">
        <v>1353</v>
      </c>
    </row>
    <row r="289" spans="1:17" x14ac:dyDescent="0.35">
      <c r="A289" t="s">
        <v>1361</v>
      </c>
      <c r="B289">
        <v>5</v>
      </c>
      <c r="C289" t="s">
        <v>1353</v>
      </c>
      <c r="D289" t="s">
        <v>1363</v>
      </c>
      <c r="E289" t="s">
        <v>1353</v>
      </c>
      <c r="F289" t="s">
        <v>1353</v>
      </c>
      <c r="G289" t="s">
        <v>1353</v>
      </c>
      <c r="H289" t="s">
        <v>1363</v>
      </c>
      <c r="I289" t="s">
        <v>1353</v>
      </c>
      <c r="J289" t="s">
        <v>1353</v>
      </c>
      <c r="K289" t="s">
        <v>1363</v>
      </c>
      <c r="L289" t="s">
        <v>1353</v>
      </c>
      <c r="M289" t="s">
        <v>1363</v>
      </c>
      <c r="N289" t="s">
        <v>1363</v>
      </c>
      <c r="O289" t="s">
        <v>1353</v>
      </c>
      <c r="P289" t="s">
        <v>1353</v>
      </c>
      <c r="Q289" t="s">
        <v>1353</v>
      </c>
    </row>
    <row r="290" spans="1:17" x14ac:dyDescent="0.35">
      <c r="A290" t="s">
        <v>1364</v>
      </c>
      <c r="B290">
        <v>3</v>
      </c>
      <c r="C290" t="s">
        <v>1353</v>
      </c>
      <c r="D290" t="s">
        <v>1353</v>
      </c>
      <c r="E290" t="s">
        <v>1353</v>
      </c>
      <c r="F290" t="s">
        <v>1353</v>
      </c>
      <c r="G290" t="s">
        <v>1366</v>
      </c>
      <c r="H290" t="s">
        <v>1366</v>
      </c>
      <c r="I290" t="s">
        <v>1353</v>
      </c>
      <c r="J290" t="s">
        <v>1366</v>
      </c>
      <c r="K290" t="s">
        <v>1353</v>
      </c>
      <c r="L290" t="s">
        <v>1353</v>
      </c>
      <c r="M290" t="s">
        <v>1353</v>
      </c>
      <c r="N290" t="s">
        <v>1353</v>
      </c>
      <c r="O290" t="s">
        <v>1353</v>
      </c>
      <c r="P290" t="s">
        <v>1353</v>
      </c>
      <c r="Q290" t="s">
        <v>1353</v>
      </c>
    </row>
    <row r="291" spans="1:17" x14ac:dyDescent="0.35">
      <c r="A291" t="s">
        <v>1367</v>
      </c>
      <c r="B291">
        <v>210</v>
      </c>
      <c r="C291" t="s">
        <v>1684</v>
      </c>
      <c r="D291" t="s">
        <v>1717</v>
      </c>
      <c r="E291" t="s">
        <v>1389</v>
      </c>
      <c r="F291" t="s">
        <v>1448</v>
      </c>
      <c r="G291" t="s">
        <v>1636</v>
      </c>
      <c r="H291" t="s">
        <v>1489</v>
      </c>
      <c r="I291" t="s">
        <v>1684</v>
      </c>
      <c r="J291" t="s">
        <v>1488</v>
      </c>
      <c r="K291" t="s">
        <v>1636</v>
      </c>
      <c r="L291" t="s">
        <v>1353</v>
      </c>
      <c r="M291" t="s">
        <v>1371</v>
      </c>
      <c r="N291" t="s">
        <v>1426</v>
      </c>
      <c r="O291" t="s">
        <v>1636</v>
      </c>
      <c r="P291" t="s">
        <v>1353</v>
      </c>
      <c r="Q291" t="s">
        <v>1353</v>
      </c>
    </row>
    <row r="292" spans="1:17" x14ac:dyDescent="0.35">
      <c r="A292" t="s">
        <v>1377</v>
      </c>
      <c r="B292">
        <v>5</v>
      </c>
      <c r="C292" t="s">
        <v>1362</v>
      </c>
      <c r="D292" t="s">
        <v>1353</v>
      </c>
      <c r="E292" t="s">
        <v>1353</v>
      </c>
      <c r="F292" t="s">
        <v>1353</v>
      </c>
      <c r="G292" t="s">
        <v>1353</v>
      </c>
      <c r="H292" t="s">
        <v>1362</v>
      </c>
      <c r="I292" t="s">
        <v>1363</v>
      </c>
      <c r="J292" t="s">
        <v>1353</v>
      </c>
      <c r="K292" t="s">
        <v>1353</v>
      </c>
      <c r="L292" t="s">
        <v>1353</v>
      </c>
      <c r="M292" t="s">
        <v>1363</v>
      </c>
      <c r="N292" t="s">
        <v>1353</v>
      </c>
      <c r="O292" t="s">
        <v>1353</v>
      </c>
      <c r="P292" t="s">
        <v>1353</v>
      </c>
      <c r="Q292" t="s">
        <v>1353</v>
      </c>
    </row>
    <row r="293" spans="1:17" x14ac:dyDescent="0.35">
      <c r="A293" t="s">
        <v>1378</v>
      </c>
      <c r="B293">
        <v>245</v>
      </c>
      <c r="C293" t="s">
        <v>1605</v>
      </c>
      <c r="D293" t="s">
        <v>1606</v>
      </c>
      <c r="E293" t="s">
        <v>1370</v>
      </c>
      <c r="F293" t="s">
        <v>1474</v>
      </c>
      <c r="G293" t="s">
        <v>1383</v>
      </c>
      <c r="H293" t="s">
        <v>1387</v>
      </c>
      <c r="I293" t="s">
        <v>1607</v>
      </c>
      <c r="J293" t="s">
        <v>1436</v>
      </c>
      <c r="K293" t="s">
        <v>1474</v>
      </c>
      <c r="L293" t="s">
        <v>1353</v>
      </c>
      <c r="M293" t="s">
        <v>1603</v>
      </c>
      <c r="N293" t="s">
        <v>1608</v>
      </c>
      <c r="O293" t="s">
        <v>1526</v>
      </c>
      <c r="P293" t="s">
        <v>1353</v>
      </c>
      <c r="Q293" t="s">
        <v>1353</v>
      </c>
    </row>
    <row r="295" spans="1:17" x14ac:dyDescent="0.35">
      <c r="A295" t="s">
        <v>1718</v>
      </c>
    </row>
    <row r="296" spans="1:17" x14ac:dyDescent="0.35">
      <c r="A296" t="s">
        <v>57</v>
      </c>
      <c r="B296" t="s">
        <v>1339</v>
      </c>
      <c r="C296" t="s">
        <v>1585</v>
      </c>
      <c r="D296" t="s">
        <v>1586</v>
      </c>
      <c r="E296" t="s">
        <v>1587</v>
      </c>
      <c r="F296" t="s">
        <v>1588</v>
      </c>
      <c r="G296" t="s">
        <v>1589</v>
      </c>
      <c r="H296" t="s">
        <v>1590</v>
      </c>
      <c r="I296" t="s">
        <v>1591</v>
      </c>
      <c r="J296" t="s">
        <v>1592</v>
      </c>
      <c r="K296" t="s">
        <v>1593</v>
      </c>
      <c r="L296" t="s">
        <v>1594</v>
      </c>
      <c r="M296" t="s">
        <v>1595</v>
      </c>
      <c r="N296" t="s">
        <v>1596</v>
      </c>
      <c r="O296" t="s">
        <v>1597</v>
      </c>
      <c r="P296" t="s">
        <v>14</v>
      </c>
      <c r="Q296" t="s">
        <v>1598</v>
      </c>
    </row>
    <row r="297" spans="1:17" x14ac:dyDescent="0.35">
      <c r="A297" t="s">
        <v>240</v>
      </c>
      <c r="B297">
        <v>229</v>
      </c>
      <c r="C297" t="s">
        <v>1435</v>
      </c>
      <c r="D297" t="s">
        <v>1504</v>
      </c>
      <c r="E297" t="s">
        <v>1370</v>
      </c>
      <c r="F297" t="s">
        <v>1419</v>
      </c>
      <c r="G297" t="s">
        <v>1492</v>
      </c>
      <c r="H297" t="s">
        <v>1477</v>
      </c>
      <c r="I297" t="s">
        <v>1666</v>
      </c>
      <c r="J297" t="s">
        <v>1538</v>
      </c>
      <c r="K297" t="s">
        <v>1419</v>
      </c>
      <c r="L297" t="s">
        <v>1353</v>
      </c>
      <c r="M297" t="s">
        <v>1452</v>
      </c>
      <c r="N297" t="s">
        <v>1719</v>
      </c>
      <c r="O297" t="s">
        <v>1526</v>
      </c>
      <c r="P297" t="s">
        <v>1353</v>
      </c>
      <c r="Q297" t="s">
        <v>1353</v>
      </c>
    </row>
    <row r="298" spans="1:17" x14ac:dyDescent="0.35">
      <c r="A298" t="s">
        <v>462</v>
      </c>
      <c r="B298">
        <v>16</v>
      </c>
      <c r="C298" t="s">
        <v>1720</v>
      </c>
      <c r="D298" t="s">
        <v>1360</v>
      </c>
      <c r="E298" t="s">
        <v>1368</v>
      </c>
      <c r="F298" t="s">
        <v>1353</v>
      </c>
      <c r="G298" t="s">
        <v>1353</v>
      </c>
      <c r="H298" t="s">
        <v>1360</v>
      </c>
      <c r="I298" t="s">
        <v>1353</v>
      </c>
      <c r="J298" t="s">
        <v>1356</v>
      </c>
      <c r="K298" t="s">
        <v>1353</v>
      </c>
      <c r="L298" t="s">
        <v>1353</v>
      </c>
      <c r="M298" t="s">
        <v>1368</v>
      </c>
      <c r="N298" t="s">
        <v>1360</v>
      </c>
      <c r="O298" t="s">
        <v>1353</v>
      </c>
      <c r="P298" t="s">
        <v>1353</v>
      </c>
      <c r="Q298" t="s">
        <v>1353</v>
      </c>
    </row>
    <row r="299" spans="1:17" x14ac:dyDescent="0.35">
      <c r="A299" t="s">
        <v>1378</v>
      </c>
      <c r="B299">
        <v>245</v>
      </c>
      <c r="C299" t="s">
        <v>1605</v>
      </c>
      <c r="D299" t="s">
        <v>1606</v>
      </c>
      <c r="E299" t="s">
        <v>1370</v>
      </c>
      <c r="F299" t="s">
        <v>1474</v>
      </c>
      <c r="G299" t="s">
        <v>1383</v>
      </c>
      <c r="H299" t="s">
        <v>1387</v>
      </c>
      <c r="I299" t="s">
        <v>1607</v>
      </c>
      <c r="J299" t="s">
        <v>1436</v>
      </c>
      <c r="K299" t="s">
        <v>1474</v>
      </c>
      <c r="L299" t="s">
        <v>1353</v>
      </c>
      <c r="M299" t="s">
        <v>1603</v>
      </c>
      <c r="N299" t="s">
        <v>1608</v>
      </c>
      <c r="O299" t="s">
        <v>1526</v>
      </c>
      <c r="P299" t="s">
        <v>1353</v>
      </c>
      <c r="Q299" t="s">
        <v>1353</v>
      </c>
    </row>
    <row r="301" spans="1:17" x14ac:dyDescent="0.35">
      <c r="A301" t="s">
        <v>1721</v>
      </c>
    </row>
    <row r="302" spans="1:17" x14ac:dyDescent="0.35">
      <c r="A302" t="s">
        <v>84</v>
      </c>
      <c r="B302" t="s">
        <v>1339</v>
      </c>
      <c r="C302" t="s">
        <v>1585</v>
      </c>
      <c r="D302" t="s">
        <v>1586</v>
      </c>
      <c r="E302" t="s">
        <v>1587</v>
      </c>
      <c r="F302" t="s">
        <v>1588</v>
      </c>
      <c r="G302" t="s">
        <v>1589</v>
      </c>
      <c r="H302" t="s">
        <v>1590</v>
      </c>
      <c r="I302" t="s">
        <v>1591</v>
      </c>
      <c r="J302" t="s">
        <v>1592</v>
      </c>
      <c r="K302" t="s">
        <v>1593</v>
      </c>
      <c r="L302" t="s">
        <v>1594</v>
      </c>
      <c r="M302" t="s">
        <v>1595</v>
      </c>
      <c r="N302" t="s">
        <v>1596</v>
      </c>
      <c r="O302" t="s">
        <v>1597</v>
      </c>
      <c r="P302" t="s">
        <v>14</v>
      </c>
      <c r="Q302" t="s">
        <v>1598</v>
      </c>
    </row>
    <row r="303" spans="1:17" x14ac:dyDescent="0.35">
      <c r="A303" t="s">
        <v>336</v>
      </c>
      <c r="B303">
        <v>28</v>
      </c>
      <c r="C303" t="s">
        <v>1488</v>
      </c>
      <c r="D303" t="s">
        <v>1374</v>
      </c>
      <c r="E303" t="s">
        <v>1465</v>
      </c>
      <c r="F303" t="s">
        <v>1353</v>
      </c>
      <c r="G303" t="s">
        <v>1417</v>
      </c>
      <c r="H303" t="s">
        <v>1465</v>
      </c>
      <c r="I303" t="s">
        <v>1406</v>
      </c>
      <c r="J303" t="s">
        <v>1487</v>
      </c>
      <c r="K303" t="s">
        <v>1353</v>
      </c>
      <c r="L303" t="s">
        <v>1353</v>
      </c>
      <c r="M303" t="s">
        <v>1465</v>
      </c>
      <c r="N303" t="s">
        <v>1406</v>
      </c>
      <c r="O303" t="s">
        <v>1417</v>
      </c>
      <c r="P303" t="s">
        <v>1353</v>
      </c>
      <c r="Q303" t="s">
        <v>1353</v>
      </c>
    </row>
    <row r="304" spans="1:17" x14ac:dyDescent="0.35">
      <c r="A304" t="s">
        <v>263</v>
      </c>
      <c r="B304">
        <v>27</v>
      </c>
      <c r="C304" t="s">
        <v>1664</v>
      </c>
      <c r="D304" t="s">
        <v>1450</v>
      </c>
      <c r="E304" t="s">
        <v>1699</v>
      </c>
      <c r="F304" t="s">
        <v>1353</v>
      </c>
      <c r="G304" t="s">
        <v>1699</v>
      </c>
      <c r="H304" t="s">
        <v>1664</v>
      </c>
      <c r="I304" t="s">
        <v>1663</v>
      </c>
      <c r="J304" t="s">
        <v>1663</v>
      </c>
      <c r="K304" t="s">
        <v>1353</v>
      </c>
      <c r="L304" t="s">
        <v>1353</v>
      </c>
      <c r="M304" t="s">
        <v>1699</v>
      </c>
      <c r="N304" t="s">
        <v>1722</v>
      </c>
      <c r="O304" t="s">
        <v>1353</v>
      </c>
      <c r="P304" t="s">
        <v>1353</v>
      </c>
      <c r="Q304" t="s">
        <v>1353</v>
      </c>
    </row>
    <row r="305" spans="1:17" x14ac:dyDescent="0.35">
      <c r="A305" t="s">
        <v>261</v>
      </c>
      <c r="B305">
        <v>1</v>
      </c>
      <c r="C305" t="s">
        <v>1353</v>
      </c>
      <c r="D305" t="s">
        <v>1353</v>
      </c>
      <c r="E305" t="s">
        <v>1353</v>
      </c>
      <c r="F305" t="s">
        <v>1353</v>
      </c>
      <c r="G305" t="s">
        <v>1353</v>
      </c>
      <c r="H305" t="s">
        <v>1353</v>
      </c>
      <c r="I305" t="s">
        <v>1353</v>
      </c>
      <c r="J305" t="s">
        <v>1353</v>
      </c>
      <c r="K305" t="s">
        <v>1353</v>
      </c>
      <c r="L305" t="s">
        <v>1353</v>
      </c>
      <c r="M305" t="s">
        <v>1353</v>
      </c>
      <c r="N305" t="s">
        <v>1352</v>
      </c>
      <c r="O305" t="s">
        <v>1353</v>
      </c>
      <c r="P305" t="s">
        <v>1353</v>
      </c>
      <c r="Q305" t="s">
        <v>1353</v>
      </c>
    </row>
    <row r="306" spans="1:17" x14ac:dyDescent="0.35">
      <c r="A306" t="s">
        <v>399</v>
      </c>
      <c r="B306">
        <v>3</v>
      </c>
      <c r="C306" t="s">
        <v>1366</v>
      </c>
      <c r="D306" t="s">
        <v>1353</v>
      </c>
      <c r="E306" t="s">
        <v>1353</v>
      </c>
      <c r="F306" t="s">
        <v>1353</v>
      </c>
      <c r="G306" t="s">
        <v>1353</v>
      </c>
      <c r="H306" t="s">
        <v>1366</v>
      </c>
      <c r="I306" t="s">
        <v>1353</v>
      </c>
      <c r="J306" t="s">
        <v>1353</v>
      </c>
      <c r="K306" t="s">
        <v>1353</v>
      </c>
      <c r="L306" t="s">
        <v>1353</v>
      </c>
      <c r="M306" t="s">
        <v>1353</v>
      </c>
      <c r="N306" t="s">
        <v>1366</v>
      </c>
      <c r="O306" t="s">
        <v>1353</v>
      </c>
      <c r="P306" t="s">
        <v>1353</v>
      </c>
      <c r="Q306" t="s">
        <v>1353</v>
      </c>
    </row>
    <row r="307" spans="1:17" x14ac:dyDescent="0.35">
      <c r="A307" t="s">
        <v>713</v>
      </c>
      <c r="B307">
        <v>1</v>
      </c>
      <c r="C307" t="s">
        <v>1353</v>
      </c>
      <c r="D307" t="s">
        <v>1353</v>
      </c>
      <c r="E307" t="s">
        <v>1353</v>
      </c>
      <c r="F307" t="s">
        <v>1353</v>
      </c>
      <c r="G307" t="s">
        <v>1353</v>
      </c>
      <c r="H307" t="s">
        <v>1353</v>
      </c>
      <c r="I307" t="s">
        <v>1353</v>
      </c>
      <c r="J307" t="s">
        <v>1352</v>
      </c>
      <c r="K307" t="s">
        <v>1353</v>
      </c>
      <c r="L307" t="s">
        <v>1353</v>
      </c>
      <c r="M307" t="s">
        <v>1353</v>
      </c>
      <c r="N307" t="s">
        <v>1353</v>
      </c>
      <c r="O307" t="s">
        <v>1353</v>
      </c>
      <c r="P307" t="s">
        <v>1353</v>
      </c>
      <c r="Q307" t="s">
        <v>1353</v>
      </c>
    </row>
    <row r="308" spans="1:17" x14ac:dyDescent="0.35">
      <c r="A308" t="s">
        <v>373</v>
      </c>
      <c r="B308">
        <v>41</v>
      </c>
      <c r="C308" t="s">
        <v>1380</v>
      </c>
      <c r="D308" t="s">
        <v>1380</v>
      </c>
      <c r="E308" t="s">
        <v>1380</v>
      </c>
      <c r="F308" t="s">
        <v>1353</v>
      </c>
      <c r="G308" t="s">
        <v>1353</v>
      </c>
      <c r="H308" t="s">
        <v>1445</v>
      </c>
      <c r="I308" t="s">
        <v>1580</v>
      </c>
      <c r="J308" t="s">
        <v>1442</v>
      </c>
      <c r="K308" t="s">
        <v>1380</v>
      </c>
      <c r="L308" t="s">
        <v>1353</v>
      </c>
      <c r="M308" t="s">
        <v>1380</v>
      </c>
      <c r="N308" t="s">
        <v>1495</v>
      </c>
      <c r="O308" t="s">
        <v>1353</v>
      </c>
      <c r="P308" t="s">
        <v>1353</v>
      </c>
      <c r="Q308" t="s">
        <v>1353</v>
      </c>
    </row>
    <row r="309" spans="1:17" x14ac:dyDescent="0.35">
      <c r="A309" t="s">
        <v>282</v>
      </c>
      <c r="B309">
        <v>52</v>
      </c>
      <c r="C309" t="s">
        <v>1723</v>
      </c>
      <c r="D309" t="s">
        <v>1399</v>
      </c>
      <c r="E309" t="s">
        <v>1724</v>
      </c>
      <c r="F309" t="s">
        <v>1353</v>
      </c>
      <c r="G309" t="s">
        <v>1369</v>
      </c>
      <c r="H309" t="s">
        <v>1509</v>
      </c>
      <c r="I309" t="s">
        <v>1725</v>
      </c>
      <c r="J309" t="s">
        <v>1643</v>
      </c>
      <c r="K309" t="s">
        <v>1353</v>
      </c>
      <c r="L309" t="s">
        <v>1353</v>
      </c>
      <c r="M309" t="s">
        <v>1369</v>
      </c>
      <c r="N309" t="s">
        <v>1508</v>
      </c>
      <c r="O309" t="s">
        <v>1353</v>
      </c>
      <c r="P309" t="s">
        <v>1353</v>
      </c>
      <c r="Q309" t="s">
        <v>1353</v>
      </c>
    </row>
    <row r="310" spans="1:17" x14ac:dyDescent="0.35">
      <c r="A310" t="s">
        <v>246</v>
      </c>
      <c r="B310">
        <v>92</v>
      </c>
      <c r="C310" t="s">
        <v>1631</v>
      </c>
      <c r="D310" t="s">
        <v>1473</v>
      </c>
      <c r="E310" t="s">
        <v>1382</v>
      </c>
      <c r="F310" t="s">
        <v>1632</v>
      </c>
      <c r="G310" t="s">
        <v>1353</v>
      </c>
      <c r="H310" t="s">
        <v>1726</v>
      </c>
      <c r="I310" t="s">
        <v>1427</v>
      </c>
      <c r="J310" t="s">
        <v>1692</v>
      </c>
      <c r="K310" t="s">
        <v>1353</v>
      </c>
      <c r="L310" t="s">
        <v>1353</v>
      </c>
      <c r="M310" t="s">
        <v>1371</v>
      </c>
      <c r="N310" t="s">
        <v>1727</v>
      </c>
      <c r="O310" t="s">
        <v>1353</v>
      </c>
      <c r="P310" t="s">
        <v>1353</v>
      </c>
      <c r="Q310" t="s">
        <v>1353</v>
      </c>
    </row>
    <row r="311" spans="1:17" x14ac:dyDescent="0.35">
      <c r="A311" t="s">
        <v>1378</v>
      </c>
      <c r="B311">
        <v>245</v>
      </c>
      <c r="C311" t="s">
        <v>1605</v>
      </c>
      <c r="D311" t="s">
        <v>1606</v>
      </c>
      <c r="E311" t="s">
        <v>1370</v>
      </c>
      <c r="F311" t="s">
        <v>1474</v>
      </c>
      <c r="G311" t="s">
        <v>1383</v>
      </c>
      <c r="H311" t="s">
        <v>1387</v>
      </c>
      <c r="I311" t="s">
        <v>1607</v>
      </c>
      <c r="J311" t="s">
        <v>1436</v>
      </c>
      <c r="K311" t="s">
        <v>1474</v>
      </c>
      <c r="L311" t="s">
        <v>1353</v>
      </c>
      <c r="M311" t="s">
        <v>1603</v>
      </c>
      <c r="N311" t="s">
        <v>1608</v>
      </c>
      <c r="O311" t="s">
        <v>1526</v>
      </c>
      <c r="P311" t="s">
        <v>1353</v>
      </c>
      <c r="Q311" t="s">
        <v>1353</v>
      </c>
    </row>
    <row r="313" spans="1:17" x14ac:dyDescent="0.35">
      <c r="A313" t="s">
        <v>1728</v>
      </c>
    </row>
    <row r="314" spans="1:17" x14ac:dyDescent="0.35">
      <c r="A314" t="s">
        <v>53</v>
      </c>
      <c r="B314" t="s">
        <v>1339</v>
      </c>
      <c r="C314" t="s">
        <v>1585</v>
      </c>
      <c r="D314" t="s">
        <v>1586</v>
      </c>
      <c r="E314" t="s">
        <v>1587</v>
      </c>
      <c r="F314" t="s">
        <v>1588</v>
      </c>
      <c r="G314" t="s">
        <v>1589</v>
      </c>
      <c r="H314" t="s">
        <v>1590</v>
      </c>
      <c r="I314" t="s">
        <v>1591</v>
      </c>
      <c r="J314" t="s">
        <v>1592</v>
      </c>
      <c r="K314" t="s">
        <v>1593</v>
      </c>
      <c r="L314" t="s">
        <v>1594</v>
      </c>
      <c r="M314" t="s">
        <v>1595</v>
      </c>
      <c r="N314" t="s">
        <v>1596</v>
      </c>
      <c r="O314" t="s">
        <v>1597</v>
      </c>
      <c r="P314" t="s">
        <v>14</v>
      </c>
      <c r="Q314" t="s">
        <v>1598</v>
      </c>
    </row>
    <row r="315" spans="1:17" x14ac:dyDescent="0.35">
      <c r="A315" t="s">
        <v>1565</v>
      </c>
      <c r="B315">
        <v>19</v>
      </c>
      <c r="C315" t="s">
        <v>1675</v>
      </c>
      <c r="D315" t="s">
        <v>1504</v>
      </c>
      <c r="E315" t="s">
        <v>1353</v>
      </c>
      <c r="F315" t="s">
        <v>1353</v>
      </c>
      <c r="G315" t="s">
        <v>1353</v>
      </c>
      <c r="H315" t="s">
        <v>1729</v>
      </c>
      <c r="I315" t="s">
        <v>1504</v>
      </c>
      <c r="J315" t="s">
        <v>1353</v>
      </c>
      <c r="K315" t="s">
        <v>1353</v>
      </c>
      <c r="L315" t="s">
        <v>1353</v>
      </c>
      <c r="M315" t="s">
        <v>1353</v>
      </c>
      <c r="N315" t="s">
        <v>1730</v>
      </c>
      <c r="O315" t="s">
        <v>1353</v>
      </c>
      <c r="P315" t="s">
        <v>1353</v>
      </c>
      <c r="Q315" t="s">
        <v>1353</v>
      </c>
    </row>
    <row r="316" spans="1:17" x14ac:dyDescent="0.35">
      <c r="A316" t="s">
        <v>1566</v>
      </c>
      <c r="B316">
        <v>127</v>
      </c>
      <c r="C316" t="s">
        <v>1708</v>
      </c>
      <c r="D316" t="s">
        <v>1374</v>
      </c>
      <c r="E316" t="s">
        <v>1731</v>
      </c>
      <c r="F316" t="s">
        <v>1474</v>
      </c>
      <c r="G316" t="s">
        <v>1390</v>
      </c>
      <c r="H316" t="s">
        <v>1732</v>
      </c>
      <c r="I316" t="s">
        <v>1412</v>
      </c>
      <c r="J316" t="s">
        <v>1497</v>
      </c>
      <c r="K316" t="s">
        <v>1474</v>
      </c>
      <c r="L316" t="s">
        <v>1353</v>
      </c>
      <c r="M316" t="s">
        <v>1413</v>
      </c>
      <c r="N316" t="s">
        <v>1733</v>
      </c>
      <c r="O316" t="s">
        <v>1474</v>
      </c>
      <c r="P316" t="s">
        <v>1353</v>
      </c>
      <c r="Q316" t="s">
        <v>1353</v>
      </c>
    </row>
    <row r="317" spans="1:17" x14ac:dyDescent="0.35">
      <c r="A317" t="s">
        <v>1567</v>
      </c>
      <c r="B317">
        <v>57</v>
      </c>
      <c r="C317" t="s">
        <v>1504</v>
      </c>
      <c r="D317" t="s">
        <v>1538</v>
      </c>
      <c r="E317" t="s">
        <v>1420</v>
      </c>
      <c r="F317" t="s">
        <v>1420</v>
      </c>
      <c r="G317" t="s">
        <v>1420</v>
      </c>
      <c r="H317" t="s">
        <v>1689</v>
      </c>
      <c r="I317" t="s">
        <v>1734</v>
      </c>
      <c r="J317" t="s">
        <v>1675</v>
      </c>
      <c r="K317" t="s">
        <v>1420</v>
      </c>
      <c r="L317" t="s">
        <v>1353</v>
      </c>
      <c r="M317" t="s">
        <v>1420</v>
      </c>
      <c r="N317" t="s">
        <v>1675</v>
      </c>
      <c r="O317" t="s">
        <v>1353</v>
      </c>
      <c r="P317" t="s">
        <v>1353</v>
      </c>
      <c r="Q317" t="s">
        <v>1353</v>
      </c>
    </row>
    <row r="318" spans="1:17" x14ac:dyDescent="0.35">
      <c r="A318" t="s">
        <v>1568</v>
      </c>
      <c r="B318">
        <v>14</v>
      </c>
      <c r="C318" t="s">
        <v>1487</v>
      </c>
      <c r="D318" t="s">
        <v>1374</v>
      </c>
      <c r="E318" t="s">
        <v>1374</v>
      </c>
      <c r="F318" t="s">
        <v>1353</v>
      </c>
      <c r="G318" t="s">
        <v>1353</v>
      </c>
      <c r="H318" t="s">
        <v>1353</v>
      </c>
      <c r="I318" t="s">
        <v>1662</v>
      </c>
      <c r="J318" t="s">
        <v>1488</v>
      </c>
      <c r="K318" t="s">
        <v>1353</v>
      </c>
      <c r="L318" t="s">
        <v>1353</v>
      </c>
      <c r="M318" t="s">
        <v>1353</v>
      </c>
      <c r="N318" t="s">
        <v>1682</v>
      </c>
      <c r="O318" t="s">
        <v>1353</v>
      </c>
      <c r="P318" t="s">
        <v>1353</v>
      </c>
      <c r="Q318" t="s">
        <v>1353</v>
      </c>
    </row>
    <row r="319" spans="1:17" x14ac:dyDescent="0.35">
      <c r="A319" t="s">
        <v>1569</v>
      </c>
      <c r="B319">
        <v>28</v>
      </c>
      <c r="C319" t="s">
        <v>1374</v>
      </c>
      <c r="D319" t="s">
        <v>1487</v>
      </c>
      <c r="E319" t="s">
        <v>1374</v>
      </c>
      <c r="F319" t="s">
        <v>1353</v>
      </c>
      <c r="G319" t="s">
        <v>1353</v>
      </c>
      <c r="H319" t="s">
        <v>1682</v>
      </c>
      <c r="I319" t="s">
        <v>1488</v>
      </c>
      <c r="J319" t="s">
        <v>1374</v>
      </c>
      <c r="K319" t="s">
        <v>1353</v>
      </c>
      <c r="L319" t="s">
        <v>1353</v>
      </c>
      <c r="M319" t="s">
        <v>1417</v>
      </c>
      <c r="N319" t="s">
        <v>1735</v>
      </c>
      <c r="O319" t="s">
        <v>1353</v>
      </c>
      <c r="P319" t="s">
        <v>1353</v>
      </c>
      <c r="Q319" t="s">
        <v>1353</v>
      </c>
    </row>
    <row r="320" spans="1:17" x14ac:dyDescent="0.35">
      <c r="A320" t="s">
        <v>1378</v>
      </c>
      <c r="B320">
        <v>245</v>
      </c>
      <c r="C320" t="s">
        <v>1605</v>
      </c>
      <c r="D320" t="s">
        <v>1606</v>
      </c>
      <c r="E320" t="s">
        <v>1370</v>
      </c>
      <c r="F320" t="s">
        <v>1474</v>
      </c>
      <c r="G320" t="s">
        <v>1383</v>
      </c>
      <c r="H320" t="s">
        <v>1387</v>
      </c>
      <c r="I320" t="s">
        <v>1607</v>
      </c>
      <c r="J320" t="s">
        <v>1436</v>
      </c>
      <c r="K320" t="s">
        <v>1474</v>
      </c>
      <c r="L320" t="s">
        <v>1353</v>
      </c>
      <c r="M320" t="s">
        <v>1603</v>
      </c>
      <c r="N320" t="s">
        <v>1608</v>
      </c>
      <c r="O320" t="s">
        <v>1526</v>
      </c>
      <c r="P320" t="s">
        <v>1353</v>
      </c>
      <c r="Q320" t="s">
        <v>1353</v>
      </c>
    </row>
    <row r="322" spans="1:17" x14ac:dyDescent="0.35">
      <c r="A322" t="s">
        <v>1736</v>
      </c>
    </row>
    <row r="323" spans="1:17" x14ac:dyDescent="0.35">
      <c r="A323" t="s">
        <v>102</v>
      </c>
      <c r="B323" t="s">
        <v>1339</v>
      </c>
      <c r="C323" t="s">
        <v>1585</v>
      </c>
      <c r="D323" t="s">
        <v>1586</v>
      </c>
      <c r="E323" t="s">
        <v>1587</v>
      </c>
      <c r="F323" t="s">
        <v>1588</v>
      </c>
      <c r="G323" t="s">
        <v>1589</v>
      </c>
      <c r="H323" t="s">
        <v>1590</v>
      </c>
      <c r="I323" t="s">
        <v>1591</v>
      </c>
      <c r="J323" t="s">
        <v>1592</v>
      </c>
      <c r="K323" t="s">
        <v>1593</v>
      </c>
      <c r="L323" t="s">
        <v>1594</v>
      </c>
      <c r="M323" t="s">
        <v>1595</v>
      </c>
      <c r="N323" t="s">
        <v>1596</v>
      </c>
      <c r="O323" t="s">
        <v>1597</v>
      </c>
      <c r="P323" t="s">
        <v>14</v>
      </c>
      <c r="Q323" t="s">
        <v>1598</v>
      </c>
    </row>
    <row r="324" spans="1:17" x14ac:dyDescent="0.35">
      <c r="A324" t="s">
        <v>251</v>
      </c>
      <c r="B324">
        <v>215</v>
      </c>
      <c r="C324" t="s">
        <v>1666</v>
      </c>
      <c r="D324" t="s">
        <v>1737</v>
      </c>
      <c r="E324" t="s">
        <v>1424</v>
      </c>
      <c r="F324" t="s">
        <v>1419</v>
      </c>
      <c r="G324" t="s">
        <v>1419</v>
      </c>
      <c r="H324" t="s">
        <v>1666</v>
      </c>
      <c r="I324" t="s">
        <v>1538</v>
      </c>
      <c r="J324" t="s">
        <v>1618</v>
      </c>
      <c r="K324" t="s">
        <v>1419</v>
      </c>
      <c r="L324" t="s">
        <v>1353</v>
      </c>
      <c r="M324" t="s">
        <v>1699</v>
      </c>
      <c r="N324" t="s">
        <v>1687</v>
      </c>
      <c r="O324" t="s">
        <v>1636</v>
      </c>
      <c r="P324" t="s">
        <v>1353</v>
      </c>
      <c r="Q324" t="s">
        <v>1353</v>
      </c>
    </row>
    <row r="325" spans="1:17" x14ac:dyDescent="0.35">
      <c r="A325" t="s">
        <v>233</v>
      </c>
      <c r="B325">
        <v>30</v>
      </c>
      <c r="C325" t="s">
        <v>1371</v>
      </c>
      <c r="D325" t="s">
        <v>1476</v>
      </c>
      <c r="E325" t="s">
        <v>1371</v>
      </c>
      <c r="F325" t="s">
        <v>1353</v>
      </c>
      <c r="G325" t="s">
        <v>1371</v>
      </c>
      <c r="H325" t="s">
        <v>1366</v>
      </c>
      <c r="I325" t="s">
        <v>1386</v>
      </c>
      <c r="J325" t="s">
        <v>1476</v>
      </c>
      <c r="K325" t="s">
        <v>1353</v>
      </c>
      <c r="L325" t="s">
        <v>1353</v>
      </c>
      <c r="M325" t="s">
        <v>1389</v>
      </c>
      <c r="N325" t="s">
        <v>1738</v>
      </c>
      <c r="O325" t="s">
        <v>1353</v>
      </c>
      <c r="P325" t="s">
        <v>1353</v>
      </c>
      <c r="Q325" t="s">
        <v>1353</v>
      </c>
    </row>
    <row r="326" spans="1:17" x14ac:dyDescent="0.35">
      <c r="A326" t="s">
        <v>1378</v>
      </c>
      <c r="B326">
        <v>245</v>
      </c>
      <c r="C326" t="s">
        <v>1605</v>
      </c>
      <c r="D326" t="s">
        <v>1606</v>
      </c>
      <c r="E326" t="s">
        <v>1370</v>
      </c>
      <c r="F326" t="s">
        <v>1474</v>
      </c>
      <c r="G326" t="s">
        <v>1383</v>
      </c>
      <c r="H326" t="s">
        <v>1387</v>
      </c>
      <c r="I326" t="s">
        <v>1607</v>
      </c>
      <c r="J326" t="s">
        <v>1436</v>
      </c>
      <c r="K326" t="s">
        <v>1474</v>
      </c>
      <c r="L326" t="s">
        <v>1353</v>
      </c>
      <c r="M326" t="s">
        <v>1603</v>
      </c>
      <c r="N326" t="s">
        <v>1608</v>
      </c>
      <c r="O326" t="s">
        <v>1526</v>
      </c>
      <c r="P326" t="s">
        <v>1353</v>
      </c>
      <c r="Q326" t="s">
        <v>1353</v>
      </c>
    </row>
    <row r="328" spans="1:17" x14ac:dyDescent="0.35">
      <c r="A328" t="s">
        <v>1739</v>
      </c>
    </row>
    <row r="329" spans="1:17" x14ac:dyDescent="0.35">
      <c r="A329" t="s">
        <v>103</v>
      </c>
      <c r="B329" t="s">
        <v>1339</v>
      </c>
      <c r="C329" t="s">
        <v>1585</v>
      </c>
      <c r="D329" t="s">
        <v>1586</v>
      </c>
      <c r="E329" t="s">
        <v>1587</v>
      </c>
      <c r="F329" t="s">
        <v>1588</v>
      </c>
      <c r="G329" t="s">
        <v>1589</v>
      </c>
      <c r="H329" t="s">
        <v>1590</v>
      </c>
      <c r="I329" t="s">
        <v>1591</v>
      </c>
      <c r="J329" t="s">
        <v>1592</v>
      </c>
      <c r="K329" t="s">
        <v>1593</v>
      </c>
      <c r="L329" t="s">
        <v>1594</v>
      </c>
      <c r="M329" t="s">
        <v>1595</v>
      </c>
      <c r="N329" t="s">
        <v>1596</v>
      </c>
      <c r="O329" t="s">
        <v>1597</v>
      </c>
      <c r="P329" t="s">
        <v>14</v>
      </c>
      <c r="Q329" t="s">
        <v>1598</v>
      </c>
    </row>
    <row r="330" spans="1:17" x14ac:dyDescent="0.35">
      <c r="A330" t="s">
        <v>268</v>
      </c>
      <c r="B330">
        <v>1</v>
      </c>
      <c r="C330" t="s">
        <v>1353</v>
      </c>
      <c r="D330" t="s">
        <v>1353</v>
      </c>
      <c r="E330" t="s">
        <v>1353</v>
      </c>
      <c r="F330" t="s">
        <v>1353</v>
      </c>
      <c r="G330" t="s">
        <v>1353</v>
      </c>
      <c r="H330" t="s">
        <v>1353</v>
      </c>
      <c r="I330" t="s">
        <v>1353</v>
      </c>
      <c r="J330" t="s">
        <v>1352</v>
      </c>
      <c r="K330" t="s">
        <v>1353</v>
      </c>
      <c r="L330" t="s">
        <v>1353</v>
      </c>
      <c r="M330" t="s">
        <v>1353</v>
      </c>
      <c r="N330" t="s">
        <v>1353</v>
      </c>
      <c r="O330" t="s">
        <v>1353</v>
      </c>
      <c r="P330" t="s">
        <v>1353</v>
      </c>
      <c r="Q330" t="s">
        <v>1353</v>
      </c>
    </row>
    <row r="331" spans="1:17" x14ac:dyDescent="0.35">
      <c r="A331" t="s">
        <v>251</v>
      </c>
      <c r="B331">
        <v>206</v>
      </c>
      <c r="C331" t="s">
        <v>1445</v>
      </c>
      <c r="D331" t="s">
        <v>1740</v>
      </c>
      <c r="E331" t="s">
        <v>1413</v>
      </c>
      <c r="F331" t="s">
        <v>1448</v>
      </c>
      <c r="G331" t="s">
        <v>1636</v>
      </c>
      <c r="H331" t="s">
        <v>1477</v>
      </c>
      <c r="I331" t="s">
        <v>1726</v>
      </c>
      <c r="J331" t="s">
        <v>1732</v>
      </c>
      <c r="K331" t="s">
        <v>1448</v>
      </c>
      <c r="L331" t="s">
        <v>1353</v>
      </c>
      <c r="M331" t="s">
        <v>1380</v>
      </c>
      <c r="N331" t="s">
        <v>1741</v>
      </c>
      <c r="O331" t="s">
        <v>1353</v>
      </c>
      <c r="P331" t="s">
        <v>1353</v>
      </c>
      <c r="Q331" t="s">
        <v>1353</v>
      </c>
    </row>
    <row r="332" spans="1:17" x14ac:dyDescent="0.35">
      <c r="A332" t="s">
        <v>233</v>
      </c>
      <c r="B332">
        <v>38</v>
      </c>
      <c r="C332" t="s">
        <v>1619</v>
      </c>
      <c r="D332" t="s">
        <v>1501</v>
      </c>
      <c r="E332" t="s">
        <v>1402</v>
      </c>
      <c r="F332" t="s">
        <v>1353</v>
      </c>
      <c r="G332" t="s">
        <v>1619</v>
      </c>
      <c r="H332" t="s">
        <v>1689</v>
      </c>
      <c r="I332" t="s">
        <v>1504</v>
      </c>
      <c r="J332" t="s">
        <v>1504</v>
      </c>
      <c r="K332" t="s">
        <v>1353</v>
      </c>
      <c r="L332" t="s">
        <v>1353</v>
      </c>
      <c r="M332" t="s">
        <v>1353</v>
      </c>
      <c r="N332" t="s">
        <v>1742</v>
      </c>
      <c r="O332" t="s">
        <v>1402</v>
      </c>
      <c r="P332" t="s">
        <v>1353</v>
      </c>
      <c r="Q332" t="s">
        <v>1353</v>
      </c>
    </row>
    <row r="333" spans="1:17" x14ac:dyDescent="0.35">
      <c r="A333" t="s">
        <v>1378</v>
      </c>
      <c r="B333">
        <v>245</v>
      </c>
      <c r="C333" t="s">
        <v>1605</v>
      </c>
      <c r="D333" t="s">
        <v>1606</v>
      </c>
      <c r="E333" t="s">
        <v>1370</v>
      </c>
      <c r="F333" t="s">
        <v>1474</v>
      </c>
      <c r="G333" t="s">
        <v>1383</v>
      </c>
      <c r="H333" t="s">
        <v>1387</v>
      </c>
      <c r="I333" t="s">
        <v>1607</v>
      </c>
      <c r="J333" t="s">
        <v>1436</v>
      </c>
      <c r="K333" t="s">
        <v>1474</v>
      </c>
      <c r="L333" t="s">
        <v>1353</v>
      </c>
      <c r="M333" t="s">
        <v>1603</v>
      </c>
      <c r="N333" t="s">
        <v>1608</v>
      </c>
      <c r="O333" t="s">
        <v>1526</v>
      </c>
      <c r="P333" t="s">
        <v>1353</v>
      </c>
      <c r="Q333" t="s">
        <v>1353</v>
      </c>
    </row>
    <row r="335" spans="1:17" x14ac:dyDescent="0.35">
      <c r="A335" t="s">
        <v>1743</v>
      </c>
    </row>
    <row r="336" spans="1:17" x14ac:dyDescent="0.35">
      <c r="A336" t="s">
        <v>104</v>
      </c>
      <c r="B336" t="s">
        <v>1339</v>
      </c>
      <c r="C336" t="s">
        <v>1585</v>
      </c>
      <c r="D336" t="s">
        <v>1586</v>
      </c>
      <c r="E336" t="s">
        <v>1587</v>
      </c>
      <c r="F336" t="s">
        <v>1588</v>
      </c>
      <c r="G336" t="s">
        <v>1589</v>
      </c>
      <c r="H336" t="s">
        <v>1590</v>
      </c>
      <c r="I336" t="s">
        <v>1591</v>
      </c>
      <c r="J336" t="s">
        <v>1592</v>
      </c>
      <c r="K336" t="s">
        <v>1593</v>
      </c>
      <c r="L336" t="s">
        <v>1594</v>
      </c>
      <c r="M336" t="s">
        <v>1595</v>
      </c>
      <c r="N336" t="s">
        <v>1596</v>
      </c>
      <c r="O336" t="s">
        <v>1597</v>
      </c>
      <c r="P336" t="s">
        <v>14</v>
      </c>
      <c r="Q336" t="s">
        <v>1598</v>
      </c>
    </row>
    <row r="337" spans="1:17" x14ac:dyDescent="0.35">
      <c r="A337" t="s">
        <v>251</v>
      </c>
      <c r="B337">
        <v>218</v>
      </c>
      <c r="C337" t="s">
        <v>1476</v>
      </c>
      <c r="D337" t="s">
        <v>1639</v>
      </c>
      <c r="E337" t="s">
        <v>1713</v>
      </c>
      <c r="F337" t="s">
        <v>1419</v>
      </c>
      <c r="G337" t="s">
        <v>1419</v>
      </c>
      <c r="H337" t="s">
        <v>1461</v>
      </c>
      <c r="I337" t="s">
        <v>1684</v>
      </c>
      <c r="J337" t="s">
        <v>1461</v>
      </c>
      <c r="K337" t="s">
        <v>1419</v>
      </c>
      <c r="L337" t="s">
        <v>1353</v>
      </c>
      <c r="M337" t="s">
        <v>1611</v>
      </c>
      <c r="N337" t="s">
        <v>1503</v>
      </c>
      <c r="O337" t="s">
        <v>1636</v>
      </c>
      <c r="P337" t="s">
        <v>1353</v>
      </c>
      <c r="Q337" t="s">
        <v>1353</v>
      </c>
    </row>
    <row r="338" spans="1:17" x14ac:dyDescent="0.35">
      <c r="A338" t="s">
        <v>233</v>
      </c>
      <c r="B338">
        <v>27</v>
      </c>
      <c r="C338" t="s">
        <v>1663</v>
      </c>
      <c r="D338" t="s">
        <v>1744</v>
      </c>
      <c r="E338" t="s">
        <v>1663</v>
      </c>
      <c r="F338" t="s">
        <v>1353</v>
      </c>
      <c r="G338" t="s">
        <v>1699</v>
      </c>
      <c r="H338" t="s">
        <v>1571</v>
      </c>
      <c r="I338" t="s">
        <v>1663</v>
      </c>
      <c r="J338" t="s">
        <v>1450</v>
      </c>
      <c r="K338" t="s">
        <v>1353</v>
      </c>
      <c r="L338" t="s">
        <v>1353</v>
      </c>
      <c r="M338" t="s">
        <v>1353</v>
      </c>
      <c r="N338" t="s">
        <v>1722</v>
      </c>
      <c r="O338" t="s">
        <v>1353</v>
      </c>
      <c r="P338" t="s">
        <v>1353</v>
      </c>
      <c r="Q338" t="s">
        <v>1353</v>
      </c>
    </row>
    <row r="339" spans="1:17" x14ac:dyDescent="0.35">
      <c r="A339" t="s">
        <v>1378</v>
      </c>
      <c r="B339">
        <v>245</v>
      </c>
      <c r="C339" t="s">
        <v>1605</v>
      </c>
      <c r="D339" t="s">
        <v>1606</v>
      </c>
      <c r="E339" t="s">
        <v>1370</v>
      </c>
      <c r="F339" t="s">
        <v>1474</v>
      </c>
      <c r="G339" t="s">
        <v>1383</v>
      </c>
      <c r="H339" t="s">
        <v>1387</v>
      </c>
      <c r="I339" t="s">
        <v>1607</v>
      </c>
      <c r="J339" t="s">
        <v>1436</v>
      </c>
      <c r="K339" t="s">
        <v>1474</v>
      </c>
      <c r="L339" t="s">
        <v>1353</v>
      </c>
      <c r="M339" t="s">
        <v>1603</v>
      </c>
      <c r="N339" t="s">
        <v>1608</v>
      </c>
      <c r="O339" t="s">
        <v>1526</v>
      </c>
      <c r="P339" t="s">
        <v>1353</v>
      </c>
      <c r="Q339" t="s">
        <v>1353</v>
      </c>
    </row>
    <row r="341" spans="1:17" x14ac:dyDescent="0.35">
      <c r="A341" t="s">
        <v>1745</v>
      </c>
    </row>
    <row r="342" spans="1:17" x14ac:dyDescent="0.35">
      <c r="A342" t="s">
        <v>1409</v>
      </c>
      <c r="B342" t="s">
        <v>1339</v>
      </c>
      <c r="C342" t="s">
        <v>1585</v>
      </c>
      <c r="D342" t="s">
        <v>1586</v>
      </c>
      <c r="E342" t="s">
        <v>1587</v>
      </c>
      <c r="F342" t="s">
        <v>1588</v>
      </c>
      <c r="G342" t="s">
        <v>1589</v>
      </c>
      <c r="H342" t="s">
        <v>1590</v>
      </c>
      <c r="I342" t="s">
        <v>1591</v>
      </c>
      <c r="J342" t="s">
        <v>1592</v>
      </c>
      <c r="K342" t="s">
        <v>1593</v>
      </c>
      <c r="L342" t="s">
        <v>1594</v>
      </c>
      <c r="M342" t="s">
        <v>1595</v>
      </c>
      <c r="N342" t="s">
        <v>1596</v>
      </c>
      <c r="O342" t="s">
        <v>1597</v>
      </c>
      <c r="P342" t="s">
        <v>14</v>
      </c>
      <c r="Q342" t="s">
        <v>1598</v>
      </c>
    </row>
    <row r="343" spans="1:17" x14ac:dyDescent="0.35">
      <c r="A343" t="s">
        <v>1410</v>
      </c>
      <c r="B343">
        <v>32</v>
      </c>
      <c r="C343" t="s">
        <v>1412</v>
      </c>
      <c r="D343" t="s">
        <v>1368</v>
      </c>
      <c r="E343" t="s">
        <v>1368</v>
      </c>
      <c r="F343" t="s">
        <v>1411</v>
      </c>
      <c r="G343" t="s">
        <v>1411</v>
      </c>
      <c r="H343" t="s">
        <v>1746</v>
      </c>
      <c r="I343" t="s">
        <v>1368</v>
      </c>
      <c r="J343" t="s">
        <v>1412</v>
      </c>
      <c r="K343" t="s">
        <v>1353</v>
      </c>
      <c r="L343" t="s">
        <v>1353</v>
      </c>
      <c r="M343" t="s">
        <v>1412</v>
      </c>
      <c r="N343" t="s">
        <v>1412</v>
      </c>
      <c r="O343" t="s">
        <v>1411</v>
      </c>
      <c r="P343" t="s">
        <v>1353</v>
      </c>
      <c r="Q343" t="s">
        <v>1353</v>
      </c>
    </row>
    <row r="344" spans="1:17" x14ac:dyDescent="0.35">
      <c r="A344" t="s">
        <v>1415</v>
      </c>
      <c r="B344">
        <v>112</v>
      </c>
      <c r="C344" t="s">
        <v>1536</v>
      </c>
      <c r="D344" t="s">
        <v>1465</v>
      </c>
      <c r="E344" t="s">
        <v>1425</v>
      </c>
      <c r="F344" t="s">
        <v>1353</v>
      </c>
      <c r="G344" t="s">
        <v>1420</v>
      </c>
      <c r="H344" t="s">
        <v>1462</v>
      </c>
      <c r="I344" t="s">
        <v>1462</v>
      </c>
      <c r="J344" t="s">
        <v>1465</v>
      </c>
      <c r="K344" t="s">
        <v>1353</v>
      </c>
      <c r="L344" t="s">
        <v>1353</v>
      </c>
      <c r="M344" t="s">
        <v>1420</v>
      </c>
      <c r="N344" t="s">
        <v>1705</v>
      </c>
      <c r="O344" t="s">
        <v>1353</v>
      </c>
      <c r="P344" t="s">
        <v>1353</v>
      </c>
      <c r="Q344" t="s">
        <v>1353</v>
      </c>
    </row>
    <row r="345" spans="1:17" x14ac:dyDescent="0.35">
      <c r="A345" t="s">
        <v>1422</v>
      </c>
      <c r="B345">
        <v>50</v>
      </c>
      <c r="C345" t="s">
        <v>1424</v>
      </c>
      <c r="D345" t="s">
        <v>1386</v>
      </c>
      <c r="E345" t="s">
        <v>1429</v>
      </c>
      <c r="F345" t="s">
        <v>1423</v>
      </c>
      <c r="G345" t="s">
        <v>1353</v>
      </c>
      <c r="H345" t="s">
        <v>1538</v>
      </c>
      <c r="I345" t="s">
        <v>1428</v>
      </c>
      <c r="J345" t="s">
        <v>1467</v>
      </c>
      <c r="K345" t="s">
        <v>1423</v>
      </c>
      <c r="L345" t="s">
        <v>1353</v>
      </c>
      <c r="M345" t="s">
        <v>1429</v>
      </c>
      <c r="N345" t="s">
        <v>1467</v>
      </c>
      <c r="O345" t="s">
        <v>1353</v>
      </c>
      <c r="P345" t="s">
        <v>1353</v>
      </c>
      <c r="Q345" t="s">
        <v>1353</v>
      </c>
    </row>
    <row r="346" spans="1:17" x14ac:dyDescent="0.35">
      <c r="A346" t="s">
        <v>1430</v>
      </c>
      <c r="B346">
        <v>1</v>
      </c>
      <c r="C346" t="s">
        <v>1353</v>
      </c>
      <c r="D346" t="s">
        <v>1353</v>
      </c>
      <c r="E346" t="s">
        <v>1353</v>
      </c>
      <c r="F346" t="s">
        <v>1353</v>
      </c>
      <c r="G346" t="s">
        <v>1353</v>
      </c>
      <c r="H346" t="s">
        <v>1353</v>
      </c>
      <c r="I346" t="s">
        <v>1353</v>
      </c>
      <c r="J346" t="s">
        <v>1353</v>
      </c>
      <c r="K346" t="s">
        <v>1353</v>
      </c>
      <c r="L346" t="s">
        <v>1353</v>
      </c>
      <c r="M346" t="s">
        <v>1353</v>
      </c>
      <c r="N346" t="s">
        <v>1352</v>
      </c>
      <c r="O346" t="s">
        <v>1353</v>
      </c>
      <c r="P346" t="s">
        <v>1353</v>
      </c>
      <c r="Q346" t="s">
        <v>1353</v>
      </c>
    </row>
    <row r="347" spans="1:17" x14ac:dyDescent="0.35">
      <c r="A347" t="s">
        <v>1431</v>
      </c>
      <c r="B347">
        <v>34</v>
      </c>
      <c r="C347" t="s">
        <v>1548</v>
      </c>
      <c r="D347" t="s">
        <v>1470</v>
      </c>
      <c r="E347" t="s">
        <v>1353</v>
      </c>
      <c r="F347" t="s">
        <v>1353</v>
      </c>
      <c r="G347" t="s">
        <v>1353</v>
      </c>
      <c r="H347" t="s">
        <v>1435</v>
      </c>
      <c r="I347" t="s">
        <v>1433</v>
      </c>
      <c r="J347" t="s">
        <v>1470</v>
      </c>
      <c r="K347" t="s">
        <v>1384</v>
      </c>
      <c r="L347" t="s">
        <v>1353</v>
      </c>
      <c r="M347" t="s">
        <v>1433</v>
      </c>
      <c r="N347" t="s">
        <v>1747</v>
      </c>
      <c r="O347" t="s">
        <v>1353</v>
      </c>
      <c r="P347" t="s">
        <v>1353</v>
      </c>
      <c r="Q347" t="s">
        <v>1353</v>
      </c>
    </row>
    <row r="348" spans="1:17" x14ac:dyDescent="0.35">
      <c r="A348" t="s">
        <v>1437</v>
      </c>
      <c r="B348">
        <v>16</v>
      </c>
      <c r="C348" t="s">
        <v>1360</v>
      </c>
      <c r="D348" t="s">
        <v>1368</v>
      </c>
      <c r="E348" t="s">
        <v>1368</v>
      </c>
      <c r="F348" t="s">
        <v>1353</v>
      </c>
      <c r="G348" t="s">
        <v>1353</v>
      </c>
      <c r="H348" t="s">
        <v>1368</v>
      </c>
      <c r="I348" t="s">
        <v>1485</v>
      </c>
      <c r="J348" t="s">
        <v>1368</v>
      </c>
      <c r="K348" t="s">
        <v>1353</v>
      </c>
      <c r="L348" t="s">
        <v>1353</v>
      </c>
      <c r="M348" t="s">
        <v>1368</v>
      </c>
      <c r="N348" t="s">
        <v>1438</v>
      </c>
      <c r="O348" t="s">
        <v>1353</v>
      </c>
      <c r="P348" t="s">
        <v>1353</v>
      </c>
      <c r="Q348" t="s">
        <v>1353</v>
      </c>
    </row>
    <row r="349" spans="1:17" x14ac:dyDescent="0.35">
      <c r="A349" t="s">
        <v>1378</v>
      </c>
      <c r="B349">
        <v>245</v>
      </c>
      <c r="C349" t="s">
        <v>1605</v>
      </c>
      <c r="D349" t="s">
        <v>1606</v>
      </c>
      <c r="E349" t="s">
        <v>1370</v>
      </c>
      <c r="F349" t="s">
        <v>1474</v>
      </c>
      <c r="G349" t="s">
        <v>1383</v>
      </c>
      <c r="H349" t="s">
        <v>1387</v>
      </c>
      <c r="I349" t="s">
        <v>1607</v>
      </c>
      <c r="J349" t="s">
        <v>1436</v>
      </c>
      <c r="K349" t="s">
        <v>1474</v>
      </c>
      <c r="L349" t="s">
        <v>1353</v>
      </c>
      <c r="M349" t="s">
        <v>1603</v>
      </c>
      <c r="N349" t="s">
        <v>1608</v>
      </c>
      <c r="O349" t="s">
        <v>1526</v>
      </c>
      <c r="P349" t="s">
        <v>1353</v>
      </c>
      <c r="Q349" t="s">
        <v>1353</v>
      </c>
    </row>
    <row r="351" spans="1:17" x14ac:dyDescent="0.35">
      <c r="A351" t="s">
        <v>1748</v>
      </c>
    </row>
    <row r="352" spans="1:17" x14ac:dyDescent="0.35">
      <c r="A352" t="s">
        <v>1440</v>
      </c>
      <c r="B352" t="s">
        <v>1339</v>
      </c>
      <c r="C352" t="s">
        <v>1585</v>
      </c>
      <c r="D352" t="s">
        <v>1586</v>
      </c>
      <c r="E352" t="s">
        <v>1587</v>
      </c>
      <c r="F352" t="s">
        <v>1588</v>
      </c>
      <c r="G352" t="s">
        <v>1589</v>
      </c>
      <c r="H352" t="s">
        <v>1590</v>
      </c>
      <c r="I352" t="s">
        <v>1591</v>
      </c>
      <c r="J352" t="s">
        <v>1592</v>
      </c>
      <c r="K352" t="s">
        <v>1593</v>
      </c>
      <c r="L352" t="s">
        <v>1594</v>
      </c>
      <c r="M352" t="s">
        <v>1595</v>
      </c>
      <c r="N352" t="s">
        <v>1596</v>
      </c>
      <c r="O352" t="s">
        <v>1597</v>
      </c>
      <c r="P352" t="s">
        <v>14</v>
      </c>
      <c r="Q352" t="s">
        <v>1598</v>
      </c>
    </row>
    <row r="353" spans="1:17" x14ac:dyDescent="0.35">
      <c r="A353" t="s">
        <v>1441</v>
      </c>
      <c r="B353">
        <v>41</v>
      </c>
      <c r="C353" t="s">
        <v>1442</v>
      </c>
      <c r="D353" t="s">
        <v>1445</v>
      </c>
      <c r="E353" t="s">
        <v>1380</v>
      </c>
      <c r="F353" t="s">
        <v>1353</v>
      </c>
      <c r="G353" t="s">
        <v>1375</v>
      </c>
      <c r="H353" t="s">
        <v>1442</v>
      </c>
      <c r="I353" t="s">
        <v>1580</v>
      </c>
      <c r="J353" t="s">
        <v>1392</v>
      </c>
      <c r="K353" t="s">
        <v>1375</v>
      </c>
      <c r="L353" t="s">
        <v>1353</v>
      </c>
      <c r="M353" t="s">
        <v>1392</v>
      </c>
      <c r="N353" t="s">
        <v>1444</v>
      </c>
      <c r="O353" t="s">
        <v>1353</v>
      </c>
      <c r="P353" t="s">
        <v>1353</v>
      </c>
      <c r="Q353" t="s">
        <v>1353</v>
      </c>
    </row>
    <row r="354" spans="1:17" x14ac:dyDescent="0.35">
      <c r="A354" t="s">
        <v>1447</v>
      </c>
      <c r="B354">
        <v>204</v>
      </c>
      <c r="C354" t="s">
        <v>1674</v>
      </c>
      <c r="D354" t="s">
        <v>1392</v>
      </c>
      <c r="E354" t="s">
        <v>1433</v>
      </c>
      <c r="F354" t="s">
        <v>1448</v>
      </c>
      <c r="G354" t="s">
        <v>1448</v>
      </c>
      <c r="H354" t="s">
        <v>1470</v>
      </c>
      <c r="I354" t="s">
        <v>1749</v>
      </c>
      <c r="J354" t="s">
        <v>1497</v>
      </c>
      <c r="K354" t="s">
        <v>1636</v>
      </c>
      <c r="L354" t="s">
        <v>1353</v>
      </c>
      <c r="M354" t="s">
        <v>1384</v>
      </c>
      <c r="N354" t="s">
        <v>1635</v>
      </c>
      <c r="O354" t="s">
        <v>1636</v>
      </c>
      <c r="P354" t="s">
        <v>1353</v>
      </c>
      <c r="Q354" t="s">
        <v>1353</v>
      </c>
    </row>
    <row r="355" spans="1:17" x14ac:dyDescent="0.35">
      <c r="A355" t="s">
        <v>1378</v>
      </c>
      <c r="B355">
        <v>245</v>
      </c>
      <c r="C355" t="s">
        <v>1605</v>
      </c>
      <c r="D355" t="s">
        <v>1606</v>
      </c>
      <c r="E355" t="s">
        <v>1370</v>
      </c>
      <c r="F355" t="s">
        <v>1474</v>
      </c>
      <c r="G355" t="s">
        <v>1383</v>
      </c>
      <c r="H355" t="s">
        <v>1387</v>
      </c>
      <c r="I355" t="s">
        <v>1607</v>
      </c>
      <c r="J355" t="s">
        <v>1436</v>
      </c>
      <c r="K355" t="s">
        <v>1474</v>
      </c>
      <c r="L355" t="s">
        <v>1353</v>
      </c>
      <c r="M355" t="s">
        <v>1603</v>
      </c>
      <c r="N355" t="s">
        <v>1608</v>
      </c>
      <c r="O355" t="s">
        <v>1526</v>
      </c>
      <c r="P355" t="s">
        <v>1353</v>
      </c>
      <c r="Q355" t="s">
        <v>1353</v>
      </c>
    </row>
    <row r="357" spans="1:17" x14ac:dyDescent="0.35">
      <c r="A357" t="s">
        <v>1750</v>
      </c>
    </row>
    <row r="358" spans="1:17" x14ac:dyDescent="0.35">
      <c r="A358" t="s">
        <v>25</v>
      </c>
      <c r="B358" t="s">
        <v>1339</v>
      </c>
      <c r="C358" t="s">
        <v>240</v>
      </c>
      <c r="D358" t="s">
        <v>462</v>
      </c>
    </row>
    <row r="359" spans="1:17" x14ac:dyDescent="0.35">
      <c r="A359" t="s">
        <v>1459</v>
      </c>
      <c r="B359">
        <v>2</v>
      </c>
      <c r="C359" t="s">
        <v>1352</v>
      </c>
      <c r="D359" t="s">
        <v>1353</v>
      </c>
    </row>
    <row r="360" spans="1:17" x14ac:dyDescent="0.35">
      <c r="A360" t="s">
        <v>1455</v>
      </c>
      <c r="B360">
        <v>41</v>
      </c>
      <c r="C360" t="s">
        <v>1751</v>
      </c>
      <c r="D360" t="s">
        <v>1392</v>
      </c>
    </row>
    <row r="361" spans="1:17" x14ac:dyDescent="0.35">
      <c r="A361" t="s">
        <v>1456</v>
      </c>
      <c r="B361">
        <v>97</v>
      </c>
      <c r="C361" t="s">
        <v>1752</v>
      </c>
      <c r="D361" t="s">
        <v>1603</v>
      </c>
    </row>
    <row r="362" spans="1:17" x14ac:dyDescent="0.35">
      <c r="A362" t="s">
        <v>1457</v>
      </c>
      <c r="B362">
        <v>62</v>
      </c>
      <c r="C362" t="s">
        <v>1753</v>
      </c>
      <c r="D362" t="s">
        <v>1373</v>
      </c>
    </row>
    <row r="363" spans="1:17" x14ac:dyDescent="0.35">
      <c r="A363" t="s">
        <v>1458</v>
      </c>
      <c r="B363">
        <v>40</v>
      </c>
      <c r="C363" t="s">
        <v>1754</v>
      </c>
      <c r="D363" t="s">
        <v>1360</v>
      </c>
    </row>
    <row r="364" spans="1:17" x14ac:dyDescent="0.35">
      <c r="A364" t="s">
        <v>1460</v>
      </c>
      <c r="B364">
        <v>3</v>
      </c>
      <c r="C364" t="s">
        <v>1352</v>
      </c>
      <c r="D364" t="s">
        <v>1353</v>
      </c>
    </row>
    <row r="365" spans="1:17" x14ac:dyDescent="0.35">
      <c r="A365" t="s">
        <v>1378</v>
      </c>
      <c r="B365">
        <v>245</v>
      </c>
      <c r="C365" t="s">
        <v>1755</v>
      </c>
      <c r="D365" t="s">
        <v>1382</v>
      </c>
    </row>
    <row r="367" spans="1:17" x14ac:dyDescent="0.35">
      <c r="A367" t="s">
        <v>1756</v>
      </c>
    </row>
    <row r="368" spans="1:17" x14ac:dyDescent="0.35">
      <c r="A368" t="s">
        <v>1409</v>
      </c>
      <c r="B368" t="s">
        <v>1339</v>
      </c>
      <c r="C368" t="s">
        <v>240</v>
      </c>
      <c r="D368" t="s">
        <v>462</v>
      </c>
    </row>
    <row r="369" spans="1:4" x14ac:dyDescent="0.35">
      <c r="A369" t="s">
        <v>1410</v>
      </c>
      <c r="B369">
        <v>32</v>
      </c>
      <c r="C369" t="s">
        <v>1528</v>
      </c>
      <c r="D369" t="s">
        <v>1413</v>
      </c>
    </row>
    <row r="370" spans="1:4" x14ac:dyDescent="0.35">
      <c r="A370" t="s">
        <v>1415</v>
      </c>
      <c r="B370">
        <v>112</v>
      </c>
      <c r="C370" t="s">
        <v>1757</v>
      </c>
      <c r="D370" t="s">
        <v>1557</v>
      </c>
    </row>
    <row r="371" spans="1:4" x14ac:dyDescent="0.35">
      <c r="A371" t="s">
        <v>1422</v>
      </c>
      <c r="B371">
        <v>50</v>
      </c>
      <c r="C371" t="s">
        <v>1758</v>
      </c>
      <c r="D371" t="s">
        <v>1424</v>
      </c>
    </row>
    <row r="372" spans="1:4" x14ac:dyDescent="0.35">
      <c r="A372" t="s">
        <v>1430</v>
      </c>
      <c r="B372">
        <v>1</v>
      </c>
      <c r="C372" t="s">
        <v>1353</v>
      </c>
      <c r="D372" t="s">
        <v>1352</v>
      </c>
    </row>
    <row r="373" spans="1:4" x14ac:dyDescent="0.35">
      <c r="A373" t="s">
        <v>1431</v>
      </c>
      <c r="B373">
        <v>34</v>
      </c>
      <c r="C373" t="s">
        <v>1554</v>
      </c>
      <c r="D373" t="s">
        <v>1433</v>
      </c>
    </row>
    <row r="374" spans="1:4" x14ac:dyDescent="0.35">
      <c r="A374" t="s">
        <v>1437</v>
      </c>
      <c r="B374">
        <v>16</v>
      </c>
      <c r="C374" t="s">
        <v>1754</v>
      </c>
      <c r="D374" t="s">
        <v>1360</v>
      </c>
    </row>
    <row r="375" spans="1:4" x14ac:dyDescent="0.35">
      <c r="A375" t="s">
        <v>1378</v>
      </c>
      <c r="B375">
        <v>245</v>
      </c>
      <c r="C375" t="s">
        <v>1755</v>
      </c>
      <c r="D375" t="s">
        <v>1382</v>
      </c>
    </row>
    <row r="377" spans="1:4" x14ac:dyDescent="0.35">
      <c r="A377" t="s">
        <v>1759</v>
      </c>
    </row>
    <row r="378" spans="1:4" x14ac:dyDescent="0.35">
      <c r="A378" t="s">
        <v>1440</v>
      </c>
      <c r="B378" t="s">
        <v>1339</v>
      </c>
      <c r="C378" t="s">
        <v>240</v>
      </c>
      <c r="D378" t="s">
        <v>462</v>
      </c>
    </row>
    <row r="379" spans="1:4" x14ac:dyDescent="0.35">
      <c r="A379" t="s">
        <v>1441</v>
      </c>
      <c r="B379">
        <v>41</v>
      </c>
      <c r="C379" t="s">
        <v>1760</v>
      </c>
      <c r="D379" t="s">
        <v>1446</v>
      </c>
    </row>
    <row r="380" spans="1:4" x14ac:dyDescent="0.35">
      <c r="A380" t="s">
        <v>1447</v>
      </c>
      <c r="B380">
        <v>204</v>
      </c>
      <c r="C380" t="s">
        <v>1761</v>
      </c>
      <c r="D380" t="s">
        <v>1615</v>
      </c>
    </row>
    <row r="381" spans="1:4" x14ac:dyDescent="0.35">
      <c r="A381" t="s">
        <v>1378</v>
      </c>
      <c r="B381">
        <v>245</v>
      </c>
      <c r="C381" t="s">
        <v>1755</v>
      </c>
      <c r="D381" t="s">
        <v>1382</v>
      </c>
    </row>
    <row r="383" spans="1:4" x14ac:dyDescent="0.35">
      <c r="A383" t="s">
        <v>1762</v>
      </c>
    </row>
    <row r="384" spans="1:4" x14ac:dyDescent="0.35">
      <c r="A384" t="s">
        <v>25</v>
      </c>
      <c r="B384" t="s">
        <v>1339</v>
      </c>
      <c r="C384" t="s">
        <v>251</v>
      </c>
      <c r="D384" t="s">
        <v>233</v>
      </c>
    </row>
    <row r="385" spans="1:4" x14ac:dyDescent="0.35">
      <c r="A385" t="s">
        <v>1459</v>
      </c>
      <c r="B385">
        <v>2</v>
      </c>
      <c r="C385" t="s">
        <v>1352</v>
      </c>
      <c r="D385" t="s">
        <v>1353</v>
      </c>
    </row>
    <row r="386" spans="1:4" x14ac:dyDescent="0.35">
      <c r="A386" t="s">
        <v>1455</v>
      </c>
      <c r="B386">
        <v>41</v>
      </c>
      <c r="C386" t="s">
        <v>1760</v>
      </c>
      <c r="D386" t="s">
        <v>1446</v>
      </c>
    </row>
    <row r="387" spans="1:4" x14ac:dyDescent="0.35">
      <c r="A387" t="s">
        <v>1456</v>
      </c>
      <c r="B387">
        <v>97</v>
      </c>
      <c r="C387" t="s">
        <v>1763</v>
      </c>
      <c r="D387" t="s">
        <v>1709</v>
      </c>
    </row>
    <row r="388" spans="1:4" x14ac:dyDescent="0.35">
      <c r="A388" t="s">
        <v>1457</v>
      </c>
      <c r="B388">
        <v>62</v>
      </c>
      <c r="C388" t="s">
        <v>1764</v>
      </c>
      <c r="D388" t="s">
        <v>1765</v>
      </c>
    </row>
    <row r="389" spans="1:4" x14ac:dyDescent="0.35">
      <c r="A389" t="s">
        <v>1458</v>
      </c>
      <c r="B389">
        <v>40</v>
      </c>
      <c r="C389" t="s">
        <v>1766</v>
      </c>
      <c r="D389" t="s">
        <v>1386</v>
      </c>
    </row>
    <row r="390" spans="1:4" x14ac:dyDescent="0.35">
      <c r="A390" t="s">
        <v>1460</v>
      </c>
      <c r="B390">
        <v>3</v>
      </c>
      <c r="C390" t="s">
        <v>1352</v>
      </c>
      <c r="D390" t="s">
        <v>1353</v>
      </c>
    </row>
    <row r="391" spans="1:4" x14ac:dyDescent="0.35">
      <c r="A391" t="s">
        <v>1378</v>
      </c>
      <c r="B391">
        <v>245</v>
      </c>
      <c r="C391" t="s">
        <v>1767</v>
      </c>
      <c r="D391" t="s">
        <v>1442</v>
      </c>
    </row>
    <row r="393" spans="1:4" x14ac:dyDescent="0.35">
      <c r="A393" t="s">
        <v>1768</v>
      </c>
    </row>
    <row r="394" spans="1:4" x14ac:dyDescent="0.35">
      <c r="A394" t="s">
        <v>86</v>
      </c>
      <c r="B394" t="s">
        <v>1339</v>
      </c>
      <c r="C394" t="s">
        <v>251</v>
      </c>
      <c r="D394" t="s">
        <v>233</v>
      </c>
    </row>
    <row r="395" spans="1:4" x14ac:dyDescent="0.35">
      <c r="A395" t="s">
        <v>1341</v>
      </c>
      <c r="B395">
        <v>6</v>
      </c>
      <c r="C395" t="s">
        <v>1365</v>
      </c>
      <c r="D395" t="s">
        <v>1366</v>
      </c>
    </row>
    <row r="396" spans="1:4" x14ac:dyDescent="0.35">
      <c r="A396" t="s">
        <v>1348</v>
      </c>
      <c r="B396">
        <v>3</v>
      </c>
      <c r="C396" t="s">
        <v>1365</v>
      </c>
      <c r="D396" t="s">
        <v>1366</v>
      </c>
    </row>
    <row r="397" spans="1:4" x14ac:dyDescent="0.35">
      <c r="A397" t="s">
        <v>1342</v>
      </c>
      <c r="B397">
        <v>14</v>
      </c>
      <c r="C397" t="s">
        <v>1769</v>
      </c>
      <c r="D397" t="s">
        <v>1488</v>
      </c>
    </row>
    <row r="398" spans="1:4" x14ac:dyDescent="0.35">
      <c r="A398" t="s">
        <v>1340</v>
      </c>
      <c r="B398">
        <v>22</v>
      </c>
      <c r="C398" t="s">
        <v>1770</v>
      </c>
      <c r="D398" t="s">
        <v>1532</v>
      </c>
    </row>
    <row r="399" spans="1:4" x14ac:dyDescent="0.35">
      <c r="A399" t="s">
        <v>1349</v>
      </c>
      <c r="B399">
        <v>7</v>
      </c>
      <c r="C399" t="s">
        <v>1352</v>
      </c>
      <c r="D399" t="s">
        <v>1353</v>
      </c>
    </row>
    <row r="400" spans="1:4" x14ac:dyDescent="0.35">
      <c r="A400" t="s">
        <v>1343</v>
      </c>
      <c r="B400">
        <v>12</v>
      </c>
      <c r="C400" t="s">
        <v>1771</v>
      </c>
      <c r="D400" t="s">
        <v>1357</v>
      </c>
    </row>
    <row r="401" spans="1:4" x14ac:dyDescent="0.35">
      <c r="A401" t="s">
        <v>1344</v>
      </c>
      <c r="B401">
        <v>131</v>
      </c>
      <c r="C401" t="s">
        <v>1772</v>
      </c>
      <c r="D401" t="s">
        <v>1685</v>
      </c>
    </row>
    <row r="402" spans="1:4" x14ac:dyDescent="0.35">
      <c r="A402" t="s">
        <v>1346</v>
      </c>
      <c r="B402">
        <v>16</v>
      </c>
      <c r="C402" t="s">
        <v>1540</v>
      </c>
      <c r="D402" t="s">
        <v>1493</v>
      </c>
    </row>
    <row r="403" spans="1:4" x14ac:dyDescent="0.35">
      <c r="A403" t="s">
        <v>1345</v>
      </c>
      <c r="B403">
        <v>16</v>
      </c>
      <c r="C403" t="s">
        <v>1540</v>
      </c>
      <c r="D403" t="s">
        <v>1493</v>
      </c>
    </row>
    <row r="404" spans="1:4" x14ac:dyDescent="0.35">
      <c r="A404" t="s">
        <v>1350</v>
      </c>
      <c r="B404">
        <v>12</v>
      </c>
      <c r="C404" t="s">
        <v>1773</v>
      </c>
      <c r="D404" t="s">
        <v>1387</v>
      </c>
    </row>
    <row r="405" spans="1:4" x14ac:dyDescent="0.35">
      <c r="A405" t="s">
        <v>1347</v>
      </c>
      <c r="B405">
        <v>6</v>
      </c>
      <c r="C405" t="s">
        <v>1352</v>
      </c>
      <c r="D405" t="s">
        <v>1353</v>
      </c>
    </row>
    <row r="406" spans="1:4" x14ac:dyDescent="0.35">
      <c r="A406" t="s">
        <v>1378</v>
      </c>
      <c r="B406">
        <v>245</v>
      </c>
      <c r="C406" t="s">
        <v>1767</v>
      </c>
      <c r="D406" t="s">
        <v>1442</v>
      </c>
    </row>
    <row r="408" spans="1:4" x14ac:dyDescent="0.35">
      <c r="A408" t="s">
        <v>1774</v>
      </c>
    </row>
    <row r="409" spans="1:4" x14ac:dyDescent="0.35">
      <c r="A409" t="s">
        <v>57</v>
      </c>
      <c r="B409" t="s">
        <v>1339</v>
      </c>
      <c r="C409" t="s">
        <v>251</v>
      </c>
      <c r="D409" t="s">
        <v>233</v>
      </c>
    </row>
    <row r="410" spans="1:4" x14ac:dyDescent="0.35">
      <c r="A410" t="s">
        <v>240</v>
      </c>
      <c r="B410">
        <v>229</v>
      </c>
      <c r="C410" t="s">
        <v>1775</v>
      </c>
      <c r="D410" t="s">
        <v>1583</v>
      </c>
    </row>
    <row r="411" spans="1:4" x14ac:dyDescent="0.35">
      <c r="A411" t="s">
        <v>462</v>
      </c>
      <c r="B411">
        <v>16</v>
      </c>
      <c r="C411" t="s">
        <v>1528</v>
      </c>
      <c r="D411" t="s">
        <v>1413</v>
      </c>
    </row>
    <row r="412" spans="1:4" x14ac:dyDescent="0.35">
      <c r="A412" t="s">
        <v>1378</v>
      </c>
      <c r="B412">
        <v>245</v>
      </c>
      <c r="C412" t="s">
        <v>1767</v>
      </c>
      <c r="D412" t="s">
        <v>1442</v>
      </c>
    </row>
    <row r="414" spans="1:4" x14ac:dyDescent="0.35">
      <c r="A414" t="s">
        <v>1776</v>
      </c>
    </row>
    <row r="415" spans="1:4" x14ac:dyDescent="0.35">
      <c r="A415" t="s">
        <v>33</v>
      </c>
      <c r="B415" t="s">
        <v>1339</v>
      </c>
      <c r="C415" t="s">
        <v>251</v>
      </c>
      <c r="D415" t="s">
        <v>233</v>
      </c>
    </row>
    <row r="416" spans="1:4" x14ac:dyDescent="0.35">
      <c r="A416" t="s">
        <v>242</v>
      </c>
      <c r="B416">
        <v>30</v>
      </c>
      <c r="C416" t="s">
        <v>1773</v>
      </c>
      <c r="D416" t="s">
        <v>1387</v>
      </c>
    </row>
    <row r="417" spans="1:4" x14ac:dyDescent="0.35">
      <c r="A417" t="s">
        <v>284</v>
      </c>
      <c r="B417">
        <v>61</v>
      </c>
      <c r="C417" t="s">
        <v>1751</v>
      </c>
      <c r="D417" t="s">
        <v>1392</v>
      </c>
    </row>
    <row r="418" spans="1:4" x14ac:dyDescent="0.35">
      <c r="A418" t="s">
        <v>1395</v>
      </c>
      <c r="B418">
        <v>115</v>
      </c>
      <c r="C418" t="s">
        <v>1777</v>
      </c>
      <c r="D418" t="s">
        <v>1625</v>
      </c>
    </row>
    <row r="419" spans="1:4" x14ac:dyDescent="0.35">
      <c r="A419" t="s">
        <v>1403</v>
      </c>
      <c r="B419">
        <v>39</v>
      </c>
      <c r="C419" t="s">
        <v>1778</v>
      </c>
      <c r="D419" t="s">
        <v>1406</v>
      </c>
    </row>
    <row r="420" spans="1:4" x14ac:dyDescent="0.35">
      <c r="A420" t="s">
        <v>1378</v>
      </c>
      <c r="B420">
        <v>245</v>
      </c>
      <c r="C420" t="s">
        <v>1767</v>
      </c>
      <c r="D420" t="s">
        <v>1442</v>
      </c>
    </row>
    <row r="422" spans="1:4" x14ac:dyDescent="0.35">
      <c r="A422" t="s">
        <v>1779</v>
      </c>
    </row>
    <row r="423" spans="1:4" x14ac:dyDescent="0.35">
      <c r="A423" t="s">
        <v>35</v>
      </c>
      <c r="B423" t="s">
        <v>1339</v>
      </c>
      <c r="C423" t="s">
        <v>251</v>
      </c>
      <c r="D423" t="s">
        <v>233</v>
      </c>
    </row>
    <row r="424" spans="1:4" x14ac:dyDescent="0.35">
      <c r="A424" t="s">
        <v>1780</v>
      </c>
      <c r="B424">
        <v>44</v>
      </c>
      <c r="C424" t="s">
        <v>1781</v>
      </c>
      <c r="D424" t="s">
        <v>1697</v>
      </c>
    </row>
    <row r="425" spans="1:4" x14ac:dyDescent="0.35">
      <c r="A425" t="s">
        <v>1782</v>
      </c>
      <c r="B425">
        <v>201</v>
      </c>
      <c r="C425" t="s">
        <v>1783</v>
      </c>
      <c r="D425" t="s">
        <v>1661</v>
      </c>
    </row>
    <row r="426" spans="1:4" x14ac:dyDescent="0.35">
      <c r="A426" t="s">
        <v>1378</v>
      </c>
      <c r="B426">
        <v>245</v>
      </c>
      <c r="C426" t="s">
        <v>1767</v>
      </c>
      <c r="D426" t="s">
        <v>1442</v>
      </c>
    </row>
    <row r="428" spans="1:4" x14ac:dyDescent="0.35">
      <c r="A428" t="s">
        <v>1784</v>
      </c>
    </row>
    <row r="429" spans="1:4" x14ac:dyDescent="0.35">
      <c r="A429" t="s">
        <v>1409</v>
      </c>
      <c r="B429" t="s">
        <v>1339</v>
      </c>
      <c r="C429" t="s">
        <v>251</v>
      </c>
      <c r="D429" t="s">
        <v>233</v>
      </c>
    </row>
    <row r="430" spans="1:4" x14ac:dyDescent="0.35">
      <c r="A430" t="s">
        <v>1410</v>
      </c>
      <c r="B430">
        <v>32</v>
      </c>
      <c r="C430" t="s">
        <v>1540</v>
      </c>
      <c r="D430" t="s">
        <v>1493</v>
      </c>
    </row>
    <row r="431" spans="1:4" x14ac:dyDescent="0.35">
      <c r="A431" t="s">
        <v>1415</v>
      </c>
      <c r="B431">
        <v>112</v>
      </c>
      <c r="C431" t="s">
        <v>1529</v>
      </c>
      <c r="D431" t="s">
        <v>1425</v>
      </c>
    </row>
    <row r="432" spans="1:4" x14ac:dyDescent="0.35">
      <c r="A432" t="s">
        <v>1422</v>
      </c>
      <c r="B432">
        <v>50</v>
      </c>
      <c r="C432" t="s">
        <v>1766</v>
      </c>
      <c r="D432" t="s">
        <v>1386</v>
      </c>
    </row>
    <row r="433" spans="1:5" x14ac:dyDescent="0.35">
      <c r="A433" t="s">
        <v>1430</v>
      </c>
      <c r="B433">
        <v>1</v>
      </c>
      <c r="C433" t="s">
        <v>1352</v>
      </c>
      <c r="D433" t="s">
        <v>1353</v>
      </c>
    </row>
    <row r="434" spans="1:5" x14ac:dyDescent="0.35">
      <c r="A434" t="s">
        <v>1431</v>
      </c>
      <c r="B434">
        <v>34</v>
      </c>
      <c r="C434" t="s">
        <v>1530</v>
      </c>
      <c r="D434" t="s">
        <v>1435</v>
      </c>
    </row>
    <row r="435" spans="1:5" x14ac:dyDescent="0.35">
      <c r="A435" t="s">
        <v>1437</v>
      </c>
      <c r="B435">
        <v>16</v>
      </c>
      <c r="C435" t="s">
        <v>1754</v>
      </c>
      <c r="D435" t="s">
        <v>1360</v>
      </c>
    </row>
    <row r="436" spans="1:5" x14ac:dyDescent="0.35">
      <c r="A436" t="s">
        <v>1378</v>
      </c>
      <c r="B436">
        <v>245</v>
      </c>
      <c r="C436" t="s">
        <v>1767</v>
      </c>
      <c r="D436" t="s">
        <v>1442</v>
      </c>
    </row>
    <row r="438" spans="1:5" x14ac:dyDescent="0.35">
      <c r="A438" t="s">
        <v>1785</v>
      </c>
    </row>
    <row r="439" spans="1:5" x14ac:dyDescent="0.35">
      <c r="A439" t="s">
        <v>1440</v>
      </c>
      <c r="B439" t="s">
        <v>1339</v>
      </c>
      <c r="C439" t="s">
        <v>251</v>
      </c>
      <c r="D439" t="s">
        <v>233</v>
      </c>
    </row>
    <row r="440" spans="1:5" x14ac:dyDescent="0.35">
      <c r="A440" t="s">
        <v>1441</v>
      </c>
      <c r="B440">
        <v>41</v>
      </c>
      <c r="C440" t="s">
        <v>1786</v>
      </c>
      <c r="D440" t="s">
        <v>1580</v>
      </c>
    </row>
    <row r="441" spans="1:5" x14ac:dyDescent="0.35">
      <c r="A441" t="s">
        <v>1447</v>
      </c>
      <c r="B441">
        <v>204</v>
      </c>
      <c r="C441" t="s">
        <v>1787</v>
      </c>
      <c r="D441" t="s">
        <v>1679</v>
      </c>
    </row>
    <row r="442" spans="1:5" x14ac:dyDescent="0.35">
      <c r="A442" t="s">
        <v>1378</v>
      </c>
      <c r="B442">
        <v>245</v>
      </c>
      <c r="C442" t="s">
        <v>1767</v>
      </c>
      <c r="D442" t="s">
        <v>1442</v>
      </c>
    </row>
    <row r="444" spans="1:5" x14ac:dyDescent="0.35">
      <c r="A444" t="s">
        <v>1788</v>
      </c>
    </row>
    <row r="445" spans="1:5" x14ac:dyDescent="0.35">
      <c r="A445" t="s">
        <v>25</v>
      </c>
      <c r="B445" t="s">
        <v>1339</v>
      </c>
      <c r="C445" t="s">
        <v>251</v>
      </c>
      <c r="D445" t="s">
        <v>233</v>
      </c>
      <c r="E445" t="s">
        <v>268</v>
      </c>
    </row>
    <row r="446" spans="1:5" x14ac:dyDescent="0.35">
      <c r="A446" t="s">
        <v>1459</v>
      </c>
      <c r="B446">
        <v>2</v>
      </c>
      <c r="C446" t="s">
        <v>1438</v>
      </c>
      <c r="D446" t="s">
        <v>1438</v>
      </c>
      <c r="E446" t="s">
        <v>1353</v>
      </c>
    </row>
    <row r="447" spans="1:5" x14ac:dyDescent="0.35">
      <c r="A447" t="s">
        <v>1455</v>
      </c>
      <c r="B447">
        <v>41</v>
      </c>
      <c r="C447" t="s">
        <v>1760</v>
      </c>
      <c r="D447" t="s">
        <v>1446</v>
      </c>
      <c r="E447" t="s">
        <v>1353</v>
      </c>
    </row>
    <row r="448" spans="1:5" x14ac:dyDescent="0.35">
      <c r="A448" t="s">
        <v>1456</v>
      </c>
      <c r="B448">
        <v>97</v>
      </c>
      <c r="C448" t="s">
        <v>1789</v>
      </c>
      <c r="D448" t="s">
        <v>1790</v>
      </c>
      <c r="E448" t="s">
        <v>1353</v>
      </c>
    </row>
    <row r="449" spans="1:5" x14ac:dyDescent="0.35">
      <c r="A449" t="s">
        <v>1457</v>
      </c>
      <c r="B449">
        <v>62</v>
      </c>
      <c r="C449" t="s">
        <v>1791</v>
      </c>
      <c r="D449" t="s">
        <v>1657</v>
      </c>
      <c r="E449" t="s">
        <v>1353</v>
      </c>
    </row>
    <row r="450" spans="1:5" x14ac:dyDescent="0.35">
      <c r="A450" t="s">
        <v>1458</v>
      </c>
      <c r="B450">
        <v>40</v>
      </c>
      <c r="C450" t="s">
        <v>1792</v>
      </c>
      <c r="D450" t="s">
        <v>1360</v>
      </c>
      <c r="E450" t="s">
        <v>1451</v>
      </c>
    </row>
    <row r="451" spans="1:5" x14ac:dyDescent="0.35">
      <c r="A451" t="s">
        <v>1460</v>
      </c>
      <c r="B451">
        <v>3</v>
      </c>
      <c r="C451" t="s">
        <v>1352</v>
      </c>
      <c r="D451" t="s">
        <v>1353</v>
      </c>
      <c r="E451" t="s">
        <v>1353</v>
      </c>
    </row>
    <row r="452" spans="1:5" x14ac:dyDescent="0.35">
      <c r="A452" t="s">
        <v>1378</v>
      </c>
      <c r="B452">
        <v>245</v>
      </c>
      <c r="C452" t="s">
        <v>1793</v>
      </c>
      <c r="D452" t="s">
        <v>1602</v>
      </c>
      <c r="E452" t="s">
        <v>1526</v>
      </c>
    </row>
    <row r="454" spans="1:5" x14ac:dyDescent="0.35">
      <c r="A454" t="s">
        <v>1794</v>
      </c>
    </row>
    <row r="455" spans="1:5" x14ac:dyDescent="0.35">
      <c r="A455" t="s">
        <v>57</v>
      </c>
      <c r="B455" t="s">
        <v>1339</v>
      </c>
      <c r="C455" t="s">
        <v>268</v>
      </c>
      <c r="D455" t="s">
        <v>251</v>
      </c>
      <c r="E455" t="s">
        <v>233</v>
      </c>
    </row>
    <row r="456" spans="1:5" x14ac:dyDescent="0.35">
      <c r="A456" t="s">
        <v>240</v>
      </c>
      <c r="B456">
        <v>229</v>
      </c>
      <c r="C456" t="s">
        <v>1526</v>
      </c>
      <c r="D456" t="s">
        <v>1535</v>
      </c>
      <c r="E456" t="s">
        <v>1613</v>
      </c>
    </row>
    <row r="457" spans="1:5" x14ac:dyDescent="0.35">
      <c r="A457" t="s">
        <v>462</v>
      </c>
      <c r="B457">
        <v>16</v>
      </c>
      <c r="C457" t="s">
        <v>1353</v>
      </c>
      <c r="D457" t="s">
        <v>1352</v>
      </c>
      <c r="E457" t="s">
        <v>1353</v>
      </c>
    </row>
    <row r="458" spans="1:5" x14ac:dyDescent="0.35">
      <c r="A458" t="s">
        <v>1378</v>
      </c>
      <c r="B458">
        <v>245</v>
      </c>
      <c r="C458" t="s">
        <v>1526</v>
      </c>
      <c r="D458" t="s">
        <v>1793</v>
      </c>
      <c r="E458" t="s">
        <v>1602</v>
      </c>
    </row>
    <row r="460" spans="1:5" x14ac:dyDescent="0.35">
      <c r="A460" t="s">
        <v>1795</v>
      </c>
    </row>
    <row r="461" spans="1:5" x14ac:dyDescent="0.35">
      <c r="A461" t="s">
        <v>33</v>
      </c>
      <c r="B461" t="s">
        <v>1339</v>
      </c>
      <c r="C461" t="s">
        <v>268</v>
      </c>
      <c r="D461" t="s">
        <v>251</v>
      </c>
      <c r="E461" t="s">
        <v>233</v>
      </c>
    </row>
    <row r="462" spans="1:5" x14ac:dyDescent="0.35">
      <c r="A462" t="s">
        <v>242</v>
      </c>
      <c r="B462">
        <v>30</v>
      </c>
      <c r="C462" t="s">
        <v>1371</v>
      </c>
      <c r="D462" t="s">
        <v>1773</v>
      </c>
      <c r="E462" t="s">
        <v>1476</v>
      </c>
    </row>
    <row r="463" spans="1:5" x14ac:dyDescent="0.35">
      <c r="A463" t="s">
        <v>284</v>
      </c>
      <c r="B463">
        <v>61</v>
      </c>
      <c r="C463" t="s">
        <v>1353</v>
      </c>
      <c r="D463" t="s">
        <v>1796</v>
      </c>
      <c r="E463" t="s">
        <v>1744</v>
      </c>
    </row>
    <row r="464" spans="1:5" x14ac:dyDescent="0.35">
      <c r="A464" t="s">
        <v>1395</v>
      </c>
      <c r="B464">
        <v>115</v>
      </c>
      <c r="C464" t="s">
        <v>1353</v>
      </c>
      <c r="D464" t="s">
        <v>1797</v>
      </c>
      <c r="E464" t="s">
        <v>1633</v>
      </c>
    </row>
    <row r="465" spans="1:5" x14ac:dyDescent="0.35">
      <c r="A465" t="s">
        <v>1403</v>
      </c>
      <c r="B465">
        <v>39</v>
      </c>
      <c r="C465" t="s">
        <v>1353</v>
      </c>
      <c r="D465" t="s">
        <v>1798</v>
      </c>
      <c r="E465" t="s">
        <v>1799</v>
      </c>
    </row>
    <row r="466" spans="1:5" x14ac:dyDescent="0.35">
      <c r="A466" t="s">
        <v>1378</v>
      </c>
      <c r="B466">
        <v>245</v>
      </c>
      <c r="C466" t="s">
        <v>1526</v>
      </c>
      <c r="D466" t="s">
        <v>1793</v>
      </c>
      <c r="E466" t="s">
        <v>1602</v>
      </c>
    </row>
    <row r="468" spans="1:5" x14ac:dyDescent="0.35">
      <c r="A468" t="s">
        <v>1800</v>
      </c>
    </row>
    <row r="469" spans="1:5" x14ac:dyDescent="0.35">
      <c r="A469" t="s">
        <v>35</v>
      </c>
      <c r="B469" t="s">
        <v>1339</v>
      </c>
      <c r="C469" t="s">
        <v>268</v>
      </c>
      <c r="D469" t="s">
        <v>251</v>
      </c>
      <c r="E469" t="s">
        <v>233</v>
      </c>
    </row>
    <row r="470" spans="1:5" x14ac:dyDescent="0.35">
      <c r="A470" t="s">
        <v>1780</v>
      </c>
      <c r="B470">
        <v>44</v>
      </c>
      <c r="C470" t="s">
        <v>1672</v>
      </c>
      <c r="D470" t="s">
        <v>1801</v>
      </c>
      <c r="E470" t="s">
        <v>1356</v>
      </c>
    </row>
    <row r="471" spans="1:5" x14ac:dyDescent="0.35">
      <c r="A471" t="s">
        <v>1782</v>
      </c>
      <c r="B471">
        <v>201</v>
      </c>
      <c r="C471" t="s">
        <v>1353</v>
      </c>
      <c r="D471" t="s">
        <v>1802</v>
      </c>
      <c r="E471" t="s">
        <v>1708</v>
      </c>
    </row>
    <row r="472" spans="1:5" x14ac:dyDescent="0.35">
      <c r="A472" t="s">
        <v>1378</v>
      </c>
      <c r="B472">
        <v>245</v>
      </c>
      <c r="C472" t="s">
        <v>1526</v>
      </c>
      <c r="D472" t="s">
        <v>1793</v>
      </c>
      <c r="E472" t="s">
        <v>1602</v>
      </c>
    </row>
    <row r="474" spans="1:5" x14ac:dyDescent="0.35">
      <c r="A474" t="s">
        <v>1803</v>
      </c>
    </row>
    <row r="475" spans="1:5" x14ac:dyDescent="0.35">
      <c r="A475" t="s">
        <v>53</v>
      </c>
      <c r="B475" t="s">
        <v>1339</v>
      </c>
      <c r="C475" t="s">
        <v>251</v>
      </c>
      <c r="D475" t="s">
        <v>233</v>
      </c>
      <c r="E475" t="s">
        <v>268</v>
      </c>
    </row>
    <row r="476" spans="1:5" x14ac:dyDescent="0.35">
      <c r="A476" t="s">
        <v>1565</v>
      </c>
      <c r="B476">
        <v>19</v>
      </c>
      <c r="C476" t="s">
        <v>1804</v>
      </c>
      <c r="D476" t="s">
        <v>1729</v>
      </c>
      <c r="E476" t="s">
        <v>1353</v>
      </c>
    </row>
    <row r="477" spans="1:5" x14ac:dyDescent="0.35">
      <c r="A477" t="s">
        <v>1566</v>
      </c>
      <c r="B477">
        <v>127</v>
      </c>
      <c r="C477" t="s">
        <v>1805</v>
      </c>
      <c r="D477" t="s">
        <v>1497</v>
      </c>
      <c r="E477" t="s">
        <v>1474</v>
      </c>
    </row>
    <row r="478" spans="1:5" x14ac:dyDescent="0.35">
      <c r="A478" t="s">
        <v>1567</v>
      </c>
      <c r="B478">
        <v>57</v>
      </c>
      <c r="C478" t="s">
        <v>1806</v>
      </c>
      <c r="D478" t="s">
        <v>1538</v>
      </c>
      <c r="E478" t="s">
        <v>1353</v>
      </c>
    </row>
    <row r="479" spans="1:5" x14ac:dyDescent="0.35">
      <c r="A479" t="s">
        <v>1568</v>
      </c>
      <c r="B479">
        <v>14</v>
      </c>
      <c r="C479" t="s">
        <v>1769</v>
      </c>
      <c r="D479" t="s">
        <v>1488</v>
      </c>
      <c r="E479" t="s">
        <v>1353</v>
      </c>
    </row>
    <row r="480" spans="1:5" x14ac:dyDescent="0.35">
      <c r="A480" t="s">
        <v>1569</v>
      </c>
      <c r="B480">
        <v>28</v>
      </c>
      <c r="C480" t="s">
        <v>1807</v>
      </c>
      <c r="D480" t="s">
        <v>1465</v>
      </c>
      <c r="E480" t="s">
        <v>1353</v>
      </c>
    </row>
    <row r="481" spans="1:5" x14ac:dyDescent="0.35">
      <c r="A481" t="s">
        <v>1378</v>
      </c>
      <c r="B481">
        <v>245</v>
      </c>
      <c r="C481" t="s">
        <v>1793</v>
      </c>
      <c r="D481" t="s">
        <v>1602</v>
      </c>
      <c r="E481" t="s">
        <v>1526</v>
      </c>
    </row>
    <row r="483" spans="1:5" x14ac:dyDescent="0.35">
      <c r="A483" t="s">
        <v>1808</v>
      </c>
    </row>
    <row r="484" spans="1:5" x14ac:dyDescent="0.35">
      <c r="A484" t="s">
        <v>1409</v>
      </c>
      <c r="B484" t="s">
        <v>1339</v>
      </c>
      <c r="C484" t="s">
        <v>251</v>
      </c>
      <c r="D484" t="s">
        <v>233</v>
      </c>
      <c r="E484" t="s">
        <v>268</v>
      </c>
    </row>
    <row r="485" spans="1:5" x14ac:dyDescent="0.35">
      <c r="A485" t="s">
        <v>1410</v>
      </c>
      <c r="B485">
        <v>32</v>
      </c>
      <c r="C485" t="s">
        <v>1561</v>
      </c>
      <c r="D485" t="s">
        <v>1485</v>
      </c>
      <c r="E485" t="s">
        <v>1353</v>
      </c>
    </row>
    <row r="486" spans="1:5" x14ac:dyDescent="0.35">
      <c r="A486" t="s">
        <v>1415</v>
      </c>
      <c r="B486">
        <v>112</v>
      </c>
      <c r="C486" t="s">
        <v>1769</v>
      </c>
      <c r="D486" t="s">
        <v>1488</v>
      </c>
      <c r="E486" t="s">
        <v>1353</v>
      </c>
    </row>
    <row r="487" spans="1:5" x14ac:dyDescent="0.35">
      <c r="A487" t="s">
        <v>1422</v>
      </c>
      <c r="B487">
        <v>50</v>
      </c>
      <c r="C487" t="s">
        <v>1806</v>
      </c>
      <c r="D487" t="s">
        <v>1427</v>
      </c>
      <c r="E487" t="s">
        <v>1423</v>
      </c>
    </row>
    <row r="488" spans="1:5" x14ac:dyDescent="0.35">
      <c r="A488" t="s">
        <v>1430</v>
      </c>
      <c r="B488">
        <v>1</v>
      </c>
      <c r="C488" t="s">
        <v>1352</v>
      </c>
      <c r="D488" t="s">
        <v>1353</v>
      </c>
      <c r="E488" t="s">
        <v>1353</v>
      </c>
    </row>
    <row r="489" spans="1:5" x14ac:dyDescent="0.35">
      <c r="A489" t="s">
        <v>1431</v>
      </c>
      <c r="B489">
        <v>34</v>
      </c>
      <c r="C489" t="s">
        <v>1560</v>
      </c>
      <c r="D489" t="s">
        <v>1470</v>
      </c>
      <c r="E489" t="s">
        <v>1353</v>
      </c>
    </row>
    <row r="490" spans="1:5" x14ac:dyDescent="0.35">
      <c r="A490" t="s">
        <v>1437</v>
      </c>
      <c r="B490">
        <v>16</v>
      </c>
      <c r="C490" t="s">
        <v>1543</v>
      </c>
      <c r="D490" t="s">
        <v>1356</v>
      </c>
      <c r="E490" t="s">
        <v>1353</v>
      </c>
    </row>
    <row r="491" spans="1:5" x14ac:dyDescent="0.35">
      <c r="A491" t="s">
        <v>1378</v>
      </c>
      <c r="B491">
        <v>245</v>
      </c>
      <c r="C491" t="s">
        <v>1793</v>
      </c>
      <c r="D491" t="s">
        <v>1602</v>
      </c>
      <c r="E491" t="s">
        <v>1526</v>
      </c>
    </row>
    <row r="493" spans="1:5" x14ac:dyDescent="0.35">
      <c r="A493" t="s">
        <v>1809</v>
      </c>
    </row>
    <row r="494" spans="1:5" x14ac:dyDescent="0.35">
      <c r="A494" t="s">
        <v>1440</v>
      </c>
      <c r="B494" t="s">
        <v>1339</v>
      </c>
      <c r="C494" t="s">
        <v>251</v>
      </c>
      <c r="D494" t="s">
        <v>233</v>
      </c>
      <c r="E494" t="s">
        <v>268</v>
      </c>
    </row>
    <row r="495" spans="1:5" x14ac:dyDescent="0.35">
      <c r="A495" t="s">
        <v>1441</v>
      </c>
      <c r="B495">
        <v>41</v>
      </c>
      <c r="C495" t="s">
        <v>1810</v>
      </c>
      <c r="D495" t="s">
        <v>1443</v>
      </c>
      <c r="E495" t="s">
        <v>1353</v>
      </c>
    </row>
    <row r="496" spans="1:5" x14ac:dyDescent="0.35">
      <c r="A496" t="s">
        <v>1447</v>
      </c>
      <c r="B496">
        <v>204</v>
      </c>
      <c r="C496" t="s">
        <v>1811</v>
      </c>
      <c r="D496" t="s">
        <v>1536</v>
      </c>
      <c r="E496" t="s">
        <v>1636</v>
      </c>
    </row>
    <row r="497" spans="1:5" x14ac:dyDescent="0.35">
      <c r="A497" t="s">
        <v>1378</v>
      </c>
      <c r="B497">
        <v>245</v>
      </c>
      <c r="C497" t="s">
        <v>1793</v>
      </c>
      <c r="D497" t="s">
        <v>1602</v>
      </c>
      <c r="E497" t="s">
        <v>1526</v>
      </c>
    </row>
    <row r="499" spans="1:5" x14ac:dyDescent="0.35">
      <c r="A499" t="s">
        <v>1812</v>
      </c>
    </row>
    <row r="500" spans="1:5" x14ac:dyDescent="0.35">
      <c r="A500" t="s">
        <v>57</v>
      </c>
      <c r="B500" t="s">
        <v>1339</v>
      </c>
      <c r="C500" t="s">
        <v>251</v>
      </c>
      <c r="D500" t="s">
        <v>233</v>
      </c>
    </row>
    <row r="501" spans="1:5" x14ac:dyDescent="0.35">
      <c r="A501" t="s">
        <v>240</v>
      </c>
      <c r="B501">
        <v>229</v>
      </c>
      <c r="C501" t="s">
        <v>1813</v>
      </c>
      <c r="D501" t="s">
        <v>1504</v>
      </c>
    </row>
    <row r="502" spans="1:5" x14ac:dyDescent="0.35">
      <c r="A502" t="s">
        <v>462</v>
      </c>
      <c r="B502">
        <v>16</v>
      </c>
      <c r="C502" t="s">
        <v>1561</v>
      </c>
      <c r="D502" t="s">
        <v>1485</v>
      </c>
    </row>
    <row r="503" spans="1:5" x14ac:dyDescent="0.35">
      <c r="A503" t="s">
        <v>1378</v>
      </c>
      <c r="B503">
        <v>245</v>
      </c>
      <c r="C503" t="s">
        <v>1814</v>
      </c>
      <c r="D503" t="s">
        <v>1717</v>
      </c>
    </row>
    <row r="505" spans="1:5" x14ac:dyDescent="0.35">
      <c r="A505" t="s">
        <v>1815</v>
      </c>
    </row>
    <row r="506" spans="1:5" x14ac:dyDescent="0.35">
      <c r="A506" t="s">
        <v>25</v>
      </c>
      <c r="B506" t="s">
        <v>1339</v>
      </c>
      <c r="C506" t="s">
        <v>251</v>
      </c>
      <c r="D506" t="s">
        <v>233</v>
      </c>
    </row>
    <row r="507" spans="1:5" x14ac:dyDescent="0.35">
      <c r="A507" t="s">
        <v>1459</v>
      </c>
      <c r="B507">
        <v>2</v>
      </c>
      <c r="C507" t="s">
        <v>1352</v>
      </c>
      <c r="D507" t="s">
        <v>1353</v>
      </c>
    </row>
    <row r="508" spans="1:5" x14ac:dyDescent="0.35">
      <c r="A508" t="s">
        <v>1455</v>
      </c>
      <c r="B508">
        <v>41</v>
      </c>
      <c r="C508" t="s">
        <v>1760</v>
      </c>
      <c r="D508" t="s">
        <v>1446</v>
      </c>
    </row>
    <row r="509" spans="1:5" x14ac:dyDescent="0.35">
      <c r="A509" t="s">
        <v>1456</v>
      </c>
      <c r="B509">
        <v>97</v>
      </c>
      <c r="C509" t="s">
        <v>1816</v>
      </c>
      <c r="D509" t="s">
        <v>1622</v>
      </c>
    </row>
    <row r="510" spans="1:5" x14ac:dyDescent="0.35">
      <c r="A510" t="s">
        <v>1457</v>
      </c>
      <c r="B510">
        <v>62</v>
      </c>
      <c r="C510" t="s">
        <v>1817</v>
      </c>
      <c r="D510" t="s">
        <v>1462</v>
      </c>
    </row>
    <row r="511" spans="1:5" x14ac:dyDescent="0.35">
      <c r="A511" t="s">
        <v>1458</v>
      </c>
      <c r="B511">
        <v>40</v>
      </c>
      <c r="C511" t="s">
        <v>1818</v>
      </c>
      <c r="D511" t="s">
        <v>1628</v>
      </c>
    </row>
    <row r="512" spans="1:5" x14ac:dyDescent="0.35">
      <c r="A512" t="s">
        <v>1460</v>
      </c>
      <c r="B512">
        <v>3</v>
      </c>
      <c r="C512" t="s">
        <v>1352</v>
      </c>
      <c r="D512" t="s">
        <v>1353</v>
      </c>
    </row>
    <row r="513" spans="1:4" x14ac:dyDescent="0.35">
      <c r="A513" t="s">
        <v>1378</v>
      </c>
      <c r="B513">
        <v>245</v>
      </c>
      <c r="C513" t="s">
        <v>1814</v>
      </c>
      <c r="D513" t="s">
        <v>1717</v>
      </c>
    </row>
    <row r="515" spans="1:4" x14ac:dyDescent="0.35">
      <c r="A515" t="s">
        <v>1819</v>
      </c>
    </row>
    <row r="516" spans="1:4" x14ac:dyDescent="0.35">
      <c r="A516" t="s">
        <v>86</v>
      </c>
      <c r="B516" t="s">
        <v>1339</v>
      </c>
      <c r="C516" t="s">
        <v>251</v>
      </c>
      <c r="D516" t="s">
        <v>233</v>
      </c>
    </row>
    <row r="517" spans="1:4" x14ac:dyDescent="0.35">
      <c r="A517" t="s">
        <v>1341</v>
      </c>
      <c r="B517">
        <v>6</v>
      </c>
      <c r="C517" t="s">
        <v>1438</v>
      </c>
      <c r="D517" t="s">
        <v>1438</v>
      </c>
    </row>
    <row r="518" spans="1:4" x14ac:dyDescent="0.35">
      <c r="A518" t="s">
        <v>1348</v>
      </c>
      <c r="B518">
        <v>3</v>
      </c>
      <c r="C518" t="s">
        <v>1366</v>
      </c>
      <c r="D518" t="s">
        <v>1365</v>
      </c>
    </row>
    <row r="519" spans="1:4" x14ac:dyDescent="0.35">
      <c r="A519" t="s">
        <v>1342</v>
      </c>
      <c r="B519">
        <v>14</v>
      </c>
      <c r="C519" t="s">
        <v>1820</v>
      </c>
      <c r="D519" t="s">
        <v>1487</v>
      </c>
    </row>
    <row r="520" spans="1:4" x14ac:dyDescent="0.35">
      <c r="A520" t="s">
        <v>1340</v>
      </c>
      <c r="B520">
        <v>22</v>
      </c>
      <c r="C520" t="s">
        <v>1821</v>
      </c>
      <c r="D520" t="s">
        <v>1822</v>
      </c>
    </row>
    <row r="521" spans="1:4" x14ac:dyDescent="0.35">
      <c r="A521" t="s">
        <v>1349</v>
      </c>
      <c r="B521">
        <v>7</v>
      </c>
      <c r="C521" t="s">
        <v>1352</v>
      </c>
      <c r="D521" t="s">
        <v>1353</v>
      </c>
    </row>
    <row r="522" spans="1:4" x14ac:dyDescent="0.35">
      <c r="A522" t="s">
        <v>1343</v>
      </c>
      <c r="B522">
        <v>12</v>
      </c>
      <c r="C522" t="s">
        <v>1771</v>
      </c>
      <c r="D522" t="s">
        <v>1357</v>
      </c>
    </row>
    <row r="523" spans="1:4" x14ac:dyDescent="0.35">
      <c r="A523" t="s">
        <v>1344</v>
      </c>
      <c r="B523">
        <v>131</v>
      </c>
      <c r="C523" t="s">
        <v>1772</v>
      </c>
      <c r="D523" t="s">
        <v>1685</v>
      </c>
    </row>
    <row r="524" spans="1:4" x14ac:dyDescent="0.35">
      <c r="A524" t="s">
        <v>1346</v>
      </c>
      <c r="B524">
        <v>16</v>
      </c>
      <c r="C524" t="s">
        <v>1528</v>
      </c>
      <c r="D524" t="s">
        <v>1413</v>
      </c>
    </row>
    <row r="525" spans="1:4" x14ac:dyDescent="0.35">
      <c r="A525" t="s">
        <v>1345</v>
      </c>
      <c r="B525">
        <v>16</v>
      </c>
      <c r="C525" t="s">
        <v>1352</v>
      </c>
      <c r="D525" t="s">
        <v>1353</v>
      </c>
    </row>
    <row r="526" spans="1:4" x14ac:dyDescent="0.35">
      <c r="A526" t="s">
        <v>1350</v>
      </c>
      <c r="B526">
        <v>12</v>
      </c>
      <c r="C526" t="s">
        <v>1365</v>
      </c>
      <c r="D526" t="s">
        <v>1366</v>
      </c>
    </row>
    <row r="527" spans="1:4" x14ac:dyDescent="0.35">
      <c r="A527" t="s">
        <v>1347</v>
      </c>
      <c r="B527">
        <v>6</v>
      </c>
      <c r="C527" t="s">
        <v>1352</v>
      </c>
      <c r="D527" t="s">
        <v>1353</v>
      </c>
    </row>
    <row r="528" spans="1:4" x14ac:dyDescent="0.35">
      <c r="A528" t="s">
        <v>1378</v>
      </c>
      <c r="B528">
        <v>245</v>
      </c>
      <c r="C528" t="s">
        <v>1814</v>
      </c>
      <c r="D528" t="s">
        <v>1717</v>
      </c>
    </row>
    <row r="530" spans="1:4" x14ac:dyDescent="0.35">
      <c r="A530" t="s">
        <v>1823</v>
      </c>
    </row>
    <row r="531" spans="1:4" x14ac:dyDescent="0.35">
      <c r="A531" t="s">
        <v>33</v>
      </c>
      <c r="B531" t="s">
        <v>1339</v>
      </c>
      <c r="C531" t="s">
        <v>251</v>
      </c>
      <c r="D531" t="s">
        <v>233</v>
      </c>
    </row>
    <row r="532" spans="1:4" x14ac:dyDescent="0.35">
      <c r="A532" t="s">
        <v>242</v>
      </c>
      <c r="B532">
        <v>30</v>
      </c>
      <c r="C532" t="s">
        <v>1824</v>
      </c>
      <c r="D532" t="s">
        <v>1476</v>
      </c>
    </row>
    <row r="533" spans="1:4" x14ac:dyDescent="0.35">
      <c r="A533" t="s">
        <v>284</v>
      </c>
      <c r="B533">
        <v>61</v>
      </c>
      <c r="C533" t="s">
        <v>1825</v>
      </c>
      <c r="D533" t="s">
        <v>1725</v>
      </c>
    </row>
    <row r="534" spans="1:4" x14ac:dyDescent="0.35">
      <c r="A534" t="s">
        <v>1395</v>
      </c>
      <c r="B534">
        <v>115</v>
      </c>
      <c r="C534" t="s">
        <v>1767</v>
      </c>
      <c r="D534" t="s">
        <v>1442</v>
      </c>
    </row>
    <row r="535" spans="1:4" x14ac:dyDescent="0.35">
      <c r="A535" t="s">
        <v>1403</v>
      </c>
      <c r="B535">
        <v>39</v>
      </c>
      <c r="C535" t="s">
        <v>1826</v>
      </c>
      <c r="D535" t="s">
        <v>1827</v>
      </c>
    </row>
    <row r="536" spans="1:4" x14ac:dyDescent="0.35">
      <c r="A536" t="s">
        <v>1378</v>
      </c>
      <c r="B536">
        <v>245</v>
      </c>
      <c r="C536" t="s">
        <v>1814</v>
      </c>
      <c r="D536" t="s">
        <v>1717</v>
      </c>
    </row>
    <row r="538" spans="1:4" x14ac:dyDescent="0.35">
      <c r="A538" t="s">
        <v>1828</v>
      </c>
    </row>
    <row r="539" spans="1:4" x14ac:dyDescent="0.35">
      <c r="A539" t="s">
        <v>35</v>
      </c>
      <c r="B539" t="s">
        <v>1339</v>
      </c>
      <c r="C539" t="s">
        <v>251</v>
      </c>
      <c r="D539" t="s">
        <v>233</v>
      </c>
    </row>
    <row r="540" spans="1:4" x14ac:dyDescent="0.35">
      <c r="A540" t="s">
        <v>1780</v>
      </c>
      <c r="B540">
        <v>44</v>
      </c>
      <c r="C540" t="s">
        <v>1821</v>
      </c>
      <c r="D540" t="s">
        <v>1822</v>
      </c>
    </row>
    <row r="541" spans="1:4" x14ac:dyDescent="0.35">
      <c r="A541" t="s">
        <v>1782</v>
      </c>
      <c r="B541">
        <v>201</v>
      </c>
      <c r="C541" t="s">
        <v>1829</v>
      </c>
      <c r="D541" t="s">
        <v>1563</v>
      </c>
    </row>
    <row r="542" spans="1:4" x14ac:dyDescent="0.35">
      <c r="A542" t="s">
        <v>1378</v>
      </c>
      <c r="B542">
        <v>245</v>
      </c>
      <c r="C542" t="s">
        <v>1814</v>
      </c>
      <c r="D542" t="s">
        <v>1717</v>
      </c>
    </row>
    <row r="544" spans="1:4" x14ac:dyDescent="0.35">
      <c r="A544" t="s">
        <v>1830</v>
      </c>
    </row>
    <row r="545" spans="1:4" x14ac:dyDescent="0.35">
      <c r="A545" t="s">
        <v>53</v>
      </c>
      <c r="B545" t="s">
        <v>1339</v>
      </c>
      <c r="C545" t="s">
        <v>251</v>
      </c>
      <c r="D545" t="s">
        <v>233</v>
      </c>
    </row>
    <row r="546" spans="1:4" x14ac:dyDescent="0.35">
      <c r="A546" t="s">
        <v>1565</v>
      </c>
      <c r="B546">
        <v>19</v>
      </c>
      <c r="C546" t="s">
        <v>1831</v>
      </c>
      <c r="D546" t="s">
        <v>1689</v>
      </c>
    </row>
    <row r="547" spans="1:4" x14ac:dyDescent="0.35">
      <c r="A547" t="s">
        <v>1566</v>
      </c>
      <c r="B547">
        <v>127</v>
      </c>
      <c r="C547" t="s">
        <v>1814</v>
      </c>
      <c r="D547" t="s">
        <v>1717</v>
      </c>
    </row>
    <row r="548" spans="1:4" x14ac:dyDescent="0.35">
      <c r="A548" t="s">
        <v>1567</v>
      </c>
      <c r="B548">
        <v>57</v>
      </c>
      <c r="C548" t="s">
        <v>1832</v>
      </c>
      <c r="D548" t="s">
        <v>1432</v>
      </c>
    </row>
    <row r="549" spans="1:4" x14ac:dyDescent="0.35">
      <c r="A549" t="s">
        <v>1568</v>
      </c>
      <c r="B549">
        <v>14</v>
      </c>
      <c r="C549" t="s">
        <v>1769</v>
      </c>
      <c r="D549" t="s">
        <v>1488</v>
      </c>
    </row>
    <row r="550" spans="1:4" x14ac:dyDescent="0.35">
      <c r="A550" t="s">
        <v>1569</v>
      </c>
      <c r="B550">
        <v>28</v>
      </c>
      <c r="C550" t="s">
        <v>1807</v>
      </c>
      <c r="D550" t="s">
        <v>1465</v>
      </c>
    </row>
    <row r="551" spans="1:4" x14ac:dyDescent="0.35">
      <c r="A551" t="s">
        <v>1378</v>
      </c>
      <c r="B551">
        <v>245</v>
      </c>
      <c r="C551" t="s">
        <v>1814</v>
      </c>
      <c r="D551" t="s">
        <v>1717</v>
      </c>
    </row>
    <row r="553" spans="1:4" x14ac:dyDescent="0.35">
      <c r="A553" t="s">
        <v>1833</v>
      </c>
    </row>
    <row r="554" spans="1:4" x14ac:dyDescent="0.35">
      <c r="A554" t="s">
        <v>1409</v>
      </c>
      <c r="B554" t="s">
        <v>1339</v>
      </c>
      <c r="C554" t="s">
        <v>251</v>
      </c>
      <c r="D554" t="s">
        <v>233</v>
      </c>
    </row>
    <row r="555" spans="1:4" x14ac:dyDescent="0.35">
      <c r="A555" t="s">
        <v>1410</v>
      </c>
      <c r="B555">
        <v>32</v>
      </c>
      <c r="C555" t="s">
        <v>1834</v>
      </c>
      <c r="D555" t="s">
        <v>1412</v>
      </c>
    </row>
    <row r="556" spans="1:4" x14ac:dyDescent="0.35">
      <c r="A556" t="s">
        <v>1415</v>
      </c>
      <c r="B556">
        <v>112</v>
      </c>
      <c r="C556" t="s">
        <v>1751</v>
      </c>
      <c r="D556" t="s">
        <v>1392</v>
      </c>
    </row>
    <row r="557" spans="1:4" x14ac:dyDescent="0.35">
      <c r="A557" t="s">
        <v>1422</v>
      </c>
      <c r="B557">
        <v>50</v>
      </c>
      <c r="C557" t="s">
        <v>1835</v>
      </c>
      <c r="D557" t="s">
        <v>1427</v>
      </c>
    </row>
    <row r="558" spans="1:4" x14ac:dyDescent="0.35">
      <c r="A558" t="s">
        <v>1430</v>
      </c>
      <c r="B558">
        <v>1</v>
      </c>
      <c r="C558" t="s">
        <v>1352</v>
      </c>
      <c r="D558" t="s">
        <v>1353</v>
      </c>
    </row>
    <row r="559" spans="1:4" x14ac:dyDescent="0.35">
      <c r="A559" t="s">
        <v>1431</v>
      </c>
      <c r="B559">
        <v>34</v>
      </c>
      <c r="C559" t="s">
        <v>1560</v>
      </c>
      <c r="D559" t="s">
        <v>1470</v>
      </c>
    </row>
    <row r="560" spans="1:4" x14ac:dyDescent="0.35">
      <c r="A560" t="s">
        <v>1437</v>
      </c>
      <c r="B560">
        <v>16</v>
      </c>
      <c r="C560" t="s">
        <v>1528</v>
      </c>
      <c r="D560" t="s">
        <v>1413</v>
      </c>
    </row>
    <row r="561" spans="1:5" x14ac:dyDescent="0.35">
      <c r="A561" t="s">
        <v>1378</v>
      </c>
      <c r="B561">
        <v>245</v>
      </c>
      <c r="C561" t="s">
        <v>1814</v>
      </c>
      <c r="D561" t="s">
        <v>1717</v>
      </c>
    </row>
    <row r="563" spans="1:5" x14ac:dyDescent="0.35">
      <c r="A563" t="s">
        <v>1836</v>
      </c>
    </row>
    <row r="564" spans="1:5" x14ac:dyDescent="0.35">
      <c r="A564" t="s">
        <v>1440</v>
      </c>
      <c r="B564" t="s">
        <v>1339</v>
      </c>
      <c r="C564" t="s">
        <v>251</v>
      </c>
      <c r="D564" t="s">
        <v>233</v>
      </c>
    </row>
    <row r="565" spans="1:5" x14ac:dyDescent="0.35">
      <c r="A565" t="s">
        <v>1441</v>
      </c>
      <c r="B565">
        <v>41</v>
      </c>
      <c r="C565" t="s">
        <v>1760</v>
      </c>
      <c r="D565" t="s">
        <v>1446</v>
      </c>
    </row>
    <row r="566" spans="1:5" x14ac:dyDescent="0.35">
      <c r="A566" t="s">
        <v>1447</v>
      </c>
      <c r="B566">
        <v>204</v>
      </c>
      <c r="C566" t="s">
        <v>1530</v>
      </c>
      <c r="D566" t="s">
        <v>1435</v>
      </c>
    </row>
    <row r="567" spans="1:5" x14ac:dyDescent="0.35">
      <c r="A567" t="s">
        <v>1378</v>
      </c>
      <c r="B567">
        <v>245</v>
      </c>
      <c r="C567" t="s">
        <v>1814</v>
      </c>
      <c r="D567" t="s">
        <v>1717</v>
      </c>
    </row>
    <row r="569" spans="1:5" x14ac:dyDescent="0.35">
      <c r="A569" t="s">
        <v>1837</v>
      </c>
    </row>
    <row r="570" spans="1:5" x14ac:dyDescent="0.35">
      <c r="A570" t="s">
        <v>57</v>
      </c>
      <c r="B570" t="s">
        <v>1339</v>
      </c>
      <c r="C570" t="s">
        <v>268</v>
      </c>
      <c r="D570" t="s">
        <v>251</v>
      </c>
      <c r="E570" t="s">
        <v>233</v>
      </c>
    </row>
    <row r="571" spans="1:5" x14ac:dyDescent="0.35">
      <c r="A571" t="s">
        <v>240</v>
      </c>
      <c r="B571">
        <v>229</v>
      </c>
      <c r="C571" t="s">
        <v>1526</v>
      </c>
      <c r="D571" t="s">
        <v>1838</v>
      </c>
      <c r="E571" t="s">
        <v>1396</v>
      </c>
    </row>
    <row r="572" spans="1:5" x14ac:dyDescent="0.35">
      <c r="A572" t="s">
        <v>462</v>
      </c>
      <c r="B572">
        <v>16</v>
      </c>
      <c r="C572" t="s">
        <v>1353</v>
      </c>
      <c r="D572" t="s">
        <v>1352</v>
      </c>
      <c r="E572" t="s">
        <v>1353</v>
      </c>
    </row>
    <row r="573" spans="1:5" x14ac:dyDescent="0.35">
      <c r="A573" t="s">
        <v>1378</v>
      </c>
      <c r="B573">
        <v>245</v>
      </c>
      <c r="C573" t="s">
        <v>1526</v>
      </c>
      <c r="D573" t="s">
        <v>1839</v>
      </c>
      <c r="E573" t="s">
        <v>1371</v>
      </c>
    </row>
    <row r="575" spans="1:5" x14ac:dyDescent="0.35">
      <c r="A575" t="s">
        <v>1840</v>
      </c>
    </row>
    <row r="576" spans="1:5" x14ac:dyDescent="0.35">
      <c r="A576" t="s">
        <v>25</v>
      </c>
      <c r="B576" t="s">
        <v>1339</v>
      </c>
      <c r="C576" t="s">
        <v>251</v>
      </c>
      <c r="D576" t="s">
        <v>233</v>
      </c>
      <c r="E576" t="s">
        <v>268</v>
      </c>
    </row>
    <row r="577" spans="1:5" x14ac:dyDescent="0.35">
      <c r="A577" t="s">
        <v>1459</v>
      </c>
      <c r="B577">
        <v>2</v>
      </c>
      <c r="C577" t="s">
        <v>1352</v>
      </c>
      <c r="D577" t="s">
        <v>1353</v>
      </c>
      <c r="E577" t="s">
        <v>1353</v>
      </c>
    </row>
    <row r="578" spans="1:5" x14ac:dyDescent="0.35">
      <c r="A578" t="s">
        <v>1455</v>
      </c>
      <c r="B578">
        <v>41</v>
      </c>
      <c r="C578" t="s">
        <v>1352</v>
      </c>
      <c r="D578" t="s">
        <v>1353</v>
      </c>
      <c r="E578" t="s">
        <v>1353</v>
      </c>
    </row>
    <row r="579" spans="1:5" x14ac:dyDescent="0.35">
      <c r="A579" t="s">
        <v>1456</v>
      </c>
      <c r="B579">
        <v>97</v>
      </c>
      <c r="C579" t="s">
        <v>1752</v>
      </c>
      <c r="D579" t="s">
        <v>1603</v>
      </c>
      <c r="E579" t="s">
        <v>1353</v>
      </c>
    </row>
    <row r="580" spans="1:5" x14ac:dyDescent="0.35">
      <c r="A580" t="s">
        <v>1457</v>
      </c>
      <c r="B580">
        <v>62</v>
      </c>
      <c r="C580" t="s">
        <v>1841</v>
      </c>
      <c r="D580" t="s">
        <v>1382</v>
      </c>
      <c r="E580" t="s">
        <v>1390</v>
      </c>
    </row>
    <row r="581" spans="1:5" x14ac:dyDescent="0.35">
      <c r="A581" t="s">
        <v>1458</v>
      </c>
      <c r="B581">
        <v>40</v>
      </c>
      <c r="C581" t="s">
        <v>1352</v>
      </c>
      <c r="D581" t="s">
        <v>1353</v>
      </c>
      <c r="E581" t="s">
        <v>1353</v>
      </c>
    </row>
    <row r="582" spans="1:5" x14ac:dyDescent="0.35">
      <c r="A582" t="s">
        <v>1460</v>
      </c>
      <c r="B582">
        <v>3</v>
      </c>
      <c r="C582" t="s">
        <v>1352</v>
      </c>
      <c r="D582" t="s">
        <v>1353</v>
      </c>
      <c r="E582" t="s">
        <v>1353</v>
      </c>
    </row>
    <row r="583" spans="1:5" x14ac:dyDescent="0.35">
      <c r="A583" t="s">
        <v>1378</v>
      </c>
      <c r="B583">
        <v>245</v>
      </c>
      <c r="C583" t="s">
        <v>1839</v>
      </c>
      <c r="D583" t="s">
        <v>1371</v>
      </c>
      <c r="E583" t="s">
        <v>1526</v>
      </c>
    </row>
    <row r="585" spans="1:5" x14ac:dyDescent="0.35">
      <c r="A585" t="s">
        <v>1842</v>
      </c>
    </row>
    <row r="586" spans="1:5" x14ac:dyDescent="0.35">
      <c r="A586" t="s">
        <v>86</v>
      </c>
      <c r="B586" t="s">
        <v>1339</v>
      </c>
      <c r="C586" t="s">
        <v>251</v>
      </c>
      <c r="D586" t="s">
        <v>268</v>
      </c>
      <c r="E586" t="s">
        <v>233</v>
      </c>
    </row>
    <row r="587" spans="1:5" x14ac:dyDescent="0.35">
      <c r="A587" t="s">
        <v>1341</v>
      </c>
      <c r="B587">
        <v>6</v>
      </c>
      <c r="C587" t="s">
        <v>1352</v>
      </c>
      <c r="D587" t="s">
        <v>1353</v>
      </c>
      <c r="E587" t="s">
        <v>1353</v>
      </c>
    </row>
    <row r="588" spans="1:5" x14ac:dyDescent="0.35">
      <c r="A588" t="s">
        <v>1348</v>
      </c>
      <c r="B588">
        <v>3</v>
      </c>
      <c r="C588" t="s">
        <v>1365</v>
      </c>
      <c r="D588" t="s">
        <v>1366</v>
      </c>
      <c r="E588" t="s">
        <v>1353</v>
      </c>
    </row>
    <row r="589" spans="1:5" x14ac:dyDescent="0.35">
      <c r="A589" t="s">
        <v>1342</v>
      </c>
      <c r="B589">
        <v>14</v>
      </c>
      <c r="C589" t="s">
        <v>1352</v>
      </c>
      <c r="D589" t="s">
        <v>1353</v>
      </c>
      <c r="E589" t="s">
        <v>1353</v>
      </c>
    </row>
    <row r="590" spans="1:5" x14ac:dyDescent="0.35">
      <c r="A590" t="s">
        <v>1340</v>
      </c>
      <c r="B590">
        <v>22</v>
      </c>
      <c r="C590" t="s">
        <v>1821</v>
      </c>
      <c r="D590" t="s">
        <v>1353</v>
      </c>
      <c r="E590" t="s">
        <v>1822</v>
      </c>
    </row>
    <row r="591" spans="1:5" x14ac:dyDescent="0.35">
      <c r="A591" t="s">
        <v>1349</v>
      </c>
      <c r="B591">
        <v>7</v>
      </c>
      <c r="C591" t="s">
        <v>1352</v>
      </c>
      <c r="D591" t="s">
        <v>1353</v>
      </c>
      <c r="E591" t="s">
        <v>1353</v>
      </c>
    </row>
    <row r="592" spans="1:5" x14ac:dyDescent="0.35">
      <c r="A592" t="s">
        <v>1343</v>
      </c>
      <c r="B592">
        <v>12</v>
      </c>
      <c r="C592" t="s">
        <v>1771</v>
      </c>
      <c r="D592" t="s">
        <v>1353</v>
      </c>
      <c r="E592" t="s">
        <v>1357</v>
      </c>
    </row>
    <row r="593" spans="1:5" x14ac:dyDescent="0.35">
      <c r="A593" t="s">
        <v>1344</v>
      </c>
      <c r="B593">
        <v>131</v>
      </c>
      <c r="C593" t="s">
        <v>1843</v>
      </c>
      <c r="D593" t="s">
        <v>1353</v>
      </c>
      <c r="E593" t="s">
        <v>1474</v>
      </c>
    </row>
    <row r="594" spans="1:5" x14ac:dyDescent="0.35">
      <c r="A594" t="s">
        <v>1346</v>
      </c>
      <c r="B594">
        <v>16</v>
      </c>
      <c r="C594" t="s">
        <v>1561</v>
      </c>
      <c r="D594" t="s">
        <v>1353</v>
      </c>
      <c r="E594" t="s">
        <v>1485</v>
      </c>
    </row>
    <row r="595" spans="1:5" x14ac:dyDescent="0.35">
      <c r="A595" t="s">
        <v>1345</v>
      </c>
      <c r="B595">
        <v>16</v>
      </c>
      <c r="C595" t="s">
        <v>1352</v>
      </c>
      <c r="D595" t="s">
        <v>1353</v>
      </c>
      <c r="E595" t="s">
        <v>1353</v>
      </c>
    </row>
    <row r="596" spans="1:5" x14ac:dyDescent="0.35">
      <c r="A596" t="s">
        <v>1350</v>
      </c>
      <c r="B596">
        <v>12</v>
      </c>
      <c r="C596" t="s">
        <v>1771</v>
      </c>
      <c r="D596" t="s">
        <v>1353</v>
      </c>
      <c r="E596" t="s">
        <v>1357</v>
      </c>
    </row>
    <row r="597" spans="1:5" x14ac:dyDescent="0.35">
      <c r="A597" t="s">
        <v>1347</v>
      </c>
      <c r="B597">
        <v>6</v>
      </c>
      <c r="C597" t="s">
        <v>1352</v>
      </c>
      <c r="D597" t="s">
        <v>1353</v>
      </c>
      <c r="E597" t="s">
        <v>1353</v>
      </c>
    </row>
    <row r="598" spans="1:5" x14ac:dyDescent="0.35">
      <c r="A598" t="s">
        <v>1378</v>
      </c>
      <c r="B598">
        <v>245</v>
      </c>
      <c r="C598" t="s">
        <v>1839</v>
      </c>
      <c r="D598" t="s">
        <v>1526</v>
      </c>
      <c r="E598" t="s">
        <v>1371</v>
      </c>
    </row>
    <row r="600" spans="1:5" x14ac:dyDescent="0.35">
      <c r="A600" t="s">
        <v>1844</v>
      </c>
    </row>
    <row r="601" spans="1:5" x14ac:dyDescent="0.35">
      <c r="A601" t="s">
        <v>33</v>
      </c>
      <c r="B601" t="s">
        <v>1339</v>
      </c>
      <c r="C601" t="s">
        <v>251</v>
      </c>
      <c r="D601" t="s">
        <v>233</v>
      </c>
      <c r="E601" t="s">
        <v>268</v>
      </c>
    </row>
    <row r="602" spans="1:5" x14ac:dyDescent="0.35">
      <c r="A602" t="s">
        <v>242</v>
      </c>
      <c r="B602">
        <v>30</v>
      </c>
      <c r="C602" t="s">
        <v>1845</v>
      </c>
      <c r="D602" t="s">
        <v>1371</v>
      </c>
      <c r="E602" t="s">
        <v>1353</v>
      </c>
    </row>
    <row r="603" spans="1:5" x14ac:dyDescent="0.35">
      <c r="A603" t="s">
        <v>284</v>
      </c>
      <c r="B603">
        <v>61</v>
      </c>
      <c r="C603" t="s">
        <v>1846</v>
      </c>
      <c r="D603" t="s">
        <v>1394</v>
      </c>
      <c r="E603" t="s">
        <v>1353</v>
      </c>
    </row>
    <row r="604" spans="1:5" x14ac:dyDescent="0.35">
      <c r="A604" t="s">
        <v>1395</v>
      </c>
      <c r="B604">
        <v>115</v>
      </c>
      <c r="C604" t="s">
        <v>1847</v>
      </c>
      <c r="D604" t="s">
        <v>1397</v>
      </c>
      <c r="E604" t="s">
        <v>1419</v>
      </c>
    </row>
    <row r="605" spans="1:5" x14ac:dyDescent="0.35">
      <c r="A605" t="s">
        <v>1403</v>
      </c>
      <c r="B605">
        <v>39</v>
      </c>
      <c r="C605" t="s">
        <v>1847</v>
      </c>
      <c r="D605" t="s">
        <v>1402</v>
      </c>
      <c r="E605" t="s">
        <v>1353</v>
      </c>
    </row>
    <row r="606" spans="1:5" x14ac:dyDescent="0.35">
      <c r="A606" t="s">
        <v>1378</v>
      </c>
      <c r="B606">
        <v>245</v>
      </c>
      <c r="C606" t="s">
        <v>1839</v>
      </c>
      <c r="D606" t="s">
        <v>1371</v>
      </c>
      <c r="E606" t="s">
        <v>1526</v>
      </c>
    </row>
    <row r="608" spans="1:5" x14ac:dyDescent="0.35">
      <c r="A608" t="s">
        <v>1848</v>
      </c>
    </row>
    <row r="609" spans="1:5" x14ac:dyDescent="0.35">
      <c r="A609" t="s">
        <v>35</v>
      </c>
      <c r="B609" t="s">
        <v>1339</v>
      </c>
      <c r="C609" t="s">
        <v>251</v>
      </c>
      <c r="D609" t="s">
        <v>233</v>
      </c>
      <c r="E609" t="s">
        <v>268</v>
      </c>
    </row>
    <row r="610" spans="1:5" x14ac:dyDescent="0.35">
      <c r="A610" t="s">
        <v>1780</v>
      </c>
      <c r="B610">
        <v>44</v>
      </c>
      <c r="C610" t="s">
        <v>1849</v>
      </c>
      <c r="D610" t="s">
        <v>1672</v>
      </c>
      <c r="E610" t="s">
        <v>1353</v>
      </c>
    </row>
    <row r="611" spans="1:5" x14ac:dyDescent="0.35">
      <c r="A611" t="s">
        <v>1782</v>
      </c>
      <c r="B611">
        <v>201</v>
      </c>
      <c r="C611" t="s">
        <v>1553</v>
      </c>
      <c r="D611" t="s">
        <v>1396</v>
      </c>
      <c r="E611" t="s">
        <v>1636</v>
      </c>
    </row>
    <row r="612" spans="1:5" x14ac:dyDescent="0.35">
      <c r="A612" t="s">
        <v>1378</v>
      </c>
      <c r="B612">
        <v>245</v>
      </c>
      <c r="C612" t="s">
        <v>1839</v>
      </c>
      <c r="D612" t="s">
        <v>1371</v>
      </c>
      <c r="E612" t="s">
        <v>1526</v>
      </c>
    </row>
    <row r="614" spans="1:5" x14ac:dyDescent="0.35">
      <c r="A614" t="s">
        <v>1850</v>
      </c>
    </row>
    <row r="615" spans="1:5" x14ac:dyDescent="0.35">
      <c r="A615" t="s">
        <v>53</v>
      </c>
      <c r="B615" t="s">
        <v>1339</v>
      </c>
      <c r="C615" t="s">
        <v>251</v>
      </c>
      <c r="D615" t="s">
        <v>233</v>
      </c>
      <c r="E615" t="s">
        <v>268</v>
      </c>
    </row>
    <row r="616" spans="1:5" x14ac:dyDescent="0.35">
      <c r="A616" t="s">
        <v>1565</v>
      </c>
      <c r="B616">
        <v>19</v>
      </c>
      <c r="C616" t="s">
        <v>1352</v>
      </c>
      <c r="D616" t="s">
        <v>1353</v>
      </c>
      <c r="E616" t="s">
        <v>1353</v>
      </c>
    </row>
    <row r="617" spans="1:5" x14ac:dyDescent="0.35">
      <c r="A617" t="s">
        <v>1566</v>
      </c>
      <c r="B617">
        <v>127</v>
      </c>
      <c r="C617" t="s">
        <v>1851</v>
      </c>
      <c r="D617" t="s">
        <v>1852</v>
      </c>
      <c r="E617" t="s">
        <v>1353</v>
      </c>
    </row>
    <row r="618" spans="1:5" x14ac:dyDescent="0.35">
      <c r="A618" t="s">
        <v>1567</v>
      </c>
      <c r="B618">
        <v>57</v>
      </c>
      <c r="C618" t="s">
        <v>1853</v>
      </c>
      <c r="D618" t="s">
        <v>1420</v>
      </c>
      <c r="E618" t="s">
        <v>1353</v>
      </c>
    </row>
    <row r="619" spans="1:5" x14ac:dyDescent="0.35">
      <c r="A619" t="s">
        <v>1568</v>
      </c>
      <c r="B619">
        <v>14</v>
      </c>
      <c r="C619" t="s">
        <v>1854</v>
      </c>
      <c r="D619" t="s">
        <v>1353</v>
      </c>
      <c r="E619" t="s">
        <v>1374</v>
      </c>
    </row>
    <row r="620" spans="1:5" x14ac:dyDescent="0.35">
      <c r="A620" t="s">
        <v>1569</v>
      </c>
      <c r="B620">
        <v>28</v>
      </c>
      <c r="C620" t="s">
        <v>1855</v>
      </c>
      <c r="D620" t="s">
        <v>1417</v>
      </c>
      <c r="E620" t="s">
        <v>1353</v>
      </c>
    </row>
    <row r="621" spans="1:5" x14ac:dyDescent="0.35">
      <c r="A621" t="s">
        <v>1378</v>
      </c>
      <c r="B621">
        <v>245</v>
      </c>
      <c r="C621" t="s">
        <v>1839</v>
      </c>
      <c r="D621" t="s">
        <v>1371</v>
      </c>
      <c r="E621" t="s">
        <v>1526</v>
      </c>
    </row>
    <row r="623" spans="1:5" x14ac:dyDescent="0.35">
      <c r="A623" t="s">
        <v>1856</v>
      </c>
    </row>
    <row r="624" spans="1:5" x14ac:dyDescent="0.35">
      <c r="A624" t="s">
        <v>1409</v>
      </c>
      <c r="B624" t="s">
        <v>1339</v>
      </c>
      <c r="C624" t="s">
        <v>251</v>
      </c>
      <c r="D624" t="s">
        <v>233</v>
      </c>
      <c r="E624" t="s">
        <v>268</v>
      </c>
    </row>
    <row r="625" spans="1:5" x14ac:dyDescent="0.35">
      <c r="A625" t="s">
        <v>1410</v>
      </c>
      <c r="B625">
        <v>32</v>
      </c>
      <c r="C625" t="s">
        <v>1834</v>
      </c>
      <c r="D625" t="s">
        <v>1412</v>
      </c>
      <c r="E625" t="s">
        <v>1353</v>
      </c>
    </row>
    <row r="626" spans="1:5" x14ac:dyDescent="0.35">
      <c r="A626" t="s">
        <v>1415</v>
      </c>
      <c r="B626">
        <v>112</v>
      </c>
      <c r="C626" t="s">
        <v>1523</v>
      </c>
      <c r="D626" t="s">
        <v>1420</v>
      </c>
      <c r="E626" t="s">
        <v>1419</v>
      </c>
    </row>
    <row r="627" spans="1:5" x14ac:dyDescent="0.35">
      <c r="A627" t="s">
        <v>1422</v>
      </c>
      <c r="B627">
        <v>50</v>
      </c>
      <c r="C627" t="s">
        <v>1553</v>
      </c>
      <c r="D627" t="s">
        <v>1429</v>
      </c>
      <c r="E627" t="s">
        <v>1353</v>
      </c>
    </row>
    <row r="628" spans="1:5" x14ac:dyDescent="0.35">
      <c r="A628" t="s">
        <v>1430</v>
      </c>
      <c r="B628">
        <v>1</v>
      </c>
      <c r="C628" t="s">
        <v>1352</v>
      </c>
      <c r="D628" t="s">
        <v>1353</v>
      </c>
      <c r="E628" t="s">
        <v>1353</v>
      </c>
    </row>
    <row r="629" spans="1:5" x14ac:dyDescent="0.35">
      <c r="A629" t="s">
        <v>1431</v>
      </c>
      <c r="B629">
        <v>34</v>
      </c>
      <c r="C629" t="s">
        <v>1525</v>
      </c>
      <c r="D629" t="s">
        <v>1384</v>
      </c>
      <c r="E629" t="s">
        <v>1353</v>
      </c>
    </row>
    <row r="630" spans="1:5" x14ac:dyDescent="0.35">
      <c r="A630" t="s">
        <v>1437</v>
      </c>
      <c r="B630">
        <v>16</v>
      </c>
      <c r="C630" t="s">
        <v>1352</v>
      </c>
      <c r="D630" t="s">
        <v>1353</v>
      </c>
      <c r="E630" t="s">
        <v>1353</v>
      </c>
    </row>
    <row r="631" spans="1:5" x14ac:dyDescent="0.35">
      <c r="A631" t="s">
        <v>1378</v>
      </c>
      <c r="B631">
        <v>245</v>
      </c>
      <c r="C631" t="s">
        <v>1839</v>
      </c>
      <c r="D631" t="s">
        <v>1371</v>
      </c>
      <c r="E631" t="s">
        <v>1526</v>
      </c>
    </row>
    <row r="633" spans="1:5" x14ac:dyDescent="0.35">
      <c r="A633" t="s">
        <v>1857</v>
      </c>
    </row>
    <row r="634" spans="1:5" x14ac:dyDescent="0.35">
      <c r="A634" t="s">
        <v>1440</v>
      </c>
      <c r="B634" t="s">
        <v>1339</v>
      </c>
      <c r="C634" t="s">
        <v>251</v>
      </c>
      <c r="D634" t="s">
        <v>233</v>
      </c>
      <c r="E634" t="s">
        <v>268</v>
      </c>
    </row>
    <row r="635" spans="1:5" x14ac:dyDescent="0.35">
      <c r="A635" t="s">
        <v>1441</v>
      </c>
      <c r="B635">
        <v>41</v>
      </c>
      <c r="C635" t="s">
        <v>1858</v>
      </c>
      <c r="D635" t="s">
        <v>1445</v>
      </c>
      <c r="E635" t="s">
        <v>1353</v>
      </c>
    </row>
    <row r="636" spans="1:5" x14ac:dyDescent="0.35">
      <c r="A636" t="s">
        <v>1447</v>
      </c>
      <c r="B636">
        <v>204</v>
      </c>
      <c r="C636" t="s">
        <v>1859</v>
      </c>
      <c r="D636" t="s">
        <v>1448</v>
      </c>
      <c r="E636" t="s">
        <v>1636</v>
      </c>
    </row>
    <row r="637" spans="1:5" x14ac:dyDescent="0.35">
      <c r="A637" t="s">
        <v>1378</v>
      </c>
      <c r="B637">
        <v>245</v>
      </c>
      <c r="C637" t="s">
        <v>1839</v>
      </c>
      <c r="D637" t="s">
        <v>1371</v>
      </c>
      <c r="E637" t="s">
        <v>1526</v>
      </c>
    </row>
    <row r="639" spans="1:5" x14ac:dyDescent="0.35">
      <c r="A639" t="s">
        <v>1860</v>
      </c>
    </row>
    <row r="640" spans="1:5" x14ac:dyDescent="0.35">
      <c r="A640" t="s">
        <v>57</v>
      </c>
      <c r="B640" t="s">
        <v>1339</v>
      </c>
      <c r="C640" t="s">
        <v>268</v>
      </c>
      <c r="D640" t="s">
        <v>251</v>
      </c>
      <c r="E640" t="s">
        <v>233</v>
      </c>
    </row>
    <row r="641" spans="1:5" x14ac:dyDescent="0.35">
      <c r="A641" t="s">
        <v>240</v>
      </c>
      <c r="B641">
        <v>229</v>
      </c>
      <c r="C641" t="s">
        <v>1526</v>
      </c>
      <c r="D641" t="s">
        <v>1861</v>
      </c>
      <c r="E641" t="s">
        <v>1504</v>
      </c>
    </row>
    <row r="642" spans="1:5" x14ac:dyDescent="0.35">
      <c r="A642" t="s">
        <v>462</v>
      </c>
      <c r="B642">
        <v>16</v>
      </c>
      <c r="C642" t="s">
        <v>1353</v>
      </c>
      <c r="D642" t="s">
        <v>1528</v>
      </c>
      <c r="E642" t="s">
        <v>1413</v>
      </c>
    </row>
    <row r="643" spans="1:5" x14ac:dyDescent="0.35">
      <c r="A643" t="s">
        <v>1378</v>
      </c>
      <c r="B643">
        <v>245</v>
      </c>
      <c r="C643" t="s">
        <v>1526</v>
      </c>
      <c r="D643" t="s">
        <v>1862</v>
      </c>
      <c r="E643" t="s">
        <v>1737</v>
      </c>
    </row>
    <row r="645" spans="1:5" x14ac:dyDescent="0.35">
      <c r="A645" t="s">
        <v>1863</v>
      </c>
    </row>
    <row r="646" spans="1:5" x14ac:dyDescent="0.35">
      <c r="A646" t="s">
        <v>25</v>
      </c>
      <c r="B646" t="s">
        <v>1339</v>
      </c>
      <c r="C646" t="s">
        <v>251</v>
      </c>
      <c r="D646" t="s">
        <v>233</v>
      </c>
      <c r="E646" t="s">
        <v>268</v>
      </c>
    </row>
    <row r="647" spans="1:5" x14ac:dyDescent="0.35">
      <c r="A647" t="s">
        <v>1459</v>
      </c>
      <c r="B647">
        <v>2</v>
      </c>
      <c r="C647" t="s">
        <v>1438</v>
      </c>
      <c r="D647" t="s">
        <v>1438</v>
      </c>
      <c r="E647" t="s">
        <v>1353</v>
      </c>
    </row>
    <row r="648" spans="1:5" x14ac:dyDescent="0.35">
      <c r="A648" t="s">
        <v>1455</v>
      </c>
      <c r="B648">
        <v>41</v>
      </c>
      <c r="C648" t="s">
        <v>1751</v>
      </c>
      <c r="D648" t="s">
        <v>1392</v>
      </c>
      <c r="E648" t="s">
        <v>1353</v>
      </c>
    </row>
    <row r="649" spans="1:5" x14ac:dyDescent="0.35">
      <c r="A649" t="s">
        <v>1456</v>
      </c>
      <c r="B649">
        <v>97</v>
      </c>
      <c r="C649" t="s">
        <v>1864</v>
      </c>
      <c r="D649" t="s">
        <v>1709</v>
      </c>
      <c r="E649" t="s">
        <v>1448</v>
      </c>
    </row>
    <row r="650" spans="1:5" x14ac:dyDescent="0.35">
      <c r="A650" t="s">
        <v>1457</v>
      </c>
      <c r="B650">
        <v>62</v>
      </c>
      <c r="C650" t="s">
        <v>1865</v>
      </c>
      <c r="D650" t="s">
        <v>1669</v>
      </c>
      <c r="E650" t="s">
        <v>1353</v>
      </c>
    </row>
    <row r="651" spans="1:5" x14ac:dyDescent="0.35">
      <c r="A651" t="s">
        <v>1458</v>
      </c>
      <c r="B651">
        <v>40</v>
      </c>
      <c r="C651" t="s">
        <v>1866</v>
      </c>
      <c r="D651" t="s">
        <v>1451</v>
      </c>
      <c r="E651" t="s">
        <v>1353</v>
      </c>
    </row>
    <row r="652" spans="1:5" x14ac:dyDescent="0.35">
      <c r="A652" t="s">
        <v>1460</v>
      </c>
      <c r="B652">
        <v>3</v>
      </c>
      <c r="C652" t="s">
        <v>1365</v>
      </c>
      <c r="D652" t="s">
        <v>1366</v>
      </c>
      <c r="E652" t="s">
        <v>1353</v>
      </c>
    </row>
    <row r="653" spans="1:5" x14ac:dyDescent="0.35">
      <c r="A653" t="s">
        <v>1378</v>
      </c>
      <c r="B653">
        <v>245</v>
      </c>
      <c r="C653" t="s">
        <v>1862</v>
      </c>
      <c r="D653" t="s">
        <v>1737</v>
      </c>
      <c r="E653" t="s">
        <v>1526</v>
      </c>
    </row>
    <row r="655" spans="1:5" x14ac:dyDescent="0.35">
      <c r="A655" t="s">
        <v>1867</v>
      </c>
    </row>
    <row r="656" spans="1:5" x14ac:dyDescent="0.35">
      <c r="A656" t="s">
        <v>86</v>
      </c>
      <c r="B656" t="s">
        <v>1339</v>
      </c>
      <c r="C656" t="s">
        <v>251</v>
      </c>
      <c r="D656" t="s">
        <v>233</v>
      </c>
      <c r="E656" t="s">
        <v>268</v>
      </c>
    </row>
    <row r="657" spans="1:5" x14ac:dyDescent="0.35">
      <c r="A657" t="s">
        <v>1341</v>
      </c>
      <c r="B657">
        <v>6</v>
      </c>
      <c r="C657" t="s">
        <v>1773</v>
      </c>
      <c r="D657" t="s">
        <v>1387</v>
      </c>
      <c r="E657" t="s">
        <v>1353</v>
      </c>
    </row>
    <row r="658" spans="1:5" x14ac:dyDescent="0.35">
      <c r="A658" t="s">
        <v>1348</v>
      </c>
      <c r="B658">
        <v>3</v>
      </c>
      <c r="C658" t="s">
        <v>1365</v>
      </c>
      <c r="D658" t="s">
        <v>1366</v>
      </c>
      <c r="E658" t="s">
        <v>1353</v>
      </c>
    </row>
    <row r="659" spans="1:5" x14ac:dyDescent="0.35">
      <c r="A659" t="s">
        <v>1342</v>
      </c>
      <c r="B659">
        <v>14</v>
      </c>
      <c r="C659" t="s">
        <v>1854</v>
      </c>
      <c r="D659" t="s">
        <v>1374</v>
      </c>
      <c r="E659" t="s">
        <v>1353</v>
      </c>
    </row>
    <row r="660" spans="1:5" x14ac:dyDescent="0.35">
      <c r="A660" t="s">
        <v>1340</v>
      </c>
      <c r="B660">
        <v>22</v>
      </c>
      <c r="C660" t="s">
        <v>1781</v>
      </c>
      <c r="D660" t="s">
        <v>1697</v>
      </c>
      <c r="E660" t="s">
        <v>1353</v>
      </c>
    </row>
    <row r="661" spans="1:5" x14ac:dyDescent="0.35">
      <c r="A661" t="s">
        <v>1349</v>
      </c>
      <c r="B661">
        <v>7</v>
      </c>
      <c r="C661" t="s">
        <v>1769</v>
      </c>
      <c r="D661" t="s">
        <v>1488</v>
      </c>
      <c r="E661" t="s">
        <v>1353</v>
      </c>
    </row>
    <row r="662" spans="1:5" x14ac:dyDescent="0.35">
      <c r="A662" t="s">
        <v>1343</v>
      </c>
      <c r="B662">
        <v>12</v>
      </c>
      <c r="C662" t="s">
        <v>1352</v>
      </c>
      <c r="D662" t="s">
        <v>1353</v>
      </c>
      <c r="E662" t="s">
        <v>1353</v>
      </c>
    </row>
    <row r="663" spans="1:5" x14ac:dyDescent="0.35">
      <c r="A663" t="s">
        <v>1344</v>
      </c>
      <c r="B663">
        <v>131</v>
      </c>
      <c r="C663" t="s">
        <v>1868</v>
      </c>
      <c r="D663" t="s">
        <v>1740</v>
      </c>
      <c r="E663" t="s">
        <v>1474</v>
      </c>
    </row>
    <row r="664" spans="1:5" x14ac:dyDescent="0.35">
      <c r="A664" t="s">
        <v>1346</v>
      </c>
      <c r="B664">
        <v>16</v>
      </c>
      <c r="C664" t="s">
        <v>1561</v>
      </c>
      <c r="D664" t="s">
        <v>1485</v>
      </c>
      <c r="E664" t="s">
        <v>1353</v>
      </c>
    </row>
    <row r="665" spans="1:5" x14ac:dyDescent="0.35">
      <c r="A665" t="s">
        <v>1345</v>
      </c>
      <c r="B665">
        <v>16</v>
      </c>
      <c r="C665" t="s">
        <v>1528</v>
      </c>
      <c r="D665" t="s">
        <v>1413</v>
      </c>
      <c r="E665" t="s">
        <v>1353</v>
      </c>
    </row>
    <row r="666" spans="1:5" x14ac:dyDescent="0.35">
      <c r="A666" t="s">
        <v>1350</v>
      </c>
      <c r="B666">
        <v>12</v>
      </c>
      <c r="C666" t="s">
        <v>1773</v>
      </c>
      <c r="D666" t="s">
        <v>1387</v>
      </c>
      <c r="E666" t="s">
        <v>1353</v>
      </c>
    </row>
    <row r="667" spans="1:5" x14ac:dyDescent="0.35">
      <c r="A667" t="s">
        <v>1347</v>
      </c>
      <c r="B667">
        <v>6</v>
      </c>
      <c r="C667" t="s">
        <v>1352</v>
      </c>
      <c r="D667" t="s">
        <v>1353</v>
      </c>
      <c r="E667" t="s">
        <v>1353</v>
      </c>
    </row>
    <row r="668" spans="1:5" x14ac:dyDescent="0.35">
      <c r="A668" t="s">
        <v>1378</v>
      </c>
      <c r="B668">
        <v>245</v>
      </c>
      <c r="C668" t="s">
        <v>1862</v>
      </c>
      <c r="D668" t="s">
        <v>1737</v>
      </c>
      <c r="E668" t="s">
        <v>1526</v>
      </c>
    </row>
    <row r="670" spans="1:5" x14ac:dyDescent="0.35">
      <c r="A670" t="s">
        <v>1869</v>
      </c>
    </row>
    <row r="671" spans="1:5" x14ac:dyDescent="0.35">
      <c r="A671" t="s">
        <v>33</v>
      </c>
      <c r="B671" t="s">
        <v>1339</v>
      </c>
      <c r="C671" t="s">
        <v>251</v>
      </c>
      <c r="D671" t="s">
        <v>233</v>
      </c>
      <c r="E671" t="s">
        <v>268</v>
      </c>
    </row>
    <row r="672" spans="1:5" x14ac:dyDescent="0.35">
      <c r="A672" t="s">
        <v>242</v>
      </c>
      <c r="B672">
        <v>30</v>
      </c>
      <c r="C672" t="s">
        <v>1766</v>
      </c>
      <c r="D672" t="s">
        <v>1386</v>
      </c>
      <c r="E672" t="s">
        <v>1353</v>
      </c>
    </row>
    <row r="673" spans="1:5" x14ac:dyDescent="0.35">
      <c r="A673" t="s">
        <v>284</v>
      </c>
      <c r="B673">
        <v>61</v>
      </c>
      <c r="C673" t="s">
        <v>1870</v>
      </c>
      <c r="D673" t="s">
        <v>1393</v>
      </c>
      <c r="E673" t="s">
        <v>1353</v>
      </c>
    </row>
    <row r="674" spans="1:5" x14ac:dyDescent="0.35">
      <c r="A674" t="s">
        <v>1395</v>
      </c>
      <c r="B674">
        <v>115</v>
      </c>
      <c r="C674" t="s">
        <v>1871</v>
      </c>
      <c r="D674" t="s">
        <v>1631</v>
      </c>
      <c r="E674" t="s">
        <v>1419</v>
      </c>
    </row>
    <row r="675" spans="1:5" x14ac:dyDescent="0.35">
      <c r="A675" t="s">
        <v>1403</v>
      </c>
      <c r="B675">
        <v>39</v>
      </c>
      <c r="C675" t="s">
        <v>1778</v>
      </c>
      <c r="D675" t="s">
        <v>1406</v>
      </c>
      <c r="E675" t="s">
        <v>1353</v>
      </c>
    </row>
    <row r="676" spans="1:5" x14ac:dyDescent="0.35">
      <c r="A676" t="s">
        <v>1378</v>
      </c>
      <c r="B676">
        <v>245</v>
      </c>
      <c r="C676" t="s">
        <v>1862</v>
      </c>
      <c r="D676" t="s">
        <v>1737</v>
      </c>
      <c r="E676" t="s">
        <v>1526</v>
      </c>
    </row>
    <row r="678" spans="1:5" x14ac:dyDescent="0.35">
      <c r="A678" t="s">
        <v>1872</v>
      </c>
    </row>
    <row r="679" spans="1:5" x14ac:dyDescent="0.35">
      <c r="A679" t="s">
        <v>35</v>
      </c>
      <c r="B679" t="s">
        <v>1339</v>
      </c>
      <c r="C679" t="s">
        <v>251</v>
      </c>
      <c r="D679" t="s">
        <v>233</v>
      </c>
      <c r="E679" t="s">
        <v>268</v>
      </c>
    </row>
    <row r="680" spans="1:5" x14ac:dyDescent="0.35">
      <c r="A680" t="s">
        <v>1780</v>
      </c>
      <c r="B680">
        <v>44</v>
      </c>
      <c r="C680" t="s">
        <v>1873</v>
      </c>
      <c r="D680" t="s">
        <v>1874</v>
      </c>
      <c r="E680" t="s">
        <v>1353</v>
      </c>
    </row>
    <row r="681" spans="1:5" x14ac:dyDescent="0.35">
      <c r="A681" t="s">
        <v>1782</v>
      </c>
      <c r="B681">
        <v>201</v>
      </c>
      <c r="C681" t="s">
        <v>1875</v>
      </c>
      <c r="D681" t="s">
        <v>1617</v>
      </c>
      <c r="E681" t="s">
        <v>1636</v>
      </c>
    </row>
    <row r="682" spans="1:5" x14ac:dyDescent="0.35">
      <c r="A682" t="s">
        <v>1378</v>
      </c>
      <c r="B682">
        <v>245</v>
      </c>
      <c r="C682" t="s">
        <v>1862</v>
      </c>
      <c r="D682" t="s">
        <v>1737</v>
      </c>
      <c r="E682" t="s">
        <v>1526</v>
      </c>
    </row>
    <row r="684" spans="1:5" x14ac:dyDescent="0.35">
      <c r="A684" t="s">
        <v>1876</v>
      </c>
    </row>
    <row r="685" spans="1:5" x14ac:dyDescent="0.35">
      <c r="A685" t="s">
        <v>53</v>
      </c>
      <c r="B685" t="s">
        <v>1339</v>
      </c>
      <c r="C685" t="s">
        <v>251</v>
      </c>
      <c r="D685" t="s">
        <v>233</v>
      </c>
      <c r="E685" t="s">
        <v>268</v>
      </c>
    </row>
    <row r="686" spans="1:5" x14ac:dyDescent="0.35">
      <c r="A686" t="s">
        <v>1565</v>
      </c>
      <c r="B686">
        <v>19</v>
      </c>
      <c r="C686" t="s">
        <v>1813</v>
      </c>
      <c r="D686" t="s">
        <v>1504</v>
      </c>
      <c r="E686" t="s">
        <v>1353</v>
      </c>
    </row>
    <row r="687" spans="1:5" x14ac:dyDescent="0.35">
      <c r="A687" t="s">
        <v>1566</v>
      </c>
      <c r="B687">
        <v>127</v>
      </c>
      <c r="C687" t="s">
        <v>1802</v>
      </c>
      <c r="D687" t="s">
        <v>1610</v>
      </c>
      <c r="E687" t="s">
        <v>1474</v>
      </c>
    </row>
    <row r="688" spans="1:5" x14ac:dyDescent="0.35">
      <c r="A688" t="s">
        <v>1567</v>
      </c>
      <c r="B688">
        <v>57</v>
      </c>
      <c r="C688" t="s">
        <v>1877</v>
      </c>
      <c r="D688" t="s">
        <v>1396</v>
      </c>
      <c r="E688" t="s">
        <v>1353</v>
      </c>
    </row>
    <row r="689" spans="1:5" x14ac:dyDescent="0.35">
      <c r="A689" t="s">
        <v>1568</v>
      </c>
      <c r="B689">
        <v>14</v>
      </c>
      <c r="C689" t="s">
        <v>1769</v>
      </c>
      <c r="D689" t="s">
        <v>1488</v>
      </c>
      <c r="E689" t="s">
        <v>1353</v>
      </c>
    </row>
    <row r="690" spans="1:5" x14ac:dyDescent="0.35">
      <c r="A690" t="s">
        <v>1569</v>
      </c>
      <c r="B690">
        <v>28</v>
      </c>
      <c r="C690" t="s">
        <v>1807</v>
      </c>
      <c r="D690" t="s">
        <v>1465</v>
      </c>
      <c r="E690" t="s">
        <v>1353</v>
      </c>
    </row>
    <row r="691" spans="1:5" x14ac:dyDescent="0.35">
      <c r="A691" t="s">
        <v>1378</v>
      </c>
      <c r="B691">
        <v>245</v>
      </c>
      <c r="C691" t="s">
        <v>1862</v>
      </c>
      <c r="D691" t="s">
        <v>1737</v>
      </c>
      <c r="E691" t="s">
        <v>1526</v>
      </c>
    </row>
    <row r="693" spans="1:5" x14ac:dyDescent="0.35">
      <c r="A693" t="s">
        <v>1878</v>
      </c>
    </row>
    <row r="694" spans="1:5" x14ac:dyDescent="0.35">
      <c r="A694" t="s">
        <v>1409</v>
      </c>
      <c r="B694" t="s">
        <v>1339</v>
      </c>
      <c r="C694" t="s">
        <v>251</v>
      </c>
      <c r="D694" t="s">
        <v>233</v>
      </c>
      <c r="E694" t="s">
        <v>268</v>
      </c>
    </row>
    <row r="695" spans="1:5" x14ac:dyDescent="0.35">
      <c r="A695" t="s">
        <v>1410</v>
      </c>
      <c r="B695">
        <v>32</v>
      </c>
      <c r="C695" t="s">
        <v>1556</v>
      </c>
      <c r="D695" t="s">
        <v>1461</v>
      </c>
      <c r="E695" t="s">
        <v>1353</v>
      </c>
    </row>
    <row r="696" spans="1:5" x14ac:dyDescent="0.35">
      <c r="A696" t="s">
        <v>1415</v>
      </c>
      <c r="B696">
        <v>112</v>
      </c>
      <c r="C696" t="s">
        <v>1879</v>
      </c>
      <c r="D696" t="s">
        <v>1418</v>
      </c>
      <c r="E696" t="s">
        <v>1353</v>
      </c>
    </row>
    <row r="697" spans="1:5" x14ac:dyDescent="0.35">
      <c r="A697" t="s">
        <v>1422</v>
      </c>
      <c r="B697">
        <v>50</v>
      </c>
      <c r="C697" t="s">
        <v>1529</v>
      </c>
      <c r="D697" t="s">
        <v>1425</v>
      </c>
      <c r="E697" t="s">
        <v>1353</v>
      </c>
    </row>
    <row r="698" spans="1:5" x14ac:dyDescent="0.35">
      <c r="A698" t="s">
        <v>1430</v>
      </c>
      <c r="B698">
        <v>1</v>
      </c>
      <c r="C698" t="s">
        <v>1352</v>
      </c>
      <c r="D698" t="s">
        <v>1353</v>
      </c>
      <c r="E698" t="s">
        <v>1353</v>
      </c>
    </row>
    <row r="699" spans="1:5" x14ac:dyDescent="0.35">
      <c r="A699" t="s">
        <v>1431</v>
      </c>
      <c r="B699">
        <v>34</v>
      </c>
      <c r="C699" t="s">
        <v>1560</v>
      </c>
      <c r="D699" t="s">
        <v>1436</v>
      </c>
      <c r="E699" t="s">
        <v>1384</v>
      </c>
    </row>
    <row r="700" spans="1:5" x14ac:dyDescent="0.35">
      <c r="A700" t="s">
        <v>1437</v>
      </c>
      <c r="B700">
        <v>16</v>
      </c>
      <c r="C700" t="s">
        <v>1528</v>
      </c>
      <c r="D700" t="s">
        <v>1413</v>
      </c>
      <c r="E700" t="s">
        <v>1353</v>
      </c>
    </row>
    <row r="701" spans="1:5" x14ac:dyDescent="0.35">
      <c r="A701" t="s">
        <v>1378</v>
      </c>
      <c r="B701">
        <v>245</v>
      </c>
      <c r="C701" t="s">
        <v>1862</v>
      </c>
      <c r="D701" t="s">
        <v>1737</v>
      </c>
      <c r="E701" t="s">
        <v>1526</v>
      </c>
    </row>
    <row r="703" spans="1:5" x14ac:dyDescent="0.35">
      <c r="A703" t="s">
        <v>1880</v>
      </c>
    </row>
    <row r="704" spans="1:5" x14ac:dyDescent="0.35">
      <c r="A704" t="s">
        <v>1440</v>
      </c>
      <c r="B704" t="s">
        <v>1339</v>
      </c>
      <c r="C704" t="s">
        <v>251</v>
      </c>
      <c r="D704" t="s">
        <v>233</v>
      </c>
      <c r="E704" t="s">
        <v>268</v>
      </c>
    </row>
    <row r="705" spans="1:5" x14ac:dyDescent="0.35">
      <c r="A705" t="s">
        <v>1441</v>
      </c>
      <c r="B705">
        <v>41</v>
      </c>
      <c r="C705" t="s">
        <v>1881</v>
      </c>
      <c r="D705" t="s">
        <v>1444</v>
      </c>
      <c r="E705" t="s">
        <v>1353</v>
      </c>
    </row>
    <row r="706" spans="1:5" x14ac:dyDescent="0.35">
      <c r="A706" t="s">
        <v>1447</v>
      </c>
      <c r="B706">
        <v>204</v>
      </c>
      <c r="C706" t="s">
        <v>1771</v>
      </c>
      <c r="D706" t="s">
        <v>1575</v>
      </c>
      <c r="E706" t="s">
        <v>1636</v>
      </c>
    </row>
    <row r="707" spans="1:5" x14ac:dyDescent="0.35">
      <c r="A707" t="s">
        <v>1378</v>
      </c>
      <c r="B707">
        <v>245</v>
      </c>
      <c r="C707" t="s">
        <v>1862</v>
      </c>
      <c r="D707" t="s">
        <v>1737</v>
      </c>
      <c r="E707" t="s">
        <v>1526</v>
      </c>
    </row>
    <row r="709" spans="1:5" x14ac:dyDescent="0.35">
      <c r="A709" t="s">
        <v>1882</v>
      </c>
    </row>
    <row r="710" spans="1:5" x14ac:dyDescent="0.35">
      <c r="A710" t="s">
        <v>1409</v>
      </c>
      <c r="B710" t="s">
        <v>1339</v>
      </c>
      <c r="C710" t="s">
        <v>251</v>
      </c>
      <c r="D710" t="s">
        <v>233</v>
      </c>
    </row>
    <row r="711" spans="1:5" x14ac:dyDescent="0.35">
      <c r="A711" t="s">
        <v>1410</v>
      </c>
      <c r="B711">
        <v>2</v>
      </c>
      <c r="C711" t="s">
        <v>1352</v>
      </c>
      <c r="D711" t="s">
        <v>1353</v>
      </c>
    </row>
    <row r="712" spans="1:5" x14ac:dyDescent="0.35">
      <c r="A712" t="s">
        <v>1415</v>
      </c>
      <c r="B712">
        <v>6</v>
      </c>
      <c r="C712" t="s">
        <v>1352</v>
      </c>
      <c r="D712" t="s">
        <v>1353</v>
      </c>
    </row>
    <row r="713" spans="1:5" x14ac:dyDescent="0.35">
      <c r="A713" t="s">
        <v>1422</v>
      </c>
      <c r="B713">
        <v>3</v>
      </c>
      <c r="C713" t="s">
        <v>1352</v>
      </c>
      <c r="D713" t="s">
        <v>1353</v>
      </c>
    </row>
    <row r="714" spans="1:5" x14ac:dyDescent="0.35">
      <c r="A714" t="s">
        <v>1430</v>
      </c>
      <c r="B714">
        <v>1</v>
      </c>
      <c r="C714" t="s">
        <v>1352</v>
      </c>
      <c r="D714" t="s">
        <v>1353</v>
      </c>
    </row>
    <row r="715" spans="1:5" x14ac:dyDescent="0.35">
      <c r="A715" t="s">
        <v>1431</v>
      </c>
      <c r="B715">
        <v>2</v>
      </c>
      <c r="C715" t="s">
        <v>1438</v>
      </c>
      <c r="D715" t="s">
        <v>1438</v>
      </c>
    </row>
    <row r="716" spans="1:5" x14ac:dyDescent="0.35">
      <c r="A716" t="s">
        <v>1437</v>
      </c>
      <c r="B716">
        <v>2</v>
      </c>
      <c r="C716" t="s">
        <v>1352</v>
      </c>
      <c r="D716" t="s">
        <v>1353</v>
      </c>
    </row>
    <row r="717" spans="1:5" x14ac:dyDescent="0.35">
      <c r="A717" t="s">
        <v>1378</v>
      </c>
      <c r="B717">
        <v>16</v>
      </c>
      <c r="C717" t="s">
        <v>1528</v>
      </c>
      <c r="D717" t="s">
        <v>1413</v>
      </c>
    </row>
    <row r="719" spans="1:5" x14ac:dyDescent="0.35">
      <c r="A719" t="s">
        <v>1883</v>
      </c>
    </row>
    <row r="720" spans="1:5" x14ac:dyDescent="0.35">
      <c r="A720" t="s">
        <v>1440</v>
      </c>
      <c r="B720" t="s">
        <v>1339</v>
      </c>
      <c r="C720" t="s">
        <v>251</v>
      </c>
      <c r="D720" t="s">
        <v>233</v>
      </c>
    </row>
    <row r="721" spans="1:5" x14ac:dyDescent="0.35">
      <c r="A721" t="s">
        <v>1441</v>
      </c>
      <c r="B721">
        <v>3</v>
      </c>
      <c r="C721" t="s">
        <v>1352</v>
      </c>
      <c r="D721" t="s">
        <v>1353</v>
      </c>
    </row>
    <row r="722" spans="1:5" x14ac:dyDescent="0.35">
      <c r="A722" t="s">
        <v>1447</v>
      </c>
      <c r="B722">
        <v>13</v>
      </c>
      <c r="C722" t="s">
        <v>1884</v>
      </c>
      <c r="D722" t="s">
        <v>1407</v>
      </c>
    </row>
    <row r="723" spans="1:5" x14ac:dyDescent="0.35">
      <c r="A723" t="s">
        <v>1378</v>
      </c>
      <c r="B723">
        <v>16</v>
      </c>
      <c r="C723" t="s">
        <v>1528</v>
      </c>
      <c r="D723" t="s">
        <v>1413</v>
      </c>
    </row>
    <row r="725" spans="1:5" x14ac:dyDescent="0.35">
      <c r="A725" t="s">
        <v>1885</v>
      </c>
    </row>
    <row r="726" spans="1:5" x14ac:dyDescent="0.35">
      <c r="A726" t="s">
        <v>1409</v>
      </c>
      <c r="B726" t="s">
        <v>1339</v>
      </c>
      <c r="C726" t="s">
        <v>251</v>
      </c>
      <c r="D726" t="s">
        <v>233</v>
      </c>
      <c r="E726" t="s">
        <v>268</v>
      </c>
    </row>
    <row r="727" spans="1:5" x14ac:dyDescent="0.35">
      <c r="A727" t="s">
        <v>1410</v>
      </c>
      <c r="B727">
        <v>30</v>
      </c>
      <c r="C727" t="s">
        <v>1773</v>
      </c>
      <c r="D727" t="s">
        <v>1387</v>
      </c>
      <c r="E727" t="s">
        <v>1353</v>
      </c>
    </row>
    <row r="728" spans="1:5" x14ac:dyDescent="0.35">
      <c r="A728" t="s">
        <v>1415</v>
      </c>
      <c r="B728">
        <v>106</v>
      </c>
      <c r="C728" t="s">
        <v>1834</v>
      </c>
      <c r="D728" t="s">
        <v>1412</v>
      </c>
      <c r="E728" t="s">
        <v>1353</v>
      </c>
    </row>
    <row r="729" spans="1:5" x14ac:dyDescent="0.35">
      <c r="A729" t="s">
        <v>1422</v>
      </c>
      <c r="B729">
        <v>47</v>
      </c>
      <c r="C729" t="s">
        <v>1886</v>
      </c>
      <c r="D729" t="s">
        <v>1617</v>
      </c>
      <c r="E729" t="s">
        <v>1353</v>
      </c>
    </row>
    <row r="730" spans="1:5" x14ac:dyDescent="0.35">
      <c r="A730" t="s">
        <v>1431</v>
      </c>
      <c r="B730">
        <v>32</v>
      </c>
      <c r="C730" t="s">
        <v>1556</v>
      </c>
      <c r="D730" t="s">
        <v>1360</v>
      </c>
      <c r="E730" t="s">
        <v>1411</v>
      </c>
    </row>
    <row r="731" spans="1:5" x14ac:dyDescent="0.35">
      <c r="A731" t="s">
        <v>1437</v>
      </c>
      <c r="B731">
        <v>14</v>
      </c>
      <c r="C731" t="s">
        <v>1854</v>
      </c>
      <c r="D731" t="s">
        <v>1374</v>
      </c>
      <c r="E731" t="s">
        <v>1353</v>
      </c>
    </row>
    <row r="732" spans="1:5" x14ac:dyDescent="0.35">
      <c r="A732" t="s">
        <v>1378</v>
      </c>
      <c r="B732">
        <v>229</v>
      </c>
      <c r="C732" t="s">
        <v>1861</v>
      </c>
      <c r="D732" t="s">
        <v>1504</v>
      </c>
      <c r="E732" t="s">
        <v>1526</v>
      </c>
    </row>
    <row r="734" spans="1:5" x14ac:dyDescent="0.35">
      <c r="A734" t="s">
        <v>1887</v>
      </c>
    </row>
    <row r="735" spans="1:5" x14ac:dyDescent="0.35">
      <c r="A735" t="s">
        <v>1440</v>
      </c>
      <c r="B735" t="s">
        <v>1339</v>
      </c>
      <c r="C735" t="s">
        <v>251</v>
      </c>
      <c r="D735" t="s">
        <v>233</v>
      </c>
      <c r="E735" t="s">
        <v>268</v>
      </c>
    </row>
    <row r="736" spans="1:5" x14ac:dyDescent="0.35">
      <c r="A736" t="s">
        <v>1441</v>
      </c>
      <c r="B736">
        <v>38</v>
      </c>
      <c r="C736" t="s">
        <v>1888</v>
      </c>
      <c r="D736" t="s">
        <v>1889</v>
      </c>
      <c r="E736" t="s">
        <v>1353</v>
      </c>
    </row>
    <row r="737" spans="1:5" x14ac:dyDescent="0.35">
      <c r="A737" t="s">
        <v>1447</v>
      </c>
      <c r="B737">
        <v>191</v>
      </c>
      <c r="C737" t="s">
        <v>1772</v>
      </c>
      <c r="D737" t="s">
        <v>1731</v>
      </c>
      <c r="E737" t="s">
        <v>1636</v>
      </c>
    </row>
    <row r="738" spans="1:5" x14ac:dyDescent="0.35">
      <c r="A738" t="s">
        <v>1378</v>
      </c>
      <c r="B738">
        <v>229</v>
      </c>
      <c r="C738" t="s">
        <v>1861</v>
      </c>
      <c r="D738" t="s">
        <v>1504</v>
      </c>
      <c r="E738" t="s">
        <v>1526</v>
      </c>
    </row>
    <row r="740" spans="1:5" x14ac:dyDescent="0.35">
      <c r="A740" t="s">
        <v>1890</v>
      </c>
    </row>
    <row r="741" spans="1:5" x14ac:dyDescent="0.35">
      <c r="A741" t="s">
        <v>57</v>
      </c>
      <c r="B741" t="s">
        <v>1339</v>
      </c>
      <c r="C741" t="s">
        <v>251</v>
      </c>
      <c r="D741" t="s">
        <v>233</v>
      </c>
    </row>
    <row r="742" spans="1:5" x14ac:dyDescent="0.35">
      <c r="A742" t="s">
        <v>240</v>
      </c>
      <c r="B742">
        <v>229</v>
      </c>
      <c r="C742" t="s">
        <v>1891</v>
      </c>
      <c r="D742" t="s">
        <v>1892</v>
      </c>
    </row>
    <row r="743" spans="1:5" x14ac:dyDescent="0.35">
      <c r="A743" t="s">
        <v>462</v>
      </c>
      <c r="B743">
        <v>16</v>
      </c>
      <c r="C743" t="s">
        <v>1543</v>
      </c>
      <c r="D743" t="s">
        <v>1356</v>
      </c>
    </row>
    <row r="744" spans="1:5" x14ac:dyDescent="0.35">
      <c r="A744" t="s">
        <v>1378</v>
      </c>
      <c r="B744">
        <v>245</v>
      </c>
      <c r="C744" t="s">
        <v>1893</v>
      </c>
      <c r="D744" t="s">
        <v>1894</v>
      </c>
    </row>
    <row r="746" spans="1:5" x14ac:dyDescent="0.35">
      <c r="A746" t="s">
        <v>1895</v>
      </c>
    </row>
    <row r="747" spans="1:5" x14ac:dyDescent="0.35">
      <c r="A747" t="s">
        <v>25</v>
      </c>
      <c r="B747" t="s">
        <v>1339</v>
      </c>
      <c r="C747" t="s">
        <v>251</v>
      </c>
      <c r="D747" t="s">
        <v>233</v>
      </c>
    </row>
    <row r="748" spans="1:5" x14ac:dyDescent="0.35">
      <c r="A748" t="s">
        <v>1459</v>
      </c>
      <c r="B748">
        <v>2</v>
      </c>
      <c r="C748" t="s">
        <v>1438</v>
      </c>
      <c r="D748" t="s">
        <v>1438</v>
      </c>
    </row>
    <row r="749" spans="1:5" x14ac:dyDescent="0.35">
      <c r="A749" t="s">
        <v>1455</v>
      </c>
      <c r="B749">
        <v>41</v>
      </c>
      <c r="C749" t="s">
        <v>1896</v>
      </c>
      <c r="D749" t="s">
        <v>1496</v>
      </c>
    </row>
    <row r="750" spans="1:5" x14ac:dyDescent="0.35">
      <c r="A750" t="s">
        <v>1456</v>
      </c>
      <c r="B750">
        <v>97</v>
      </c>
      <c r="C750" t="s">
        <v>1897</v>
      </c>
      <c r="D750" t="s">
        <v>1898</v>
      </c>
    </row>
    <row r="751" spans="1:5" x14ac:dyDescent="0.35">
      <c r="A751" t="s">
        <v>1457</v>
      </c>
      <c r="B751">
        <v>62</v>
      </c>
      <c r="C751" t="s">
        <v>1899</v>
      </c>
      <c r="D751" t="s">
        <v>1900</v>
      </c>
    </row>
    <row r="752" spans="1:5" x14ac:dyDescent="0.35">
      <c r="A752" t="s">
        <v>1458</v>
      </c>
      <c r="B752">
        <v>40</v>
      </c>
      <c r="C752" t="s">
        <v>1901</v>
      </c>
      <c r="D752" t="s">
        <v>1359</v>
      </c>
    </row>
    <row r="753" spans="1:4" x14ac:dyDescent="0.35">
      <c r="A753" t="s">
        <v>1460</v>
      </c>
      <c r="B753">
        <v>3</v>
      </c>
      <c r="C753" t="s">
        <v>1366</v>
      </c>
      <c r="D753" t="s">
        <v>1365</v>
      </c>
    </row>
    <row r="754" spans="1:4" x14ac:dyDescent="0.35">
      <c r="A754" t="s">
        <v>1378</v>
      </c>
      <c r="B754">
        <v>245</v>
      </c>
      <c r="C754" t="s">
        <v>1893</v>
      </c>
      <c r="D754" t="s">
        <v>1894</v>
      </c>
    </row>
    <row r="756" spans="1:4" x14ac:dyDescent="0.35">
      <c r="A756" t="s">
        <v>1902</v>
      </c>
    </row>
    <row r="757" spans="1:4" x14ac:dyDescent="0.35">
      <c r="A757" t="s">
        <v>33</v>
      </c>
      <c r="B757" t="s">
        <v>1339</v>
      </c>
      <c r="C757" t="s">
        <v>251</v>
      </c>
      <c r="D757" t="s">
        <v>233</v>
      </c>
    </row>
    <row r="758" spans="1:4" x14ac:dyDescent="0.35">
      <c r="A758" t="s">
        <v>242</v>
      </c>
      <c r="B758">
        <v>30</v>
      </c>
      <c r="C758" t="s">
        <v>1438</v>
      </c>
      <c r="D758" t="s">
        <v>1438</v>
      </c>
    </row>
    <row r="759" spans="1:4" x14ac:dyDescent="0.35">
      <c r="A759" t="s">
        <v>284</v>
      </c>
      <c r="B759">
        <v>61</v>
      </c>
      <c r="C759" t="s">
        <v>1903</v>
      </c>
      <c r="D759" t="s">
        <v>1705</v>
      </c>
    </row>
    <row r="760" spans="1:4" x14ac:dyDescent="0.35">
      <c r="A760" t="s">
        <v>1395</v>
      </c>
      <c r="B760">
        <v>115</v>
      </c>
      <c r="C760" t="s">
        <v>1904</v>
      </c>
      <c r="D760" t="s">
        <v>1905</v>
      </c>
    </row>
    <row r="761" spans="1:4" x14ac:dyDescent="0.35">
      <c r="A761" t="s">
        <v>1403</v>
      </c>
      <c r="B761">
        <v>39</v>
      </c>
      <c r="C761" t="s">
        <v>1906</v>
      </c>
      <c r="D761" t="s">
        <v>1907</v>
      </c>
    </row>
    <row r="762" spans="1:4" x14ac:dyDescent="0.35">
      <c r="A762" t="s">
        <v>1378</v>
      </c>
      <c r="B762">
        <v>245</v>
      </c>
      <c r="C762" t="s">
        <v>1893</v>
      </c>
      <c r="D762" t="s">
        <v>1894</v>
      </c>
    </row>
    <row r="764" spans="1:4" x14ac:dyDescent="0.35">
      <c r="A764" t="s">
        <v>1908</v>
      </c>
    </row>
    <row r="765" spans="1:4" x14ac:dyDescent="0.35">
      <c r="A765" t="s">
        <v>35</v>
      </c>
      <c r="B765" t="s">
        <v>1339</v>
      </c>
      <c r="C765" t="s">
        <v>251</v>
      </c>
      <c r="D765" t="s">
        <v>233</v>
      </c>
    </row>
    <row r="766" spans="1:4" x14ac:dyDescent="0.35">
      <c r="A766" t="s">
        <v>1780</v>
      </c>
      <c r="B766">
        <v>44</v>
      </c>
      <c r="C766" t="s">
        <v>1909</v>
      </c>
      <c r="D766" t="s">
        <v>1910</v>
      </c>
    </row>
    <row r="767" spans="1:4" x14ac:dyDescent="0.35">
      <c r="A767" t="s">
        <v>1782</v>
      </c>
      <c r="B767">
        <v>201</v>
      </c>
      <c r="C767" t="s">
        <v>1904</v>
      </c>
      <c r="D767" t="s">
        <v>1905</v>
      </c>
    </row>
    <row r="768" spans="1:4" x14ac:dyDescent="0.35">
      <c r="A768" t="s">
        <v>1378</v>
      </c>
      <c r="B768">
        <v>245</v>
      </c>
      <c r="C768" t="s">
        <v>1893</v>
      </c>
      <c r="D768" t="s">
        <v>1894</v>
      </c>
    </row>
    <row r="770" spans="1:4" x14ac:dyDescent="0.35">
      <c r="A770" t="s">
        <v>1911</v>
      </c>
    </row>
    <row r="771" spans="1:4" x14ac:dyDescent="0.35">
      <c r="A771" t="s">
        <v>53</v>
      </c>
      <c r="B771" t="s">
        <v>1339</v>
      </c>
      <c r="C771" t="s">
        <v>251</v>
      </c>
      <c r="D771" t="s">
        <v>233</v>
      </c>
    </row>
    <row r="772" spans="1:4" x14ac:dyDescent="0.35">
      <c r="A772" t="s">
        <v>1565</v>
      </c>
      <c r="B772">
        <v>19</v>
      </c>
      <c r="C772" t="s">
        <v>1912</v>
      </c>
      <c r="D772" t="s">
        <v>1913</v>
      </c>
    </row>
    <row r="773" spans="1:4" x14ac:dyDescent="0.35">
      <c r="A773" t="s">
        <v>1566</v>
      </c>
      <c r="B773">
        <v>127</v>
      </c>
      <c r="C773" t="s">
        <v>1914</v>
      </c>
      <c r="D773" t="s">
        <v>1915</v>
      </c>
    </row>
    <row r="774" spans="1:4" x14ac:dyDescent="0.35">
      <c r="A774" t="s">
        <v>1567</v>
      </c>
      <c r="B774">
        <v>57</v>
      </c>
      <c r="C774" t="s">
        <v>1916</v>
      </c>
      <c r="D774" t="s">
        <v>1917</v>
      </c>
    </row>
    <row r="775" spans="1:4" x14ac:dyDescent="0.35">
      <c r="A775" t="s">
        <v>1568</v>
      </c>
      <c r="B775">
        <v>14</v>
      </c>
      <c r="C775" t="s">
        <v>1421</v>
      </c>
      <c r="D775" t="s">
        <v>1682</v>
      </c>
    </row>
    <row r="776" spans="1:4" x14ac:dyDescent="0.35">
      <c r="A776" t="s">
        <v>1569</v>
      </c>
      <c r="B776">
        <v>28</v>
      </c>
      <c r="C776" t="s">
        <v>1769</v>
      </c>
      <c r="D776" t="s">
        <v>1488</v>
      </c>
    </row>
    <row r="777" spans="1:4" x14ac:dyDescent="0.35">
      <c r="A777" t="s">
        <v>1378</v>
      </c>
      <c r="B777">
        <v>245</v>
      </c>
      <c r="C777" t="s">
        <v>1893</v>
      </c>
      <c r="D777" t="s">
        <v>1894</v>
      </c>
    </row>
    <row r="779" spans="1:4" x14ac:dyDescent="0.35">
      <c r="A779" t="s">
        <v>1918</v>
      </c>
    </row>
    <row r="780" spans="1:4" x14ac:dyDescent="0.35">
      <c r="A780" t="s">
        <v>1409</v>
      </c>
      <c r="B780" t="s">
        <v>1339</v>
      </c>
      <c r="C780" t="s">
        <v>251</v>
      </c>
      <c r="D780" t="s">
        <v>233</v>
      </c>
    </row>
    <row r="781" spans="1:4" x14ac:dyDescent="0.35">
      <c r="A781" t="s">
        <v>1410</v>
      </c>
      <c r="B781">
        <v>32</v>
      </c>
      <c r="C781" t="s">
        <v>1919</v>
      </c>
      <c r="D781" t="s">
        <v>1920</v>
      </c>
    </row>
    <row r="782" spans="1:4" x14ac:dyDescent="0.35">
      <c r="A782" t="s">
        <v>1415</v>
      </c>
      <c r="B782">
        <v>112</v>
      </c>
      <c r="C782" t="s">
        <v>1921</v>
      </c>
      <c r="D782" t="s">
        <v>1662</v>
      </c>
    </row>
    <row r="783" spans="1:4" x14ac:dyDescent="0.35">
      <c r="A783" t="s">
        <v>1422</v>
      </c>
      <c r="B783">
        <v>50</v>
      </c>
      <c r="C783" t="s">
        <v>1922</v>
      </c>
      <c r="D783" t="s">
        <v>1362</v>
      </c>
    </row>
    <row r="784" spans="1:4" x14ac:dyDescent="0.35">
      <c r="A784" t="s">
        <v>1430</v>
      </c>
      <c r="B784">
        <v>1</v>
      </c>
      <c r="C784" t="s">
        <v>1352</v>
      </c>
      <c r="D784" t="s">
        <v>1353</v>
      </c>
    </row>
    <row r="785" spans="1:5" x14ac:dyDescent="0.35">
      <c r="A785" t="s">
        <v>1431</v>
      </c>
      <c r="B785">
        <v>34</v>
      </c>
      <c r="C785" t="s">
        <v>1923</v>
      </c>
      <c r="D785" t="s">
        <v>1924</v>
      </c>
    </row>
    <row r="786" spans="1:5" x14ac:dyDescent="0.35">
      <c r="A786" t="s">
        <v>1437</v>
      </c>
      <c r="B786">
        <v>16</v>
      </c>
      <c r="C786" t="s">
        <v>1438</v>
      </c>
      <c r="D786" t="s">
        <v>1438</v>
      </c>
    </row>
    <row r="787" spans="1:5" x14ac:dyDescent="0.35">
      <c r="A787" t="s">
        <v>1378</v>
      </c>
      <c r="B787">
        <v>245</v>
      </c>
      <c r="C787" t="s">
        <v>1893</v>
      </c>
      <c r="D787" t="s">
        <v>1894</v>
      </c>
    </row>
    <row r="789" spans="1:5" x14ac:dyDescent="0.35">
      <c r="A789" t="s">
        <v>1925</v>
      </c>
    </row>
    <row r="790" spans="1:5" x14ac:dyDescent="0.35">
      <c r="A790" t="s">
        <v>1440</v>
      </c>
      <c r="B790" t="s">
        <v>1339</v>
      </c>
      <c r="C790" t="s">
        <v>251</v>
      </c>
      <c r="D790" t="s">
        <v>233</v>
      </c>
    </row>
    <row r="791" spans="1:5" x14ac:dyDescent="0.35">
      <c r="A791" t="s">
        <v>1441</v>
      </c>
      <c r="B791">
        <v>41</v>
      </c>
      <c r="C791" t="s">
        <v>1926</v>
      </c>
      <c r="D791" t="s">
        <v>1927</v>
      </c>
    </row>
    <row r="792" spans="1:5" x14ac:dyDescent="0.35">
      <c r="A792" t="s">
        <v>1447</v>
      </c>
      <c r="B792">
        <v>204</v>
      </c>
      <c r="C792" t="s">
        <v>1928</v>
      </c>
      <c r="D792" t="s">
        <v>1688</v>
      </c>
    </row>
    <row r="793" spans="1:5" x14ac:dyDescent="0.35">
      <c r="A793" t="s">
        <v>1378</v>
      </c>
      <c r="B793">
        <v>245</v>
      </c>
      <c r="C793" t="s">
        <v>1893</v>
      </c>
      <c r="D793" t="s">
        <v>1894</v>
      </c>
    </row>
    <row r="795" spans="1:5" x14ac:dyDescent="0.35">
      <c r="A795" t="s">
        <v>1929</v>
      </c>
    </row>
    <row r="796" spans="1:5" x14ac:dyDescent="0.35">
      <c r="A796" t="s">
        <v>57</v>
      </c>
      <c r="B796" t="s">
        <v>1339</v>
      </c>
      <c r="C796" t="s">
        <v>268</v>
      </c>
      <c r="D796" t="s">
        <v>251</v>
      </c>
      <c r="E796" t="s">
        <v>233</v>
      </c>
    </row>
    <row r="797" spans="1:5" x14ac:dyDescent="0.35">
      <c r="A797" t="s">
        <v>240</v>
      </c>
      <c r="B797">
        <v>229</v>
      </c>
      <c r="C797" t="s">
        <v>1452</v>
      </c>
      <c r="D797" t="s">
        <v>1930</v>
      </c>
      <c r="E797" t="s">
        <v>1700</v>
      </c>
    </row>
    <row r="798" spans="1:5" x14ac:dyDescent="0.35">
      <c r="A798" t="s">
        <v>462</v>
      </c>
      <c r="B798">
        <v>16</v>
      </c>
      <c r="C798" t="s">
        <v>1413</v>
      </c>
      <c r="D798" t="s">
        <v>1901</v>
      </c>
      <c r="E798" t="s">
        <v>1493</v>
      </c>
    </row>
    <row r="799" spans="1:5" x14ac:dyDescent="0.35">
      <c r="A799" t="s">
        <v>1378</v>
      </c>
      <c r="B799">
        <v>245</v>
      </c>
      <c r="C799" t="s">
        <v>1603</v>
      </c>
      <c r="D799" t="s">
        <v>1931</v>
      </c>
      <c r="E799" t="s">
        <v>1932</v>
      </c>
    </row>
    <row r="801" spans="1:5" x14ac:dyDescent="0.35">
      <c r="A801" t="s">
        <v>1933</v>
      </c>
    </row>
    <row r="802" spans="1:5" x14ac:dyDescent="0.35">
      <c r="A802" t="s">
        <v>86</v>
      </c>
      <c r="B802" t="s">
        <v>1339</v>
      </c>
      <c r="C802" t="s">
        <v>268</v>
      </c>
      <c r="D802" t="s">
        <v>251</v>
      </c>
      <c r="E802" t="s">
        <v>233</v>
      </c>
    </row>
    <row r="803" spans="1:5" x14ac:dyDescent="0.35">
      <c r="A803" t="s">
        <v>1341</v>
      </c>
      <c r="B803">
        <v>6</v>
      </c>
      <c r="C803" t="s">
        <v>1387</v>
      </c>
      <c r="D803" t="s">
        <v>1773</v>
      </c>
      <c r="E803" t="s">
        <v>1353</v>
      </c>
    </row>
    <row r="804" spans="1:5" x14ac:dyDescent="0.35">
      <c r="A804" t="s">
        <v>1348</v>
      </c>
      <c r="B804">
        <v>3</v>
      </c>
      <c r="C804" t="s">
        <v>1366</v>
      </c>
      <c r="D804" t="s">
        <v>1365</v>
      </c>
      <c r="E804" t="s">
        <v>1353</v>
      </c>
    </row>
    <row r="805" spans="1:5" x14ac:dyDescent="0.35">
      <c r="A805" t="s">
        <v>1342</v>
      </c>
      <c r="B805">
        <v>14</v>
      </c>
      <c r="C805" t="s">
        <v>1353</v>
      </c>
      <c r="D805" t="s">
        <v>1438</v>
      </c>
      <c r="E805" t="s">
        <v>1438</v>
      </c>
    </row>
    <row r="806" spans="1:5" x14ac:dyDescent="0.35">
      <c r="A806" t="s">
        <v>1340</v>
      </c>
      <c r="B806">
        <v>22</v>
      </c>
      <c r="C806" t="s">
        <v>1822</v>
      </c>
      <c r="D806" t="s">
        <v>1934</v>
      </c>
      <c r="E806" t="s">
        <v>1438</v>
      </c>
    </row>
    <row r="807" spans="1:5" x14ac:dyDescent="0.35">
      <c r="A807" t="s">
        <v>1349</v>
      </c>
      <c r="B807">
        <v>7</v>
      </c>
      <c r="C807" t="s">
        <v>1353</v>
      </c>
      <c r="D807" t="s">
        <v>1486</v>
      </c>
      <c r="E807" t="s">
        <v>1463</v>
      </c>
    </row>
    <row r="808" spans="1:5" x14ac:dyDescent="0.35">
      <c r="A808" t="s">
        <v>1343</v>
      </c>
      <c r="B808">
        <v>12</v>
      </c>
      <c r="C808" t="s">
        <v>1353</v>
      </c>
      <c r="D808" t="s">
        <v>1365</v>
      </c>
      <c r="E808" t="s">
        <v>1366</v>
      </c>
    </row>
    <row r="809" spans="1:5" x14ac:dyDescent="0.35">
      <c r="A809" t="s">
        <v>1344</v>
      </c>
      <c r="B809">
        <v>131</v>
      </c>
      <c r="C809" t="s">
        <v>1724</v>
      </c>
      <c r="D809" t="s">
        <v>1935</v>
      </c>
      <c r="E809" t="s">
        <v>1936</v>
      </c>
    </row>
    <row r="810" spans="1:5" x14ac:dyDescent="0.35">
      <c r="A810" t="s">
        <v>1346</v>
      </c>
      <c r="B810">
        <v>16</v>
      </c>
      <c r="C810" t="s">
        <v>1413</v>
      </c>
      <c r="D810" t="s">
        <v>1438</v>
      </c>
      <c r="E810" t="s">
        <v>1484</v>
      </c>
    </row>
    <row r="811" spans="1:5" x14ac:dyDescent="0.35">
      <c r="A811" t="s">
        <v>1345</v>
      </c>
      <c r="B811">
        <v>16</v>
      </c>
      <c r="C811" t="s">
        <v>1353</v>
      </c>
      <c r="D811" t="s">
        <v>1438</v>
      </c>
      <c r="E811" t="s">
        <v>1438</v>
      </c>
    </row>
    <row r="812" spans="1:5" x14ac:dyDescent="0.35">
      <c r="A812" t="s">
        <v>1350</v>
      </c>
      <c r="B812">
        <v>12</v>
      </c>
      <c r="C812" t="s">
        <v>1353</v>
      </c>
      <c r="D812" t="s">
        <v>1543</v>
      </c>
      <c r="E812" t="s">
        <v>1356</v>
      </c>
    </row>
    <row r="813" spans="1:5" x14ac:dyDescent="0.35">
      <c r="A813" t="s">
        <v>1347</v>
      </c>
      <c r="B813">
        <v>6</v>
      </c>
      <c r="C813" t="s">
        <v>1353</v>
      </c>
      <c r="D813" t="s">
        <v>1352</v>
      </c>
      <c r="E813" t="s">
        <v>1353</v>
      </c>
    </row>
    <row r="814" spans="1:5" x14ac:dyDescent="0.35">
      <c r="A814" t="s">
        <v>1378</v>
      </c>
      <c r="B814">
        <v>245</v>
      </c>
      <c r="C814" t="s">
        <v>1603</v>
      </c>
      <c r="D814" t="s">
        <v>1931</v>
      </c>
      <c r="E814" t="s">
        <v>1932</v>
      </c>
    </row>
    <row r="816" spans="1:5" x14ac:dyDescent="0.35">
      <c r="A816" t="s">
        <v>1937</v>
      </c>
    </row>
    <row r="817" spans="1:5" x14ac:dyDescent="0.35">
      <c r="A817" t="s">
        <v>33</v>
      </c>
      <c r="B817" t="s">
        <v>1339</v>
      </c>
      <c r="C817" t="s">
        <v>268</v>
      </c>
      <c r="D817" t="s">
        <v>251</v>
      </c>
      <c r="E817" t="s">
        <v>233</v>
      </c>
    </row>
    <row r="818" spans="1:5" x14ac:dyDescent="0.35">
      <c r="A818" t="s">
        <v>242</v>
      </c>
      <c r="B818">
        <v>30</v>
      </c>
      <c r="C818" t="s">
        <v>1386</v>
      </c>
      <c r="D818" t="s">
        <v>1922</v>
      </c>
      <c r="E818" t="s">
        <v>1426</v>
      </c>
    </row>
    <row r="819" spans="1:5" x14ac:dyDescent="0.35">
      <c r="A819" t="s">
        <v>284</v>
      </c>
      <c r="B819">
        <v>61</v>
      </c>
      <c r="C819" t="s">
        <v>1390</v>
      </c>
      <c r="D819" t="s">
        <v>1938</v>
      </c>
      <c r="E819" t="s">
        <v>1939</v>
      </c>
    </row>
    <row r="820" spans="1:5" x14ac:dyDescent="0.35">
      <c r="A820" t="s">
        <v>1395</v>
      </c>
      <c r="B820">
        <v>115</v>
      </c>
      <c r="C820" t="s">
        <v>1658</v>
      </c>
      <c r="D820" t="s">
        <v>1940</v>
      </c>
      <c r="E820" t="s">
        <v>1941</v>
      </c>
    </row>
    <row r="821" spans="1:5" x14ac:dyDescent="0.35">
      <c r="A821" t="s">
        <v>1403</v>
      </c>
      <c r="B821">
        <v>39</v>
      </c>
      <c r="C821" t="s">
        <v>1353</v>
      </c>
      <c r="D821" t="s">
        <v>1942</v>
      </c>
      <c r="E821" t="s">
        <v>1405</v>
      </c>
    </row>
    <row r="822" spans="1:5" x14ac:dyDescent="0.35">
      <c r="A822" t="s">
        <v>1378</v>
      </c>
      <c r="B822">
        <v>245</v>
      </c>
      <c r="C822" t="s">
        <v>1603</v>
      </c>
      <c r="D822" t="s">
        <v>1931</v>
      </c>
      <c r="E822" t="s">
        <v>1932</v>
      </c>
    </row>
    <row r="824" spans="1:5" x14ac:dyDescent="0.35">
      <c r="A824" t="s">
        <v>1943</v>
      </c>
    </row>
    <row r="825" spans="1:5" x14ac:dyDescent="0.35">
      <c r="A825" t="s">
        <v>35</v>
      </c>
      <c r="B825" t="s">
        <v>1339</v>
      </c>
      <c r="C825" t="s">
        <v>268</v>
      </c>
      <c r="D825" t="s">
        <v>251</v>
      </c>
      <c r="E825" t="s">
        <v>233</v>
      </c>
    </row>
    <row r="826" spans="1:5" x14ac:dyDescent="0.35">
      <c r="A826" t="s">
        <v>1780</v>
      </c>
      <c r="B826">
        <v>44</v>
      </c>
      <c r="C826" t="s">
        <v>1672</v>
      </c>
      <c r="D826" t="s">
        <v>1944</v>
      </c>
      <c r="E826" t="s">
        <v>1945</v>
      </c>
    </row>
    <row r="827" spans="1:5" x14ac:dyDescent="0.35">
      <c r="A827" t="s">
        <v>1782</v>
      </c>
      <c r="B827">
        <v>201</v>
      </c>
      <c r="C827" t="s">
        <v>1532</v>
      </c>
      <c r="D827" t="s">
        <v>1946</v>
      </c>
      <c r="E827" t="s">
        <v>1947</v>
      </c>
    </row>
    <row r="828" spans="1:5" x14ac:dyDescent="0.35">
      <c r="A828" t="s">
        <v>1378</v>
      </c>
      <c r="B828">
        <v>245</v>
      </c>
      <c r="C828" t="s">
        <v>1603</v>
      </c>
      <c r="D828" t="s">
        <v>1931</v>
      </c>
      <c r="E828" t="s">
        <v>1932</v>
      </c>
    </row>
    <row r="830" spans="1:5" x14ac:dyDescent="0.35">
      <c r="A830" t="s">
        <v>1948</v>
      </c>
    </row>
    <row r="831" spans="1:5" x14ac:dyDescent="0.35">
      <c r="A831" t="s">
        <v>53</v>
      </c>
      <c r="B831" t="s">
        <v>1339</v>
      </c>
      <c r="C831" t="s">
        <v>268</v>
      </c>
      <c r="D831" t="s">
        <v>251</v>
      </c>
      <c r="E831" t="s">
        <v>233</v>
      </c>
    </row>
    <row r="832" spans="1:5" x14ac:dyDescent="0.35">
      <c r="A832" t="s">
        <v>1565</v>
      </c>
      <c r="B832">
        <v>19</v>
      </c>
      <c r="C832" t="s">
        <v>1619</v>
      </c>
      <c r="D832" t="s">
        <v>1928</v>
      </c>
      <c r="E832" t="s">
        <v>1730</v>
      </c>
    </row>
    <row r="833" spans="1:5" x14ac:dyDescent="0.35">
      <c r="A833" t="s">
        <v>1566</v>
      </c>
      <c r="B833">
        <v>127</v>
      </c>
      <c r="C833" t="s">
        <v>1600</v>
      </c>
      <c r="D833" t="s">
        <v>1944</v>
      </c>
      <c r="E833" t="s">
        <v>1949</v>
      </c>
    </row>
    <row r="834" spans="1:5" x14ac:dyDescent="0.35">
      <c r="A834" t="s">
        <v>1567</v>
      </c>
      <c r="B834">
        <v>57</v>
      </c>
      <c r="C834" t="s">
        <v>1353</v>
      </c>
      <c r="D834" t="s">
        <v>1950</v>
      </c>
      <c r="E834" t="s">
        <v>1951</v>
      </c>
    </row>
    <row r="835" spans="1:5" x14ac:dyDescent="0.35">
      <c r="A835" t="s">
        <v>1568</v>
      </c>
      <c r="B835">
        <v>14</v>
      </c>
      <c r="C835" t="s">
        <v>1374</v>
      </c>
      <c r="D835" t="s">
        <v>1921</v>
      </c>
      <c r="E835" t="s">
        <v>1682</v>
      </c>
    </row>
    <row r="836" spans="1:5" x14ac:dyDescent="0.35">
      <c r="A836" t="s">
        <v>1569</v>
      </c>
      <c r="B836">
        <v>28</v>
      </c>
      <c r="C836" t="s">
        <v>1417</v>
      </c>
      <c r="D836" t="s">
        <v>1778</v>
      </c>
      <c r="E836" t="s">
        <v>1488</v>
      </c>
    </row>
    <row r="837" spans="1:5" x14ac:dyDescent="0.35">
      <c r="A837" t="s">
        <v>1378</v>
      </c>
      <c r="B837">
        <v>245</v>
      </c>
      <c r="C837" t="s">
        <v>1603</v>
      </c>
      <c r="D837" t="s">
        <v>1931</v>
      </c>
      <c r="E837" t="s">
        <v>1932</v>
      </c>
    </row>
    <row r="839" spans="1:5" x14ac:dyDescent="0.35">
      <c r="A839" t="s">
        <v>1952</v>
      </c>
    </row>
    <row r="840" spans="1:5" x14ac:dyDescent="0.35">
      <c r="A840" t="s">
        <v>1409</v>
      </c>
      <c r="B840" t="s">
        <v>1339</v>
      </c>
      <c r="C840" t="s">
        <v>251</v>
      </c>
      <c r="D840" t="s">
        <v>233</v>
      </c>
      <c r="E840" t="s">
        <v>268</v>
      </c>
    </row>
    <row r="841" spans="1:5" x14ac:dyDescent="0.35">
      <c r="A841" t="s">
        <v>1410</v>
      </c>
      <c r="B841">
        <v>32</v>
      </c>
      <c r="C841" t="s">
        <v>1953</v>
      </c>
      <c r="D841" t="s">
        <v>1414</v>
      </c>
      <c r="E841" t="s">
        <v>1353</v>
      </c>
    </row>
    <row r="842" spans="1:5" x14ac:dyDescent="0.35">
      <c r="A842" t="s">
        <v>1415</v>
      </c>
      <c r="B842">
        <v>112</v>
      </c>
      <c r="C842" t="s">
        <v>1558</v>
      </c>
      <c r="D842" t="s">
        <v>1462</v>
      </c>
      <c r="E842" t="s">
        <v>1532</v>
      </c>
    </row>
    <row r="843" spans="1:5" x14ac:dyDescent="0.35">
      <c r="A843" t="s">
        <v>1422</v>
      </c>
      <c r="B843">
        <v>50</v>
      </c>
      <c r="C843" t="s">
        <v>1545</v>
      </c>
      <c r="D843" t="s">
        <v>1546</v>
      </c>
      <c r="E843" t="s">
        <v>1424</v>
      </c>
    </row>
    <row r="844" spans="1:5" x14ac:dyDescent="0.35">
      <c r="A844" t="s">
        <v>1430</v>
      </c>
      <c r="B844">
        <v>1</v>
      </c>
      <c r="C844" t="s">
        <v>1352</v>
      </c>
      <c r="D844" t="s">
        <v>1353</v>
      </c>
      <c r="E844" t="s">
        <v>1353</v>
      </c>
    </row>
    <row r="845" spans="1:5" x14ac:dyDescent="0.35">
      <c r="A845" t="s">
        <v>1431</v>
      </c>
      <c r="B845">
        <v>34</v>
      </c>
      <c r="C845" t="s">
        <v>1954</v>
      </c>
      <c r="D845" t="s">
        <v>1955</v>
      </c>
      <c r="E845" t="s">
        <v>1353</v>
      </c>
    </row>
    <row r="846" spans="1:5" x14ac:dyDescent="0.35">
      <c r="A846" t="s">
        <v>1437</v>
      </c>
      <c r="B846">
        <v>16</v>
      </c>
      <c r="C846" t="s">
        <v>1561</v>
      </c>
      <c r="D846" t="s">
        <v>1413</v>
      </c>
      <c r="E846" t="s">
        <v>1360</v>
      </c>
    </row>
    <row r="847" spans="1:5" x14ac:dyDescent="0.35">
      <c r="A847" t="s">
        <v>1378</v>
      </c>
      <c r="B847">
        <v>245</v>
      </c>
      <c r="C847" t="s">
        <v>1931</v>
      </c>
      <c r="D847" t="s">
        <v>1932</v>
      </c>
      <c r="E847" t="s">
        <v>1603</v>
      </c>
    </row>
    <row r="849" spans="1:5" x14ac:dyDescent="0.35">
      <c r="A849" t="s">
        <v>1956</v>
      </c>
    </row>
    <row r="850" spans="1:5" x14ac:dyDescent="0.35">
      <c r="A850" t="s">
        <v>1440</v>
      </c>
      <c r="B850" t="s">
        <v>1339</v>
      </c>
      <c r="C850" t="s">
        <v>251</v>
      </c>
      <c r="D850" t="s">
        <v>233</v>
      </c>
      <c r="E850" t="s">
        <v>268</v>
      </c>
    </row>
    <row r="851" spans="1:5" x14ac:dyDescent="0.35">
      <c r="A851" t="s">
        <v>1441</v>
      </c>
      <c r="B851">
        <v>41</v>
      </c>
      <c r="C851" t="s">
        <v>1496</v>
      </c>
      <c r="D851" t="s">
        <v>1896</v>
      </c>
      <c r="E851" t="s">
        <v>1353</v>
      </c>
    </row>
    <row r="852" spans="1:5" x14ac:dyDescent="0.35">
      <c r="A852" t="s">
        <v>1447</v>
      </c>
      <c r="B852">
        <v>204</v>
      </c>
      <c r="C852" t="s">
        <v>1957</v>
      </c>
      <c r="D852" t="s">
        <v>1958</v>
      </c>
      <c r="E852" t="s">
        <v>1380</v>
      </c>
    </row>
    <row r="853" spans="1:5" x14ac:dyDescent="0.35">
      <c r="A853" t="s">
        <v>1378</v>
      </c>
      <c r="B853">
        <v>245</v>
      </c>
      <c r="C853" t="s">
        <v>1931</v>
      </c>
      <c r="D853" t="s">
        <v>1932</v>
      </c>
      <c r="E853" t="s">
        <v>1603</v>
      </c>
    </row>
    <row r="855" spans="1:5" x14ac:dyDescent="0.35">
      <c r="A855" t="s">
        <v>1959</v>
      </c>
    </row>
    <row r="856" spans="1:5" x14ac:dyDescent="0.35">
      <c r="A856" t="s">
        <v>57</v>
      </c>
      <c r="B856" t="s">
        <v>1339</v>
      </c>
      <c r="C856" t="s">
        <v>268</v>
      </c>
      <c r="D856" t="s">
        <v>251</v>
      </c>
      <c r="E856" t="s">
        <v>233</v>
      </c>
    </row>
    <row r="857" spans="1:5" x14ac:dyDescent="0.35">
      <c r="A857" t="s">
        <v>240</v>
      </c>
      <c r="B857">
        <v>229</v>
      </c>
      <c r="C857" t="s">
        <v>1397</v>
      </c>
      <c r="D857" t="s">
        <v>1485</v>
      </c>
      <c r="E857" t="s">
        <v>1558</v>
      </c>
    </row>
    <row r="858" spans="1:5" x14ac:dyDescent="0.35">
      <c r="A858" t="s">
        <v>462</v>
      </c>
      <c r="B858">
        <v>16</v>
      </c>
      <c r="C858" t="s">
        <v>1353</v>
      </c>
      <c r="D858" t="s">
        <v>1485</v>
      </c>
      <c r="E858" t="s">
        <v>1561</v>
      </c>
    </row>
    <row r="859" spans="1:5" x14ac:dyDescent="0.35">
      <c r="A859" t="s">
        <v>1378</v>
      </c>
      <c r="B859">
        <v>245</v>
      </c>
      <c r="C859" t="s">
        <v>1390</v>
      </c>
      <c r="D859" t="s">
        <v>1485</v>
      </c>
      <c r="E859" t="s">
        <v>1562</v>
      </c>
    </row>
    <row r="861" spans="1:5" x14ac:dyDescent="0.35">
      <c r="A861" t="s">
        <v>1960</v>
      </c>
    </row>
    <row r="862" spans="1:5" x14ac:dyDescent="0.35">
      <c r="A862" t="s">
        <v>25</v>
      </c>
      <c r="B862" t="s">
        <v>1339</v>
      </c>
      <c r="C862" t="s">
        <v>233</v>
      </c>
      <c r="D862" t="s">
        <v>268</v>
      </c>
      <c r="E862" t="s">
        <v>251</v>
      </c>
    </row>
    <row r="863" spans="1:5" x14ac:dyDescent="0.35">
      <c r="A863" t="s">
        <v>1459</v>
      </c>
      <c r="B863">
        <v>2</v>
      </c>
      <c r="C863" t="s">
        <v>1352</v>
      </c>
      <c r="D863" t="s">
        <v>1353</v>
      </c>
      <c r="E863" t="s">
        <v>1353</v>
      </c>
    </row>
    <row r="864" spans="1:5" x14ac:dyDescent="0.35">
      <c r="A864" t="s">
        <v>1455</v>
      </c>
      <c r="B864">
        <v>41</v>
      </c>
      <c r="C864" t="s">
        <v>1961</v>
      </c>
      <c r="D864" t="s">
        <v>1375</v>
      </c>
      <c r="E864" t="s">
        <v>1444</v>
      </c>
    </row>
    <row r="865" spans="1:5" x14ac:dyDescent="0.35">
      <c r="A865" t="s">
        <v>1456</v>
      </c>
      <c r="B865">
        <v>97</v>
      </c>
      <c r="C865" t="s">
        <v>1805</v>
      </c>
      <c r="D865" t="s">
        <v>1353</v>
      </c>
      <c r="E865" t="s">
        <v>1667</v>
      </c>
    </row>
    <row r="866" spans="1:5" x14ac:dyDescent="0.35">
      <c r="A866" t="s">
        <v>1457</v>
      </c>
      <c r="B866">
        <v>62</v>
      </c>
      <c r="C866" t="s">
        <v>1962</v>
      </c>
      <c r="D866" t="s">
        <v>1373</v>
      </c>
      <c r="E866" t="s">
        <v>1627</v>
      </c>
    </row>
    <row r="867" spans="1:5" x14ac:dyDescent="0.35">
      <c r="A867" t="s">
        <v>1458</v>
      </c>
      <c r="B867">
        <v>40</v>
      </c>
      <c r="C867" t="s">
        <v>1963</v>
      </c>
      <c r="D867" t="s">
        <v>1353</v>
      </c>
      <c r="E867" t="s">
        <v>1964</v>
      </c>
    </row>
    <row r="868" spans="1:5" x14ac:dyDescent="0.35">
      <c r="A868" t="s">
        <v>1460</v>
      </c>
      <c r="B868">
        <v>3</v>
      </c>
      <c r="C868" t="s">
        <v>1352</v>
      </c>
      <c r="D868" t="s">
        <v>1353</v>
      </c>
      <c r="E868" t="s">
        <v>1353</v>
      </c>
    </row>
    <row r="869" spans="1:5" x14ac:dyDescent="0.35">
      <c r="A869" t="s">
        <v>1378</v>
      </c>
      <c r="B869">
        <v>245</v>
      </c>
      <c r="C869" t="s">
        <v>1562</v>
      </c>
      <c r="D869" t="s">
        <v>1390</v>
      </c>
      <c r="E869" t="s">
        <v>1485</v>
      </c>
    </row>
    <row r="871" spans="1:5" x14ac:dyDescent="0.35">
      <c r="A871" t="s">
        <v>1965</v>
      </c>
    </row>
    <row r="872" spans="1:5" x14ac:dyDescent="0.35">
      <c r="A872" t="s">
        <v>33</v>
      </c>
      <c r="B872" t="s">
        <v>1339</v>
      </c>
      <c r="C872" t="s">
        <v>251</v>
      </c>
      <c r="D872" t="s">
        <v>233</v>
      </c>
      <c r="E872" t="s">
        <v>268</v>
      </c>
    </row>
    <row r="873" spans="1:5" x14ac:dyDescent="0.35">
      <c r="A873" t="s">
        <v>242</v>
      </c>
      <c r="B873">
        <v>30</v>
      </c>
      <c r="C873" t="s">
        <v>1476</v>
      </c>
      <c r="D873" t="s">
        <v>1824</v>
      </c>
      <c r="E873" t="s">
        <v>1353</v>
      </c>
    </row>
    <row r="874" spans="1:5" x14ac:dyDescent="0.35">
      <c r="A874" t="s">
        <v>284</v>
      </c>
      <c r="B874">
        <v>61</v>
      </c>
      <c r="C874" t="s">
        <v>1939</v>
      </c>
      <c r="D874" t="s">
        <v>1938</v>
      </c>
      <c r="E874" t="s">
        <v>1390</v>
      </c>
    </row>
    <row r="875" spans="1:5" x14ac:dyDescent="0.35">
      <c r="A875" t="s">
        <v>1395</v>
      </c>
      <c r="B875">
        <v>115</v>
      </c>
      <c r="C875" t="s">
        <v>1468</v>
      </c>
      <c r="D875" t="s">
        <v>1966</v>
      </c>
      <c r="E875" t="s">
        <v>1402</v>
      </c>
    </row>
    <row r="876" spans="1:5" x14ac:dyDescent="0.35">
      <c r="A876" t="s">
        <v>1403</v>
      </c>
      <c r="B876">
        <v>39</v>
      </c>
      <c r="C876" t="s">
        <v>1407</v>
      </c>
      <c r="D876" t="s">
        <v>1884</v>
      </c>
      <c r="E876" t="s">
        <v>1353</v>
      </c>
    </row>
    <row r="877" spans="1:5" x14ac:dyDescent="0.35">
      <c r="A877" t="s">
        <v>1378</v>
      </c>
      <c r="B877">
        <v>245</v>
      </c>
      <c r="C877" t="s">
        <v>1485</v>
      </c>
      <c r="D877" t="s">
        <v>1562</v>
      </c>
      <c r="E877" t="s">
        <v>1390</v>
      </c>
    </row>
    <row r="879" spans="1:5" x14ac:dyDescent="0.35">
      <c r="A879" t="s">
        <v>1967</v>
      </c>
    </row>
    <row r="880" spans="1:5" x14ac:dyDescent="0.35">
      <c r="A880" t="s">
        <v>86</v>
      </c>
      <c r="B880" t="s">
        <v>1339</v>
      </c>
      <c r="C880" t="s">
        <v>251</v>
      </c>
      <c r="D880" t="s">
        <v>233</v>
      </c>
      <c r="E880" t="s">
        <v>268</v>
      </c>
    </row>
    <row r="881" spans="1:5" x14ac:dyDescent="0.35">
      <c r="A881" t="s">
        <v>1341</v>
      </c>
      <c r="B881">
        <v>6</v>
      </c>
      <c r="C881" t="s">
        <v>1366</v>
      </c>
      <c r="D881" t="s">
        <v>1365</v>
      </c>
      <c r="E881" t="s">
        <v>1353</v>
      </c>
    </row>
    <row r="882" spans="1:5" x14ac:dyDescent="0.35">
      <c r="A882" t="s">
        <v>1348</v>
      </c>
      <c r="B882">
        <v>3</v>
      </c>
      <c r="C882" t="s">
        <v>1353</v>
      </c>
      <c r="D882" t="s">
        <v>1352</v>
      </c>
      <c r="E882" t="s">
        <v>1353</v>
      </c>
    </row>
    <row r="883" spans="1:5" x14ac:dyDescent="0.35">
      <c r="A883" t="s">
        <v>1342</v>
      </c>
      <c r="B883">
        <v>14</v>
      </c>
      <c r="C883" t="s">
        <v>1682</v>
      </c>
      <c r="D883" t="s">
        <v>1421</v>
      </c>
      <c r="E883" t="s">
        <v>1353</v>
      </c>
    </row>
    <row r="884" spans="1:5" x14ac:dyDescent="0.35">
      <c r="A884" t="s">
        <v>1340</v>
      </c>
      <c r="B884">
        <v>22</v>
      </c>
      <c r="C884" t="s">
        <v>1697</v>
      </c>
      <c r="D884" t="s">
        <v>1781</v>
      </c>
      <c r="E884" t="s">
        <v>1353</v>
      </c>
    </row>
    <row r="885" spans="1:5" x14ac:dyDescent="0.35">
      <c r="A885" t="s">
        <v>1349</v>
      </c>
      <c r="B885">
        <v>7</v>
      </c>
      <c r="C885" t="s">
        <v>1682</v>
      </c>
      <c r="D885" t="s">
        <v>1421</v>
      </c>
      <c r="E885" t="s">
        <v>1353</v>
      </c>
    </row>
    <row r="886" spans="1:5" x14ac:dyDescent="0.35">
      <c r="A886" t="s">
        <v>1343</v>
      </c>
      <c r="B886">
        <v>12</v>
      </c>
      <c r="C886" t="s">
        <v>1716</v>
      </c>
      <c r="D886" t="s">
        <v>1968</v>
      </c>
      <c r="E886" t="s">
        <v>1353</v>
      </c>
    </row>
    <row r="887" spans="1:5" x14ac:dyDescent="0.35">
      <c r="A887" t="s">
        <v>1344</v>
      </c>
      <c r="B887">
        <v>131</v>
      </c>
      <c r="C887" t="s">
        <v>1428</v>
      </c>
      <c r="D887" t="s">
        <v>1560</v>
      </c>
      <c r="E887" t="s">
        <v>1626</v>
      </c>
    </row>
    <row r="888" spans="1:5" x14ac:dyDescent="0.35">
      <c r="A888" t="s">
        <v>1346</v>
      </c>
      <c r="B888">
        <v>16</v>
      </c>
      <c r="C888" t="s">
        <v>1356</v>
      </c>
      <c r="D888" t="s">
        <v>1540</v>
      </c>
      <c r="E888" t="s">
        <v>1413</v>
      </c>
    </row>
    <row r="889" spans="1:5" x14ac:dyDescent="0.35">
      <c r="A889" t="s">
        <v>1345</v>
      </c>
      <c r="B889">
        <v>16</v>
      </c>
      <c r="C889" t="s">
        <v>1360</v>
      </c>
      <c r="D889" t="s">
        <v>1754</v>
      </c>
      <c r="E889" t="s">
        <v>1353</v>
      </c>
    </row>
    <row r="890" spans="1:5" x14ac:dyDescent="0.35">
      <c r="A890" t="s">
        <v>1350</v>
      </c>
      <c r="B890">
        <v>12</v>
      </c>
      <c r="C890" t="s">
        <v>1387</v>
      </c>
      <c r="D890" t="s">
        <v>1543</v>
      </c>
      <c r="E890" t="s">
        <v>1357</v>
      </c>
    </row>
    <row r="891" spans="1:5" x14ac:dyDescent="0.35">
      <c r="A891" t="s">
        <v>1347</v>
      </c>
      <c r="B891">
        <v>6</v>
      </c>
      <c r="C891" t="s">
        <v>1387</v>
      </c>
      <c r="D891" t="s">
        <v>1773</v>
      </c>
      <c r="E891" t="s">
        <v>1353</v>
      </c>
    </row>
    <row r="892" spans="1:5" x14ac:dyDescent="0.35">
      <c r="A892" t="s">
        <v>1378</v>
      </c>
      <c r="B892">
        <v>245</v>
      </c>
      <c r="C892" t="s">
        <v>1485</v>
      </c>
      <c r="D892" t="s">
        <v>1562</v>
      </c>
      <c r="E892" t="s">
        <v>1390</v>
      </c>
    </row>
    <row r="894" spans="1:5" x14ac:dyDescent="0.35">
      <c r="A894" t="s">
        <v>1969</v>
      </c>
    </row>
    <row r="895" spans="1:5" x14ac:dyDescent="0.35">
      <c r="A895" t="s">
        <v>35</v>
      </c>
      <c r="B895" t="s">
        <v>1339</v>
      </c>
      <c r="C895" t="s">
        <v>268</v>
      </c>
      <c r="D895" t="s">
        <v>251</v>
      </c>
      <c r="E895" t="s">
        <v>233</v>
      </c>
    </row>
    <row r="896" spans="1:5" x14ac:dyDescent="0.35">
      <c r="A896" t="s">
        <v>1780</v>
      </c>
      <c r="B896">
        <v>44</v>
      </c>
      <c r="C896" t="s">
        <v>1672</v>
      </c>
      <c r="D896" t="s">
        <v>1822</v>
      </c>
      <c r="E896" t="s">
        <v>1829</v>
      </c>
    </row>
    <row r="897" spans="1:5" x14ac:dyDescent="0.35">
      <c r="A897" t="s">
        <v>1782</v>
      </c>
      <c r="B897">
        <v>201</v>
      </c>
      <c r="C897" t="s">
        <v>1626</v>
      </c>
      <c r="D897" t="s">
        <v>1970</v>
      </c>
      <c r="E897" t="s">
        <v>1971</v>
      </c>
    </row>
    <row r="898" spans="1:5" x14ac:dyDescent="0.35">
      <c r="A898" t="s">
        <v>1378</v>
      </c>
      <c r="B898">
        <v>245</v>
      </c>
      <c r="C898" t="s">
        <v>1390</v>
      </c>
      <c r="D898" t="s">
        <v>1485</v>
      </c>
      <c r="E898" t="s">
        <v>1562</v>
      </c>
    </row>
    <row r="900" spans="1:5" x14ac:dyDescent="0.35">
      <c r="A900" t="s">
        <v>1972</v>
      </c>
    </row>
    <row r="901" spans="1:5" x14ac:dyDescent="0.35">
      <c r="A901" t="s">
        <v>53</v>
      </c>
      <c r="B901" t="s">
        <v>1339</v>
      </c>
      <c r="C901" t="s">
        <v>251</v>
      </c>
      <c r="D901" t="s">
        <v>233</v>
      </c>
      <c r="E901" t="s">
        <v>268</v>
      </c>
    </row>
    <row r="902" spans="1:5" x14ac:dyDescent="0.35">
      <c r="A902" t="s">
        <v>1565</v>
      </c>
      <c r="B902">
        <v>19</v>
      </c>
      <c r="C902" t="s">
        <v>1675</v>
      </c>
      <c r="D902" t="s">
        <v>1973</v>
      </c>
      <c r="E902" t="s">
        <v>1353</v>
      </c>
    </row>
    <row r="903" spans="1:5" x14ac:dyDescent="0.35">
      <c r="A903" t="s">
        <v>1566</v>
      </c>
      <c r="B903">
        <v>127</v>
      </c>
      <c r="C903" t="s">
        <v>1732</v>
      </c>
      <c r="D903" t="s">
        <v>1805</v>
      </c>
      <c r="E903" t="s">
        <v>1390</v>
      </c>
    </row>
    <row r="904" spans="1:5" x14ac:dyDescent="0.35">
      <c r="A904" t="s">
        <v>1567</v>
      </c>
      <c r="B904">
        <v>57</v>
      </c>
      <c r="C904" t="s">
        <v>1951</v>
      </c>
      <c r="D904" t="s">
        <v>1974</v>
      </c>
      <c r="E904" t="s">
        <v>1396</v>
      </c>
    </row>
    <row r="905" spans="1:5" x14ac:dyDescent="0.35">
      <c r="A905" t="s">
        <v>1568</v>
      </c>
      <c r="B905">
        <v>14</v>
      </c>
      <c r="C905" t="s">
        <v>1487</v>
      </c>
      <c r="D905" t="s">
        <v>1820</v>
      </c>
      <c r="E905" t="s">
        <v>1353</v>
      </c>
    </row>
    <row r="906" spans="1:5" x14ac:dyDescent="0.35">
      <c r="A906" t="s">
        <v>1569</v>
      </c>
      <c r="B906">
        <v>28</v>
      </c>
      <c r="C906" t="s">
        <v>1735</v>
      </c>
      <c r="D906" t="s">
        <v>1975</v>
      </c>
      <c r="E906" t="s">
        <v>1353</v>
      </c>
    </row>
    <row r="907" spans="1:5" x14ac:dyDescent="0.35">
      <c r="A907" t="s">
        <v>1378</v>
      </c>
      <c r="B907">
        <v>245</v>
      </c>
      <c r="C907" t="s">
        <v>1485</v>
      </c>
      <c r="D907" t="s">
        <v>1562</v>
      </c>
      <c r="E907" t="s">
        <v>1390</v>
      </c>
    </row>
    <row r="909" spans="1:5" x14ac:dyDescent="0.35">
      <c r="A909" t="s">
        <v>1976</v>
      </c>
    </row>
    <row r="910" spans="1:5" x14ac:dyDescent="0.35">
      <c r="A910" t="s">
        <v>1409</v>
      </c>
      <c r="B910" t="s">
        <v>1339</v>
      </c>
      <c r="C910" t="s">
        <v>251</v>
      </c>
      <c r="D910" t="s">
        <v>233</v>
      </c>
      <c r="E910" t="s">
        <v>268</v>
      </c>
    </row>
    <row r="911" spans="1:5" x14ac:dyDescent="0.35">
      <c r="A911" t="s">
        <v>1410</v>
      </c>
      <c r="B911">
        <v>32</v>
      </c>
      <c r="C911" t="s">
        <v>1461</v>
      </c>
      <c r="D911" t="s">
        <v>1556</v>
      </c>
      <c r="E911" t="s">
        <v>1353</v>
      </c>
    </row>
    <row r="912" spans="1:5" x14ac:dyDescent="0.35">
      <c r="A912" t="s">
        <v>1415</v>
      </c>
      <c r="B912">
        <v>112</v>
      </c>
      <c r="C912" t="s">
        <v>1485</v>
      </c>
      <c r="D912" t="s">
        <v>1558</v>
      </c>
      <c r="E912" t="s">
        <v>1420</v>
      </c>
    </row>
    <row r="913" spans="1:5" x14ac:dyDescent="0.35">
      <c r="A913" t="s">
        <v>1422</v>
      </c>
      <c r="B913">
        <v>50</v>
      </c>
      <c r="C913" t="s">
        <v>1582</v>
      </c>
      <c r="D913" t="s">
        <v>1559</v>
      </c>
      <c r="E913" t="s">
        <v>1423</v>
      </c>
    </row>
    <row r="914" spans="1:5" x14ac:dyDescent="0.35">
      <c r="A914" t="s">
        <v>1430</v>
      </c>
      <c r="B914">
        <v>1</v>
      </c>
      <c r="C914" t="s">
        <v>1353</v>
      </c>
      <c r="D914" t="s">
        <v>1352</v>
      </c>
      <c r="E914" t="s">
        <v>1353</v>
      </c>
    </row>
    <row r="915" spans="1:5" x14ac:dyDescent="0.35">
      <c r="A915" t="s">
        <v>1431</v>
      </c>
      <c r="B915">
        <v>34</v>
      </c>
      <c r="C915" t="s">
        <v>1470</v>
      </c>
      <c r="D915" t="s">
        <v>1977</v>
      </c>
      <c r="E915" t="s">
        <v>1384</v>
      </c>
    </row>
    <row r="916" spans="1:5" x14ac:dyDescent="0.35">
      <c r="A916" t="s">
        <v>1437</v>
      </c>
      <c r="B916">
        <v>16</v>
      </c>
      <c r="C916" t="s">
        <v>1360</v>
      </c>
      <c r="D916" t="s">
        <v>1754</v>
      </c>
      <c r="E916" t="s">
        <v>1353</v>
      </c>
    </row>
    <row r="917" spans="1:5" x14ac:dyDescent="0.35">
      <c r="A917" t="s">
        <v>1378</v>
      </c>
      <c r="B917">
        <v>245</v>
      </c>
      <c r="C917" t="s">
        <v>1485</v>
      </c>
      <c r="D917" t="s">
        <v>1562</v>
      </c>
      <c r="E917" t="s">
        <v>1390</v>
      </c>
    </row>
    <row r="919" spans="1:5" x14ac:dyDescent="0.35">
      <c r="A919" t="s">
        <v>1978</v>
      </c>
    </row>
    <row r="920" spans="1:5" x14ac:dyDescent="0.35">
      <c r="A920" t="s">
        <v>1440</v>
      </c>
      <c r="B920" t="s">
        <v>1339</v>
      </c>
      <c r="C920" t="s">
        <v>268</v>
      </c>
      <c r="D920" t="s">
        <v>251</v>
      </c>
      <c r="E920" t="s">
        <v>233</v>
      </c>
    </row>
    <row r="921" spans="1:5" x14ac:dyDescent="0.35">
      <c r="A921" t="s">
        <v>1441</v>
      </c>
      <c r="B921">
        <v>41</v>
      </c>
      <c r="C921" t="s">
        <v>1375</v>
      </c>
      <c r="D921" t="s">
        <v>1392</v>
      </c>
      <c r="E921" t="s">
        <v>1767</v>
      </c>
    </row>
    <row r="922" spans="1:5" x14ac:dyDescent="0.35">
      <c r="A922" t="s">
        <v>1447</v>
      </c>
      <c r="B922">
        <v>204</v>
      </c>
      <c r="C922" t="s">
        <v>1626</v>
      </c>
      <c r="D922" t="s">
        <v>1548</v>
      </c>
      <c r="E922" t="s">
        <v>1935</v>
      </c>
    </row>
    <row r="923" spans="1:5" x14ac:dyDescent="0.35">
      <c r="A923" t="s">
        <v>1378</v>
      </c>
      <c r="B923">
        <v>245</v>
      </c>
      <c r="C923" t="s">
        <v>1390</v>
      </c>
      <c r="D923" t="s">
        <v>1485</v>
      </c>
      <c r="E923" t="s">
        <v>1562</v>
      </c>
    </row>
    <row r="925" spans="1:5" x14ac:dyDescent="0.35">
      <c r="A925" t="s">
        <v>1979</v>
      </c>
    </row>
    <row r="926" spans="1:5" x14ac:dyDescent="0.35">
      <c r="A926" t="s">
        <v>57</v>
      </c>
      <c r="B926" t="s">
        <v>1339</v>
      </c>
      <c r="C926" t="s">
        <v>268</v>
      </c>
      <c r="D926" t="s">
        <v>251</v>
      </c>
      <c r="E926" t="s">
        <v>233</v>
      </c>
    </row>
    <row r="927" spans="1:5" x14ac:dyDescent="0.35">
      <c r="A927" t="s">
        <v>240</v>
      </c>
      <c r="B927">
        <v>229</v>
      </c>
      <c r="C927" t="s">
        <v>1526</v>
      </c>
      <c r="D927" t="s">
        <v>1980</v>
      </c>
      <c r="E927" t="s">
        <v>1981</v>
      </c>
    </row>
    <row r="928" spans="1:5" x14ac:dyDescent="0.35">
      <c r="A928" t="s">
        <v>462</v>
      </c>
      <c r="B928">
        <v>16</v>
      </c>
      <c r="C928" t="s">
        <v>1353</v>
      </c>
      <c r="D928" t="s">
        <v>1438</v>
      </c>
      <c r="E928" t="s">
        <v>1438</v>
      </c>
    </row>
    <row r="929" spans="1:5" x14ac:dyDescent="0.35">
      <c r="A929" t="s">
        <v>1378</v>
      </c>
      <c r="B929">
        <v>245</v>
      </c>
      <c r="C929" t="s">
        <v>1526</v>
      </c>
      <c r="D929" t="s">
        <v>1982</v>
      </c>
      <c r="E929" t="s">
        <v>1620</v>
      </c>
    </row>
    <row r="931" spans="1:5" x14ac:dyDescent="0.35">
      <c r="A931" t="s">
        <v>1983</v>
      </c>
    </row>
    <row r="932" spans="1:5" x14ac:dyDescent="0.35">
      <c r="A932" t="s">
        <v>25</v>
      </c>
      <c r="B932" t="s">
        <v>1339</v>
      </c>
      <c r="C932" t="s">
        <v>251</v>
      </c>
      <c r="D932" t="s">
        <v>233</v>
      </c>
      <c r="E932" t="s">
        <v>268</v>
      </c>
    </row>
    <row r="933" spans="1:5" x14ac:dyDescent="0.35">
      <c r="A933" t="s">
        <v>1459</v>
      </c>
      <c r="B933">
        <v>2</v>
      </c>
      <c r="C933" t="s">
        <v>1438</v>
      </c>
      <c r="D933" t="s">
        <v>1438</v>
      </c>
      <c r="E933" t="s">
        <v>1353</v>
      </c>
    </row>
    <row r="934" spans="1:5" x14ac:dyDescent="0.35">
      <c r="A934" t="s">
        <v>1455</v>
      </c>
      <c r="B934">
        <v>41</v>
      </c>
      <c r="C934" t="s">
        <v>1786</v>
      </c>
      <c r="D934" t="s">
        <v>1443</v>
      </c>
      <c r="E934" t="s">
        <v>1375</v>
      </c>
    </row>
    <row r="935" spans="1:5" x14ac:dyDescent="0.35">
      <c r="A935" t="s">
        <v>1456</v>
      </c>
      <c r="B935">
        <v>97</v>
      </c>
      <c r="C935" t="s">
        <v>1984</v>
      </c>
      <c r="D935" t="s">
        <v>1985</v>
      </c>
      <c r="E935" t="s">
        <v>1353</v>
      </c>
    </row>
    <row r="936" spans="1:5" x14ac:dyDescent="0.35">
      <c r="A936" t="s">
        <v>1457</v>
      </c>
      <c r="B936">
        <v>62</v>
      </c>
      <c r="C936" t="s">
        <v>1899</v>
      </c>
      <c r="D936" t="s">
        <v>1900</v>
      </c>
      <c r="E936" t="s">
        <v>1353</v>
      </c>
    </row>
    <row r="937" spans="1:5" x14ac:dyDescent="0.35">
      <c r="A937" t="s">
        <v>1458</v>
      </c>
      <c r="B937">
        <v>40</v>
      </c>
      <c r="C937" t="s">
        <v>1986</v>
      </c>
      <c r="D937" t="s">
        <v>1987</v>
      </c>
      <c r="E937" t="s">
        <v>1353</v>
      </c>
    </row>
    <row r="938" spans="1:5" x14ac:dyDescent="0.35">
      <c r="A938" t="s">
        <v>1460</v>
      </c>
      <c r="B938">
        <v>3</v>
      </c>
      <c r="C938" t="s">
        <v>1353</v>
      </c>
      <c r="D938" t="s">
        <v>1352</v>
      </c>
      <c r="E938" t="s">
        <v>1353</v>
      </c>
    </row>
    <row r="939" spans="1:5" x14ac:dyDescent="0.35">
      <c r="A939" t="s">
        <v>1378</v>
      </c>
      <c r="B939">
        <v>245</v>
      </c>
      <c r="C939" t="s">
        <v>1982</v>
      </c>
      <c r="D939" t="s">
        <v>1620</v>
      </c>
      <c r="E939" t="s">
        <v>1526</v>
      </c>
    </row>
    <row r="941" spans="1:5" x14ac:dyDescent="0.35">
      <c r="A941" t="s">
        <v>1988</v>
      </c>
    </row>
    <row r="942" spans="1:5" x14ac:dyDescent="0.35">
      <c r="A942" t="s">
        <v>35</v>
      </c>
      <c r="B942" t="s">
        <v>1339</v>
      </c>
      <c r="C942" t="s">
        <v>251</v>
      </c>
      <c r="D942" t="s">
        <v>233</v>
      </c>
      <c r="E942" t="s">
        <v>268</v>
      </c>
    </row>
    <row r="943" spans="1:5" x14ac:dyDescent="0.35">
      <c r="A943" t="s">
        <v>1780</v>
      </c>
      <c r="B943">
        <v>44</v>
      </c>
      <c r="C943" t="s">
        <v>1673</v>
      </c>
      <c r="D943" t="s">
        <v>1989</v>
      </c>
      <c r="E943" t="s">
        <v>1353</v>
      </c>
    </row>
    <row r="944" spans="1:5" x14ac:dyDescent="0.35">
      <c r="A944" t="s">
        <v>1782</v>
      </c>
      <c r="B944">
        <v>201</v>
      </c>
      <c r="C944" t="s">
        <v>1990</v>
      </c>
      <c r="D944" t="s">
        <v>1991</v>
      </c>
      <c r="E944" t="s">
        <v>1636</v>
      </c>
    </row>
    <row r="945" spans="1:5" x14ac:dyDescent="0.35">
      <c r="A945" t="s">
        <v>1378</v>
      </c>
      <c r="B945">
        <v>245</v>
      </c>
      <c r="C945" t="s">
        <v>1982</v>
      </c>
      <c r="D945" t="s">
        <v>1620</v>
      </c>
      <c r="E945" t="s">
        <v>1526</v>
      </c>
    </row>
    <row r="947" spans="1:5" x14ac:dyDescent="0.35">
      <c r="A947" t="s">
        <v>1992</v>
      </c>
    </row>
    <row r="948" spans="1:5" x14ac:dyDescent="0.35">
      <c r="A948" t="s">
        <v>53</v>
      </c>
      <c r="B948" t="s">
        <v>1339</v>
      </c>
      <c r="C948" t="s">
        <v>251</v>
      </c>
      <c r="D948" t="s">
        <v>233</v>
      </c>
      <c r="E948" t="s">
        <v>268</v>
      </c>
    </row>
    <row r="949" spans="1:5" x14ac:dyDescent="0.35">
      <c r="A949" t="s">
        <v>1565</v>
      </c>
      <c r="B949">
        <v>19</v>
      </c>
      <c r="C949" t="s">
        <v>1993</v>
      </c>
      <c r="D949" t="s">
        <v>1730</v>
      </c>
      <c r="E949" t="s">
        <v>1353</v>
      </c>
    </row>
    <row r="950" spans="1:5" x14ac:dyDescent="0.35">
      <c r="A950" t="s">
        <v>1566</v>
      </c>
      <c r="B950">
        <v>127</v>
      </c>
      <c r="C950" t="s">
        <v>1994</v>
      </c>
      <c r="D950" t="s">
        <v>1995</v>
      </c>
      <c r="E950" t="s">
        <v>1474</v>
      </c>
    </row>
    <row r="951" spans="1:5" x14ac:dyDescent="0.35">
      <c r="A951" t="s">
        <v>1567</v>
      </c>
      <c r="B951">
        <v>57</v>
      </c>
      <c r="C951" t="s">
        <v>1944</v>
      </c>
      <c r="D951" t="s">
        <v>1996</v>
      </c>
      <c r="E951" t="s">
        <v>1353</v>
      </c>
    </row>
    <row r="952" spans="1:5" x14ac:dyDescent="0.35">
      <c r="A952" t="s">
        <v>1568</v>
      </c>
      <c r="B952">
        <v>14</v>
      </c>
      <c r="C952" t="s">
        <v>1421</v>
      </c>
      <c r="D952" t="s">
        <v>1682</v>
      </c>
      <c r="E952" t="s">
        <v>1353</v>
      </c>
    </row>
    <row r="953" spans="1:5" x14ac:dyDescent="0.35">
      <c r="A953" t="s">
        <v>1569</v>
      </c>
      <c r="B953">
        <v>28</v>
      </c>
      <c r="C953" t="s">
        <v>1975</v>
      </c>
      <c r="D953" t="s">
        <v>1735</v>
      </c>
      <c r="E953" t="s">
        <v>1353</v>
      </c>
    </row>
    <row r="954" spans="1:5" x14ac:dyDescent="0.35">
      <c r="A954" t="s">
        <v>1378</v>
      </c>
      <c r="B954">
        <v>245</v>
      </c>
      <c r="C954" t="s">
        <v>1982</v>
      </c>
      <c r="D954" t="s">
        <v>1620</v>
      </c>
      <c r="E954" t="s">
        <v>1526</v>
      </c>
    </row>
    <row r="956" spans="1:5" x14ac:dyDescent="0.35">
      <c r="A956" t="s">
        <v>1997</v>
      </c>
    </row>
    <row r="957" spans="1:5" x14ac:dyDescent="0.35">
      <c r="A957" t="s">
        <v>1409</v>
      </c>
      <c r="B957" t="s">
        <v>1339</v>
      </c>
      <c r="C957" t="s">
        <v>251</v>
      </c>
      <c r="D957" t="s">
        <v>233</v>
      </c>
      <c r="E957" t="s">
        <v>268</v>
      </c>
    </row>
    <row r="958" spans="1:5" x14ac:dyDescent="0.35">
      <c r="A958" t="s">
        <v>1410</v>
      </c>
      <c r="B958">
        <v>32</v>
      </c>
      <c r="C958" t="s">
        <v>1953</v>
      </c>
      <c r="D958" t="s">
        <v>1414</v>
      </c>
      <c r="E958" t="s">
        <v>1353</v>
      </c>
    </row>
    <row r="959" spans="1:5" x14ac:dyDescent="0.35">
      <c r="A959" t="s">
        <v>1415</v>
      </c>
      <c r="B959">
        <v>112</v>
      </c>
      <c r="C959" t="s">
        <v>1921</v>
      </c>
      <c r="D959" t="s">
        <v>1662</v>
      </c>
      <c r="E959" t="s">
        <v>1353</v>
      </c>
    </row>
    <row r="960" spans="1:5" x14ac:dyDescent="0.35">
      <c r="A960" t="s">
        <v>1422</v>
      </c>
      <c r="B960">
        <v>50</v>
      </c>
      <c r="C960" t="s">
        <v>1998</v>
      </c>
      <c r="D960" t="s">
        <v>1426</v>
      </c>
      <c r="E960" t="s">
        <v>1423</v>
      </c>
    </row>
    <row r="961" spans="1:5" x14ac:dyDescent="0.35">
      <c r="A961" t="s">
        <v>1430</v>
      </c>
      <c r="B961">
        <v>1</v>
      </c>
      <c r="C961" t="s">
        <v>1352</v>
      </c>
      <c r="D961" t="s">
        <v>1353</v>
      </c>
      <c r="E961" t="s">
        <v>1353</v>
      </c>
    </row>
    <row r="962" spans="1:5" x14ac:dyDescent="0.35">
      <c r="A962" t="s">
        <v>1431</v>
      </c>
      <c r="B962">
        <v>34</v>
      </c>
      <c r="C962" t="s">
        <v>1573</v>
      </c>
      <c r="D962" t="s">
        <v>1747</v>
      </c>
      <c r="E962" t="s">
        <v>1353</v>
      </c>
    </row>
    <row r="963" spans="1:5" x14ac:dyDescent="0.35">
      <c r="A963" t="s">
        <v>1437</v>
      </c>
      <c r="B963">
        <v>16</v>
      </c>
      <c r="C963" t="s">
        <v>1901</v>
      </c>
      <c r="D963" t="s">
        <v>1359</v>
      </c>
      <c r="E963" t="s">
        <v>1353</v>
      </c>
    </row>
    <row r="964" spans="1:5" x14ac:dyDescent="0.35">
      <c r="A964" t="s">
        <v>1378</v>
      </c>
      <c r="B964">
        <v>245</v>
      </c>
      <c r="C964" t="s">
        <v>1982</v>
      </c>
      <c r="D964" t="s">
        <v>1620</v>
      </c>
      <c r="E964" t="s">
        <v>1526</v>
      </c>
    </row>
    <row r="966" spans="1:5" x14ac:dyDescent="0.35">
      <c r="A966" t="s">
        <v>1999</v>
      </c>
    </row>
    <row r="967" spans="1:5" x14ac:dyDescent="0.35">
      <c r="A967" t="s">
        <v>1440</v>
      </c>
      <c r="B967" t="s">
        <v>1339</v>
      </c>
      <c r="C967" t="s">
        <v>251</v>
      </c>
      <c r="D967" t="s">
        <v>233</v>
      </c>
      <c r="E967" t="s">
        <v>268</v>
      </c>
    </row>
    <row r="968" spans="1:5" x14ac:dyDescent="0.35">
      <c r="A968" t="s">
        <v>1441</v>
      </c>
      <c r="B968">
        <v>41</v>
      </c>
      <c r="C968" t="s">
        <v>2000</v>
      </c>
      <c r="D968" t="s">
        <v>1687</v>
      </c>
      <c r="E968" t="s">
        <v>1353</v>
      </c>
    </row>
    <row r="969" spans="1:5" x14ac:dyDescent="0.35">
      <c r="A969" t="s">
        <v>1447</v>
      </c>
      <c r="B969">
        <v>204</v>
      </c>
      <c r="C969" t="s">
        <v>1928</v>
      </c>
      <c r="D969" t="s">
        <v>2001</v>
      </c>
      <c r="E969" t="s">
        <v>1636</v>
      </c>
    </row>
    <row r="970" spans="1:5" x14ac:dyDescent="0.35">
      <c r="A970" t="s">
        <v>1378</v>
      </c>
      <c r="B970">
        <v>245</v>
      </c>
      <c r="C970" t="s">
        <v>1982</v>
      </c>
      <c r="D970" t="s">
        <v>1620</v>
      </c>
      <c r="E970" t="s">
        <v>1526</v>
      </c>
    </row>
    <row r="972" spans="1:5" x14ac:dyDescent="0.35">
      <c r="A972" t="s">
        <v>2002</v>
      </c>
    </row>
    <row r="973" spans="1:5" x14ac:dyDescent="0.35">
      <c r="A973" t="s">
        <v>25</v>
      </c>
      <c r="B973" t="s">
        <v>1339</v>
      </c>
      <c r="C973" t="s">
        <v>251</v>
      </c>
      <c r="D973" t="s">
        <v>233</v>
      </c>
      <c r="E973" t="s">
        <v>268</v>
      </c>
    </row>
    <row r="974" spans="1:5" x14ac:dyDescent="0.35">
      <c r="A974" t="s">
        <v>1459</v>
      </c>
      <c r="B974">
        <v>2</v>
      </c>
      <c r="C974" t="s">
        <v>1438</v>
      </c>
      <c r="D974" t="s">
        <v>1438</v>
      </c>
      <c r="E974" t="s">
        <v>1353</v>
      </c>
    </row>
    <row r="975" spans="1:5" x14ac:dyDescent="0.35">
      <c r="A975" t="s">
        <v>1455</v>
      </c>
      <c r="B975">
        <v>41</v>
      </c>
      <c r="C975" t="s">
        <v>1881</v>
      </c>
      <c r="D975" t="s">
        <v>1580</v>
      </c>
      <c r="E975" t="s">
        <v>1375</v>
      </c>
    </row>
    <row r="976" spans="1:5" x14ac:dyDescent="0.35">
      <c r="A976" t="s">
        <v>1456</v>
      </c>
      <c r="B976">
        <v>97</v>
      </c>
      <c r="C976" t="s">
        <v>1984</v>
      </c>
      <c r="D976" t="s">
        <v>1889</v>
      </c>
      <c r="E976" t="s">
        <v>1448</v>
      </c>
    </row>
    <row r="977" spans="1:5" x14ac:dyDescent="0.35">
      <c r="A977" t="s">
        <v>1457</v>
      </c>
      <c r="B977">
        <v>62</v>
      </c>
      <c r="C977" t="s">
        <v>2003</v>
      </c>
      <c r="D977" t="s">
        <v>1712</v>
      </c>
      <c r="E977" t="s">
        <v>1390</v>
      </c>
    </row>
    <row r="978" spans="1:5" x14ac:dyDescent="0.35">
      <c r="A978" t="s">
        <v>1458</v>
      </c>
      <c r="B978">
        <v>40</v>
      </c>
      <c r="C978" t="s">
        <v>2004</v>
      </c>
      <c r="D978" t="s">
        <v>2005</v>
      </c>
      <c r="E978" t="s">
        <v>1353</v>
      </c>
    </row>
    <row r="979" spans="1:5" x14ac:dyDescent="0.35">
      <c r="A979" t="s">
        <v>1460</v>
      </c>
      <c r="B979">
        <v>3</v>
      </c>
      <c r="C979" t="s">
        <v>1352</v>
      </c>
      <c r="D979" t="s">
        <v>1353</v>
      </c>
      <c r="E979" t="s">
        <v>1353</v>
      </c>
    </row>
    <row r="980" spans="1:5" x14ac:dyDescent="0.35">
      <c r="A980" t="s">
        <v>1378</v>
      </c>
      <c r="B980">
        <v>245</v>
      </c>
      <c r="C980" t="s">
        <v>1801</v>
      </c>
      <c r="D980" t="s">
        <v>2006</v>
      </c>
      <c r="E980" t="s">
        <v>1383</v>
      </c>
    </row>
    <row r="982" spans="1:5" x14ac:dyDescent="0.35">
      <c r="A982" t="s">
        <v>2007</v>
      </c>
    </row>
    <row r="983" spans="1:5" x14ac:dyDescent="0.35">
      <c r="A983" t="s">
        <v>35</v>
      </c>
      <c r="B983" t="s">
        <v>1339</v>
      </c>
      <c r="C983" t="s">
        <v>268</v>
      </c>
      <c r="D983" t="s">
        <v>251</v>
      </c>
      <c r="E983" t="s">
        <v>233</v>
      </c>
    </row>
    <row r="984" spans="1:5" x14ac:dyDescent="0.35">
      <c r="A984" t="s">
        <v>1780</v>
      </c>
      <c r="B984">
        <v>44</v>
      </c>
      <c r="C984" t="s">
        <v>1672</v>
      </c>
      <c r="D984" t="s">
        <v>1903</v>
      </c>
      <c r="E984" t="s">
        <v>1932</v>
      </c>
    </row>
    <row r="985" spans="1:5" x14ac:dyDescent="0.35">
      <c r="A985" t="s">
        <v>1782</v>
      </c>
      <c r="B985">
        <v>201</v>
      </c>
      <c r="C985" t="s">
        <v>1448</v>
      </c>
      <c r="D985" t="s">
        <v>2008</v>
      </c>
      <c r="E985" t="s">
        <v>1571</v>
      </c>
    </row>
    <row r="986" spans="1:5" x14ac:dyDescent="0.35">
      <c r="A986" t="s">
        <v>1378</v>
      </c>
      <c r="B986">
        <v>245</v>
      </c>
      <c r="C986" t="s">
        <v>1383</v>
      </c>
      <c r="D986" t="s">
        <v>1801</v>
      </c>
      <c r="E986" t="s">
        <v>2006</v>
      </c>
    </row>
    <row r="988" spans="1:5" x14ac:dyDescent="0.35">
      <c r="A988" t="s">
        <v>2009</v>
      </c>
    </row>
    <row r="989" spans="1:5" x14ac:dyDescent="0.35">
      <c r="A989" t="s">
        <v>53</v>
      </c>
      <c r="B989" t="s">
        <v>1339</v>
      </c>
      <c r="C989" t="s">
        <v>268</v>
      </c>
      <c r="D989" t="s">
        <v>251</v>
      </c>
      <c r="E989" t="s">
        <v>233</v>
      </c>
    </row>
    <row r="990" spans="1:5" x14ac:dyDescent="0.35">
      <c r="A990" t="s">
        <v>1565</v>
      </c>
      <c r="B990">
        <v>19</v>
      </c>
      <c r="C990" t="s">
        <v>1619</v>
      </c>
      <c r="D990" t="s">
        <v>2010</v>
      </c>
      <c r="E990" t="s">
        <v>1688</v>
      </c>
    </row>
    <row r="991" spans="1:5" x14ac:dyDescent="0.35">
      <c r="A991" t="s">
        <v>1566</v>
      </c>
      <c r="B991">
        <v>127</v>
      </c>
      <c r="C991" t="s">
        <v>1474</v>
      </c>
      <c r="D991" t="s">
        <v>2011</v>
      </c>
      <c r="E991" t="s">
        <v>2012</v>
      </c>
    </row>
    <row r="992" spans="1:5" x14ac:dyDescent="0.35">
      <c r="A992" t="s">
        <v>1567</v>
      </c>
      <c r="B992">
        <v>57</v>
      </c>
      <c r="C992" t="s">
        <v>1420</v>
      </c>
      <c r="D992" t="s">
        <v>1804</v>
      </c>
      <c r="E992" t="s">
        <v>2013</v>
      </c>
    </row>
    <row r="993" spans="1:5" x14ac:dyDescent="0.35">
      <c r="A993" t="s">
        <v>1568</v>
      </c>
      <c r="B993">
        <v>14</v>
      </c>
      <c r="C993" t="s">
        <v>1353</v>
      </c>
      <c r="D993" t="s">
        <v>1820</v>
      </c>
      <c r="E993" t="s">
        <v>1487</v>
      </c>
    </row>
    <row r="994" spans="1:5" x14ac:dyDescent="0.35">
      <c r="A994" t="s">
        <v>1569</v>
      </c>
      <c r="B994">
        <v>28</v>
      </c>
      <c r="C994" t="s">
        <v>1353</v>
      </c>
      <c r="D994" t="s">
        <v>1891</v>
      </c>
      <c r="E994" t="s">
        <v>1892</v>
      </c>
    </row>
    <row r="995" spans="1:5" x14ac:dyDescent="0.35">
      <c r="A995" t="s">
        <v>1378</v>
      </c>
      <c r="B995">
        <v>245</v>
      </c>
      <c r="C995" t="s">
        <v>1383</v>
      </c>
      <c r="D995" t="s">
        <v>1801</v>
      </c>
      <c r="E995" t="s">
        <v>2006</v>
      </c>
    </row>
    <row r="997" spans="1:5" x14ac:dyDescent="0.35">
      <c r="A997" t="s">
        <v>2014</v>
      </c>
    </row>
    <row r="998" spans="1:5" x14ac:dyDescent="0.35">
      <c r="A998" t="s">
        <v>1409</v>
      </c>
      <c r="B998" t="s">
        <v>1339</v>
      </c>
      <c r="C998" t="s">
        <v>251</v>
      </c>
      <c r="D998" t="s">
        <v>233</v>
      </c>
      <c r="E998" t="s">
        <v>268</v>
      </c>
    </row>
    <row r="999" spans="1:5" x14ac:dyDescent="0.35">
      <c r="A999" t="s">
        <v>1410</v>
      </c>
      <c r="B999">
        <v>32</v>
      </c>
      <c r="C999" t="s">
        <v>1556</v>
      </c>
      <c r="D999" t="s">
        <v>1461</v>
      </c>
      <c r="E999" t="s">
        <v>1353</v>
      </c>
    </row>
    <row r="1000" spans="1:5" x14ac:dyDescent="0.35">
      <c r="A1000" t="s">
        <v>1415</v>
      </c>
      <c r="B1000">
        <v>112</v>
      </c>
      <c r="C1000" t="s">
        <v>1896</v>
      </c>
      <c r="D1000" t="s">
        <v>1356</v>
      </c>
      <c r="E1000" t="s">
        <v>1420</v>
      </c>
    </row>
    <row r="1001" spans="1:5" x14ac:dyDescent="0.35">
      <c r="A1001" t="s">
        <v>1422</v>
      </c>
      <c r="B1001">
        <v>50</v>
      </c>
      <c r="C1001" t="s">
        <v>1559</v>
      </c>
      <c r="D1001" t="s">
        <v>1582</v>
      </c>
      <c r="E1001" t="s">
        <v>1423</v>
      </c>
    </row>
    <row r="1002" spans="1:5" x14ac:dyDescent="0.35">
      <c r="A1002" t="s">
        <v>1430</v>
      </c>
      <c r="B1002">
        <v>1</v>
      </c>
      <c r="C1002" t="s">
        <v>1352</v>
      </c>
      <c r="D1002" t="s">
        <v>1353</v>
      </c>
      <c r="E1002" t="s">
        <v>1353</v>
      </c>
    </row>
    <row r="1003" spans="1:5" x14ac:dyDescent="0.35">
      <c r="A1003" t="s">
        <v>1431</v>
      </c>
      <c r="B1003">
        <v>34</v>
      </c>
      <c r="C1003" t="s">
        <v>1573</v>
      </c>
      <c r="D1003" t="s">
        <v>1747</v>
      </c>
      <c r="E1003" t="s">
        <v>1353</v>
      </c>
    </row>
    <row r="1004" spans="1:5" x14ac:dyDescent="0.35">
      <c r="A1004" t="s">
        <v>1437</v>
      </c>
      <c r="B1004">
        <v>16</v>
      </c>
      <c r="C1004" t="s">
        <v>1574</v>
      </c>
      <c r="D1004" t="s">
        <v>1484</v>
      </c>
      <c r="E1004" t="s">
        <v>1353</v>
      </c>
    </row>
    <row r="1005" spans="1:5" x14ac:dyDescent="0.35">
      <c r="A1005" t="s">
        <v>1378</v>
      </c>
      <c r="B1005">
        <v>245</v>
      </c>
      <c r="C1005" t="s">
        <v>1801</v>
      </c>
      <c r="D1005" t="s">
        <v>2006</v>
      </c>
      <c r="E1005" t="s">
        <v>1383</v>
      </c>
    </row>
    <row r="1007" spans="1:5" x14ac:dyDescent="0.35">
      <c r="A1007" t="s">
        <v>2015</v>
      </c>
    </row>
    <row r="1008" spans="1:5" x14ac:dyDescent="0.35">
      <c r="A1008" t="s">
        <v>1440</v>
      </c>
      <c r="B1008" t="s">
        <v>1339</v>
      </c>
      <c r="C1008" t="s">
        <v>251</v>
      </c>
      <c r="D1008" t="s">
        <v>233</v>
      </c>
      <c r="E1008" t="s">
        <v>268</v>
      </c>
    </row>
    <row r="1009" spans="1:5" x14ac:dyDescent="0.35">
      <c r="A1009" t="s">
        <v>1441</v>
      </c>
      <c r="B1009">
        <v>41</v>
      </c>
      <c r="C1009" t="s">
        <v>1786</v>
      </c>
      <c r="D1009" t="s">
        <v>1580</v>
      </c>
      <c r="E1009" t="s">
        <v>1353</v>
      </c>
    </row>
    <row r="1010" spans="1:5" x14ac:dyDescent="0.35">
      <c r="A1010" t="s">
        <v>1447</v>
      </c>
      <c r="B1010">
        <v>204</v>
      </c>
      <c r="C1010" t="s">
        <v>2016</v>
      </c>
      <c r="D1010" t="s">
        <v>2017</v>
      </c>
      <c r="E1010" t="s">
        <v>1626</v>
      </c>
    </row>
    <row r="1011" spans="1:5" x14ac:dyDescent="0.35">
      <c r="A1011" t="s">
        <v>1378</v>
      </c>
      <c r="B1011">
        <v>245</v>
      </c>
      <c r="C1011" t="s">
        <v>1801</v>
      </c>
      <c r="D1011" t="s">
        <v>2006</v>
      </c>
      <c r="E1011" t="s">
        <v>1383</v>
      </c>
    </row>
    <row r="1013" spans="1:5" x14ac:dyDescent="0.35">
      <c r="A1013" t="s">
        <v>2018</v>
      </c>
    </row>
    <row r="1014" spans="1:5" x14ac:dyDescent="0.35">
      <c r="A1014" t="s">
        <v>1409</v>
      </c>
      <c r="B1014" t="s">
        <v>1339</v>
      </c>
      <c r="C1014" t="s">
        <v>251</v>
      </c>
      <c r="D1014" t="s">
        <v>233</v>
      </c>
    </row>
    <row r="1015" spans="1:5" x14ac:dyDescent="0.35">
      <c r="A1015" t="s">
        <v>1410</v>
      </c>
      <c r="B1015">
        <v>2</v>
      </c>
      <c r="C1015" t="s">
        <v>1352</v>
      </c>
      <c r="D1015" t="s">
        <v>1353</v>
      </c>
    </row>
    <row r="1016" spans="1:5" x14ac:dyDescent="0.35">
      <c r="A1016" t="s">
        <v>1415</v>
      </c>
      <c r="B1016">
        <v>6</v>
      </c>
      <c r="C1016" t="s">
        <v>1365</v>
      </c>
      <c r="D1016" t="s">
        <v>1366</v>
      </c>
    </row>
    <row r="1017" spans="1:5" x14ac:dyDescent="0.35">
      <c r="A1017" t="s">
        <v>1422</v>
      </c>
      <c r="B1017">
        <v>3</v>
      </c>
      <c r="C1017" t="s">
        <v>1366</v>
      </c>
      <c r="D1017" t="s">
        <v>1365</v>
      </c>
    </row>
    <row r="1018" spans="1:5" x14ac:dyDescent="0.35">
      <c r="A1018" t="s">
        <v>1430</v>
      </c>
      <c r="B1018">
        <v>1</v>
      </c>
      <c r="C1018" t="s">
        <v>1352</v>
      </c>
      <c r="D1018" t="s">
        <v>1353</v>
      </c>
    </row>
    <row r="1019" spans="1:5" x14ac:dyDescent="0.35">
      <c r="A1019" t="s">
        <v>1431</v>
      </c>
      <c r="B1019">
        <v>2</v>
      </c>
      <c r="C1019" t="s">
        <v>1353</v>
      </c>
      <c r="D1019" t="s">
        <v>1352</v>
      </c>
    </row>
    <row r="1020" spans="1:5" x14ac:dyDescent="0.35">
      <c r="A1020" t="s">
        <v>1437</v>
      </c>
      <c r="B1020">
        <v>2</v>
      </c>
      <c r="C1020" t="s">
        <v>1352</v>
      </c>
      <c r="D1020" t="s">
        <v>1353</v>
      </c>
    </row>
    <row r="1021" spans="1:5" x14ac:dyDescent="0.35">
      <c r="A1021" t="s">
        <v>1378</v>
      </c>
      <c r="B1021">
        <v>16</v>
      </c>
      <c r="C1021" t="s">
        <v>1901</v>
      </c>
      <c r="D1021" t="s">
        <v>1359</v>
      </c>
    </row>
    <row r="1023" spans="1:5" x14ac:dyDescent="0.35">
      <c r="A1023" t="s">
        <v>2019</v>
      </c>
    </row>
    <row r="1024" spans="1:5" x14ac:dyDescent="0.35">
      <c r="A1024" t="s">
        <v>1440</v>
      </c>
      <c r="B1024" t="s">
        <v>1339</v>
      </c>
      <c r="C1024" t="s">
        <v>251</v>
      </c>
      <c r="D1024" t="s">
        <v>233</v>
      </c>
    </row>
    <row r="1025" spans="1:5" x14ac:dyDescent="0.35">
      <c r="A1025" t="s">
        <v>1441</v>
      </c>
      <c r="B1025">
        <v>3</v>
      </c>
      <c r="C1025" t="s">
        <v>1365</v>
      </c>
      <c r="D1025" t="s">
        <v>1366</v>
      </c>
    </row>
    <row r="1026" spans="1:5" x14ac:dyDescent="0.35">
      <c r="A1026" t="s">
        <v>1447</v>
      </c>
      <c r="B1026">
        <v>13</v>
      </c>
      <c r="C1026" t="s">
        <v>1942</v>
      </c>
      <c r="D1026" t="s">
        <v>1405</v>
      </c>
    </row>
    <row r="1027" spans="1:5" x14ac:dyDescent="0.35">
      <c r="A1027" t="s">
        <v>1378</v>
      </c>
      <c r="B1027">
        <v>16</v>
      </c>
      <c r="C1027" t="s">
        <v>1901</v>
      </c>
      <c r="D1027" t="s">
        <v>1359</v>
      </c>
    </row>
    <row r="1029" spans="1:5" x14ac:dyDescent="0.35">
      <c r="A1029" t="s">
        <v>2020</v>
      </c>
    </row>
    <row r="1030" spans="1:5" x14ac:dyDescent="0.35">
      <c r="A1030" t="s">
        <v>1409</v>
      </c>
      <c r="B1030" t="s">
        <v>1339</v>
      </c>
      <c r="C1030" t="s">
        <v>251</v>
      </c>
      <c r="D1030" t="s">
        <v>233</v>
      </c>
      <c r="E1030" t="s">
        <v>268</v>
      </c>
    </row>
    <row r="1031" spans="1:5" x14ac:dyDescent="0.35">
      <c r="A1031" t="s">
        <v>1410</v>
      </c>
      <c r="B1031">
        <v>30</v>
      </c>
      <c r="C1031" t="s">
        <v>1773</v>
      </c>
      <c r="D1031" t="s">
        <v>1387</v>
      </c>
      <c r="E1031" t="s">
        <v>1353</v>
      </c>
    </row>
    <row r="1032" spans="1:5" x14ac:dyDescent="0.35">
      <c r="A1032" t="s">
        <v>1415</v>
      </c>
      <c r="B1032">
        <v>106</v>
      </c>
      <c r="C1032" t="s">
        <v>2021</v>
      </c>
      <c r="D1032" t="s">
        <v>2022</v>
      </c>
      <c r="E1032" t="s">
        <v>1369</v>
      </c>
    </row>
    <row r="1033" spans="1:5" x14ac:dyDescent="0.35">
      <c r="A1033" t="s">
        <v>1422</v>
      </c>
      <c r="B1033">
        <v>47</v>
      </c>
      <c r="C1033" t="s">
        <v>2023</v>
      </c>
      <c r="D1033" t="s">
        <v>1481</v>
      </c>
      <c r="E1033" t="s">
        <v>1482</v>
      </c>
    </row>
    <row r="1034" spans="1:5" x14ac:dyDescent="0.35">
      <c r="A1034" t="s">
        <v>1431</v>
      </c>
      <c r="B1034">
        <v>32</v>
      </c>
      <c r="C1034" t="s">
        <v>1540</v>
      </c>
      <c r="D1034" t="s">
        <v>1493</v>
      </c>
      <c r="E1034" t="s">
        <v>1353</v>
      </c>
    </row>
    <row r="1035" spans="1:5" x14ac:dyDescent="0.35">
      <c r="A1035" t="s">
        <v>1437</v>
      </c>
      <c r="B1035">
        <v>14</v>
      </c>
      <c r="C1035" t="s">
        <v>1438</v>
      </c>
      <c r="D1035" t="s">
        <v>1438</v>
      </c>
      <c r="E1035" t="s">
        <v>1353</v>
      </c>
    </row>
    <row r="1036" spans="1:5" x14ac:dyDescent="0.35">
      <c r="A1036" t="s">
        <v>1378</v>
      </c>
      <c r="B1036">
        <v>229</v>
      </c>
      <c r="C1036" t="s">
        <v>2024</v>
      </c>
      <c r="D1036" t="s">
        <v>1472</v>
      </c>
      <c r="E1036" t="s">
        <v>1492</v>
      </c>
    </row>
    <row r="1038" spans="1:5" x14ac:dyDescent="0.35">
      <c r="A1038" t="s">
        <v>2025</v>
      </c>
    </row>
    <row r="1039" spans="1:5" x14ac:dyDescent="0.35">
      <c r="A1039" t="s">
        <v>1440</v>
      </c>
      <c r="B1039" t="s">
        <v>1339</v>
      </c>
      <c r="C1039" t="s">
        <v>251</v>
      </c>
      <c r="D1039" t="s">
        <v>233</v>
      </c>
      <c r="E1039" t="s">
        <v>268</v>
      </c>
    </row>
    <row r="1040" spans="1:5" x14ac:dyDescent="0.35">
      <c r="A1040" t="s">
        <v>1441</v>
      </c>
      <c r="B1040">
        <v>38</v>
      </c>
      <c r="C1040" t="s">
        <v>2026</v>
      </c>
      <c r="D1040" t="s">
        <v>1501</v>
      </c>
      <c r="E1040" t="s">
        <v>1353</v>
      </c>
    </row>
    <row r="1041" spans="1:5" x14ac:dyDescent="0.35">
      <c r="A1041" t="s">
        <v>1447</v>
      </c>
      <c r="B1041">
        <v>191</v>
      </c>
      <c r="C1041" t="s">
        <v>2027</v>
      </c>
      <c r="D1041" t="s">
        <v>1738</v>
      </c>
      <c r="E1041" t="s">
        <v>1390</v>
      </c>
    </row>
    <row r="1042" spans="1:5" x14ac:dyDescent="0.35">
      <c r="A1042" t="s">
        <v>1378</v>
      </c>
      <c r="B1042">
        <v>229</v>
      </c>
      <c r="C1042" t="s">
        <v>2024</v>
      </c>
      <c r="D1042" t="s">
        <v>1472</v>
      </c>
      <c r="E1042" t="s">
        <v>1492</v>
      </c>
    </row>
    <row r="1044" spans="1:5" x14ac:dyDescent="0.35">
      <c r="A1044" t="s">
        <v>2028</v>
      </c>
    </row>
    <row r="1045" spans="1:5" x14ac:dyDescent="0.35">
      <c r="A1045" t="s">
        <v>57</v>
      </c>
      <c r="B1045" t="s">
        <v>1339</v>
      </c>
      <c r="C1045" t="s">
        <v>268</v>
      </c>
      <c r="D1045" t="s">
        <v>251</v>
      </c>
      <c r="E1045" t="s">
        <v>233</v>
      </c>
    </row>
    <row r="1046" spans="1:5" x14ac:dyDescent="0.35">
      <c r="A1046" t="s">
        <v>240</v>
      </c>
      <c r="B1046">
        <v>229</v>
      </c>
      <c r="C1046" t="s">
        <v>1526</v>
      </c>
      <c r="D1046" t="s">
        <v>1891</v>
      </c>
      <c r="E1046" t="s">
        <v>2029</v>
      </c>
    </row>
    <row r="1047" spans="1:5" x14ac:dyDescent="0.35">
      <c r="A1047" t="s">
        <v>462</v>
      </c>
      <c r="B1047">
        <v>16</v>
      </c>
      <c r="C1047" t="s">
        <v>1353</v>
      </c>
      <c r="D1047" t="s">
        <v>1574</v>
      </c>
      <c r="E1047" t="s">
        <v>1484</v>
      </c>
    </row>
    <row r="1048" spans="1:5" x14ac:dyDescent="0.35">
      <c r="A1048" t="s">
        <v>1378</v>
      </c>
      <c r="B1048">
        <v>245</v>
      </c>
      <c r="C1048" t="s">
        <v>1526</v>
      </c>
      <c r="D1048" t="s">
        <v>2030</v>
      </c>
      <c r="E1048" t="s">
        <v>2031</v>
      </c>
    </row>
    <row r="1050" spans="1:5" x14ac:dyDescent="0.35">
      <c r="A1050" t="s">
        <v>2032</v>
      </c>
    </row>
    <row r="1051" spans="1:5" x14ac:dyDescent="0.35">
      <c r="A1051" t="s">
        <v>25</v>
      </c>
      <c r="B1051" t="s">
        <v>1339</v>
      </c>
      <c r="C1051" t="s">
        <v>251</v>
      </c>
      <c r="D1051" t="s">
        <v>233</v>
      </c>
      <c r="E1051" t="s">
        <v>268</v>
      </c>
    </row>
    <row r="1052" spans="1:5" x14ac:dyDescent="0.35">
      <c r="A1052" t="s">
        <v>1459</v>
      </c>
      <c r="B1052">
        <v>2</v>
      </c>
      <c r="C1052" t="s">
        <v>1438</v>
      </c>
      <c r="D1052" t="s">
        <v>1438</v>
      </c>
      <c r="E1052" t="s">
        <v>1353</v>
      </c>
    </row>
    <row r="1053" spans="1:5" x14ac:dyDescent="0.35">
      <c r="A1053" t="s">
        <v>1455</v>
      </c>
      <c r="B1053">
        <v>41</v>
      </c>
      <c r="C1053" t="s">
        <v>2033</v>
      </c>
      <c r="D1053" t="s">
        <v>1495</v>
      </c>
      <c r="E1053" t="s">
        <v>1353</v>
      </c>
    </row>
    <row r="1054" spans="1:5" x14ac:dyDescent="0.35">
      <c r="A1054" t="s">
        <v>1456</v>
      </c>
      <c r="B1054">
        <v>97</v>
      </c>
      <c r="C1054" t="s">
        <v>1572</v>
      </c>
      <c r="D1054" t="s">
        <v>2034</v>
      </c>
      <c r="E1054" t="s">
        <v>1353</v>
      </c>
    </row>
    <row r="1055" spans="1:5" x14ac:dyDescent="0.35">
      <c r="A1055" t="s">
        <v>1457</v>
      </c>
      <c r="B1055">
        <v>62</v>
      </c>
      <c r="C1055" t="s">
        <v>2035</v>
      </c>
      <c r="D1055" t="s">
        <v>2036</v>
      </c>
      <c r="E1055" t="s">
        <v>1390</v>
      </c>
    </row>
    <row r="1056" spans="1:5" x14ac:dyDescent="0.35">
      <c r="A1056" t="s">
        <v>1458</v>
      </c>
      <c r="B1056">
        <v>40</v>
      </c>
      <c r="C1056" t="s">
        <v>1438</v>
      </c>
      <c r="D1056" t="s">
        <v>1438</v>
      </c>
      <c r="E1056" t="s">
        <v>1353</v>
      </c>
    </row>
    <row r="1057" spans="1:5" x14ac:dyDescent="0.35">
      <c r="A1057" t="s">
        <v>1460</v>
      </c>
      <c r="B1057">
        <v>3</v>
      </c>
      <c r="C1057" t="s">
        <v>1365</v>
      </c>
      <c r="D1057" t="s">
        <v>1366</v>
      </c>
      <c r="E1057" t="s">
        <v>1353</v>
      </c>
    </row>
    <row r="1058" spans="1:5" x14ac:dyDescent="0.35">
      <c r="A1058" t="s">
        <v>1378</v>
      </c>
      <c r="B1058">
        <v>245</v>
      </c>
      <c r="C1058" t="s">
        <v>2030</v>
      </c>
      <c r="D1058" t="s">
        <v>2031</v>
      </c>
      <c r="E1058" t="s">
        <v>1526</v>
      </c>
    </row>
    <row r="1060" spans="1:5" x14ac:dyDescent="0.35">
      <c r="A1060" t="s">
        <v>2037</v>
      </c>
    </row>
    <row r="1061" spans="1:5" x14ac:dyDescent="0.35">
      <c r="A1061" t="s">
        <v>33</v>
      </c>
      <c r="B1061" t="s">
        <v>1339</v>
      </c>
      <c r="C1061" t="s">
        <v>268</v>
      </c>
      <c r="D1061" t="s">
        <v>251</v>
      </c>
      <c r="E1061" t="s">
        <v>233</v>
      </c>
    </row>
    <row r="1062" spans="1:5" x14ac:dyDescent="0.35">
      <c r="A1062" t="s">
        <v>242</v>
      </c>
      <c r="B1062">
        <v>30</v>
      </c>
      <c r="C1062" t="s">
        <v>1371</v>
      </c>
      <c r="D1062" t="s">
        <v>1438</v>
      </c>
      <c r="E1062" t="s">
        <v>2038</v>
      </c>
    </row>
    <row r="1063" spans="1:5" x14ac:dyDescent="0.35">
      <c r="A1063" t="s">
        <v>284</v>
      </c>
      <c r="B1063">
        <v>61</v>
      </c>
      <c r="C1063" t="s">
        <v>1353</v>
      </c>
      <c r="D1063" t="s">
        <v>2039</v>
      </c>
      <c r="E1063" t="s">
        <v>1991</v>
      </c>
    </row>
    <row r="1064" spans="1:5" x14ac:dyDescent="0.35">
      <c r="A1064" t="s">
        <v>1395</v>
      </c>
      <c r="B1064">
        <v>115</v>
      </c>
      <c r="C1064" t="s">
        <v>1353</v>
      </c>
      <c r="D1064" t="s">
        <v>2035</v>
      </c>
      <c r="E1064" t="s">
        <v>2040</v>
      </c>
    </row>
    <row r="1065" spans="1:5" x14ac:dyDescent="0.35">
      <c r="A1065" t="s">
        <v>1403</v>
      </c>
      <c r="B1065">
        <v>39</v>
      </c>
      <c r="C1065" t="s">
        <v>1353</v>
      </c>
      <c r="D1065" t="s">
        <v>1942</v>
      </c>
      <c r="E1065" t="s">
        <v>1405</v>
      </c>
    </row>
    <row r="1066" spans="1:5" x14ac:dyDescent="0.35">
      <c r="A1066" t="s">
        <v>1378</v>
      </c>
      <c r="B1066">
        <v>245</v>
      </c>
      <c r="C1066" t="s">
        <v>1526</v>
      </c>
      <c r="D1066" t="s">
        <v>2030</v>
      </c>
      <c r="E1066" t="s">
        <v>2031</v>
      </c>
    </row>
    <row r="1068" spans="1:5" x14ac:dyDescent="0.35">
      <c r="A1068" t="s">
        <v>2041</v>
      </c>
    </row>
    <row r="1069" spans="1:5" x14ac:dyDescent="0.35">
      <c r="A1069" t="s">
        <v>35</v>
      </c>
      <c r="B1069" t="s">
        <v>1339</v>
      </c>
      <c r="C1069" t="s">
        <v>251</v>
      </c>
      <c r="D1069" t="s">
        <v>233</v>
      </c>
      <c r="E1069" t="s">
        <v>268</v>
      </c>
    </row>
    <row r="1070" spans="1:5" x14ac:dyDescent="0.35">
      <c r="A1070" t="s">
        <v>1780</v>
      </c>
      <c r="B1070">
        <v>44</v>
      </c>
      <c r="C1070" t="s">
        <v>1909</v>
      </c>
      <c r="D1070" t="s">
        <v>1910</v>
      </c>
      <c r="E1070" t="s">
        <v>1353</v>
      </c>
    </row>
    <row r="1071" spans="1:5" x14ac:dyDescent="0.35">
      <c r="A1071" t="s">
        <v>1782</v>
      </c>
      <c r="B1071">
        <v>201</v>
      </c>
      <c r="C1071" t="s">
        <v>2042</v>
      </c>
      <c r="D1071" t="s">
        <v>2043</v>
      </c>
      <c r="E1071" t="s">
        <v>1636</v>
      </c>
    </row>
    <row r="1072" spans="1:5" x14ac:dyDescent="0.35">
      <c r="A1072" t="s">
        <v>1378</v>
      </c>
      <c r="B1072">
        <v>245</v>
      </c>
      <c r="C1072" t="s">
        <v>2030</v>
      </c>
      <c r="D1072" t="s">
        <v>2031</v>
      </c>
      <c r="E1072" t="s">
        <v>1526</v>
      </c>
    </row>
    <row r="1074" spans="1:5" x14ac:dyDescent="0.35">
      <c r="A1074" t="s">
        <v>2044</v>
      </c>
    </row>
    <row r="1075" spans="1:5" x14ac:dyDescent="0.35">
      <c r="A1075" t="s">
        <v>53</v>
      </c>
      <c r="B1075" t="s">
        <v>1339</v>
      </c>
      <c r="C1075" t="s">
        <v>251</v>
      </c>
      <c r="D1075" t="s">
        <v>233</v>
      </c>
      <c r="E1075" t="s">
        <v>268</v>
      </c>
    </row>
    <row r="1076" spans="1:5" x14ac:dyDescent="0.35">
      <c r="A1076" t="s">
        <v>1565</v>
      </c>
      <c r="B1076">
        <v>19</v>
      </c>
      <c r="C1076" t="s">
        <v>1993</v>
      </c>
      <c r="D1076" t="s">
        <v>1730</v>
      </c>
      <c r="E1076" t="s">
        <v>1353</v>
      </c>
    </row>
    <row r="1077" spans="1:5" x14ac:dyDescent="0.35">
      <c r="A1077" t="s">
        <v>1566</v>
      </c>
      <c r="B1077">
        <v>127</v>
      </c>
      <c r="C1077" t="s">
        <v>2045</v>
      </c>
      <c r="D1077" t="s">
        <v>1934</v>
      </c>
      <c r="E1077" t="s">
        <v>1353</v>
      </c>
    </row>
    <row r="1078" spans="1:5" x14ac:dyDescent="0.35">
      <c r="A1078" t="s">
        <v>1567</v>
      </c>
      <c r="B1078">
        <v>57</v>
      </c>
      <c r="C1078" t="s">
        <v>2046</v>
      </c>
      <c r="D1078" t="s">
        <v>1366</v>
      </c>
      <c r="E1078" t="s">
        <v>1420</v>
      </c>
    </row>
    <row r="1079" spans="1:5" x14ac:dyDescent="0.35">
      <c r="A1079" t="s">
        <v>1568</v>
      </c>
      <c r="B1079">
        <v>14</v>
      </c>
      <c r="C1079" t="s">
        <v>1438</v>
      </c>
      <c r="D1079" t="s">
        <v>1438</v>
      </c>
      <c r="E1079" t="s">
        <v>1353</v>
      </c>
    </row>
    <row r="1080" spans="1:5" x14ac:dyDescent="0.35">
      <c r="A1080" t="s">
        <v>1569</v>
      </c>
      <c r="B1080">
        <v>28</v>
      </c>
      <c r="C1080" t="s">
        <v>1486</v>
      </c>
      <c r="D1080" t="s">
        <v>1463</v>
      </c>
      <c r="E1080" t="s">
        <v>1353</v>
      </c>
    </row>
    <row r="1081" spans="1:5" x14ac:dyDescent="0.35">
      <c r="A1081" t="s">
        <v>1378</v>
      </c>
      <c r="B1081">
        <v>245</v>
      </c>
      <c r="C1081" t="s">
        <v>2030</v>
      </c>
      <c r="D1081" t="s">
        <v>2031</v>
      </c>
      <c r="E1081" t="s">
        <v>1526</v>
      </c>
    </row>
    <row r="1083" spans="1:5" x14ac:dyDescent="0.35">
      <c r="A1083" t="s">
        <v>2047</v>
      </c>
    </row>
    <row r="1084" spans="1:5" x14ac:dyDescent="0.35">
      <c r="A1084" t="s">
        <v>1409</v>
      </c>
      <c r="B1084" t="s">
        <v>1339</v>
      </c>
      <c r="C1084" t="s">
        <v>251</v>
      </c>
      <c r="D1084" t="s">
        <v>233</v>
      </c>
      <c r="E1084" t="s">
        <v>268</v>
      </c>
    </row>
    <row r="1085" spans="1:5" x14ac:dyDescent="0.35">
      <c r="A1085" t="s">
        <v>1410</v>
      </c>
      <c r="B1085">
        <v>32</v>
      </c>
      <c r="C1085" t="s">
        <v>1574</v>
      </c>
      <c r="D1085" t="s">
        <v>1484</v>
      </c>
      <c r="E1085" t="s">
        <v>1353</v>
      </c>
    </row>
    <row r="1086" spans="1:5" x14ac:dyDescent="0.35">
      <c r="A1086" t="s">
        <v>1415</v>
      </c>
      <c r="B1086">
        <v>112</v>
      </c>
      <c r="C1086" t="s">
        <v>2048</v>
      </c>
      <c r="D1086" t="s">
        <v>1570</v>
      </c>
      <c r="E1086" t="s">
        <v>1419</v>
      </c>
    </row>
    <row r="1087" spans="1:5" x14ac:dyDescent="0.35">
      <c r="A1087" t="s">
        <v>1422</v>
      </c>
      <c r="B1087">
        <v>50</v>
      </c>
      <c r="C1087" t="s">
        <v>2049</v>
      </c>
      <c r="D1087" t="s">
        <v>1546</v>
      </c>
      <c r="E1087" t="s">
        <v>1353</v>
      </c>
    </row>
    <row r="1088" spans="1:5" x14ac:dyDescent="0.35">
      <c r="A1088" t="s">
        <v>1430</v>
      </c>
      <c r="B1088">
        <v>1</v>
      </c>
      <c r="C1088" t="s">
        <v>1352</v>
      </c>
      <c r="D1088" t="s">
        <v>1353</v>
      </c>
      <c r="E1088" t="s">
        <v>1353</v>
      </c>
    </row>
    <row r="1089" spans="1:5" x14ac:dyDescent="0.35">
      <c r="A1089" t="s">
        <v>1431</v>
      </c>
      <c r="B1089">
        <v>34</v>
      </c>
      <c r="C1089" t="s">
        <v>1573</v>
      </c>
      <c r="D1089" t="s">
        <v>1747</v>
      </c>
      <c r="E1089" t="s">
        <v>1353</v>
      </c>
    </row>
    <row r="1090" spans="1:5" x14ac:dyDescent="0.35">
      <c r="A1090" t="s">
        <v>1437</v>
      </c>
      <c r="B1090">
        <v>16</v>
      </c>
      <c r="C1090" t="s">
        <v>1540</v>
      </c>
      <c r="D1090" t="s">
        <v>1493</v>
      </c>
      <c r="E1090" t="s">
        <v>1353</v>
      </c>
    </row>
    <row r="1091" spans="1:5" x14ac:dyDescent="0.35">
      <c r="A1091" t="s">
        <v>1378</v>
      </c>
      <c r="B1091">
        <v>245</v>
      </c>
      <c r="C1091" t="s">
        <v>2030</v>
      </c>
      <c r="D1091" t="s">
        <v>2031</v>
      </c>
      <c r="E1091" t="s">
        <v>1526</v>
      </c>
    </row>
    <row r="1093" spans="1:5" x14ac:dyDescent="0.35">
      <c r="A1093" t="s">
        <v>2050</v>
      </c>
    </row>
    <row r="1094" spans="1:5" x14ac:dyDescent="0.35">
      <c r="A1094" t="s">
        <v>1440</v>
      </c>
      <c r="B1094" t="s">
        <v>1339</v>
      </c>
      <c r="C1094" t="s">
        <v>251</v>
      </c>
      <c r="D1094" t="s">
        <v>233</v>
      </c>
      <c r="E1094" t="s">
        <v>268</v>
      </c>
    </row>
    <row r="1095" spans="1:5" x14ac:dyDescent="0.35">
      <c r="A1095" t="s">
        <v>1441</v>
      </c>
      <c r="B1095">
        <v>41</v>
      </c>
      <c r="C1095" t="s">
        <v>2051</v>
      </c>
      <c r="D1095" t="s">
        <v>2052</v>
      </c>
      <c r="E1095" t="s">
        <v>1353</v>
      </c>
    </row>
    <row r="1096" spans="1:5" x14ac:dyDescent="0.35">
      <c r="A1096" t="s">
        <v>1447</v>
      </c>
      <c r="B1096">
        <v>204</v>
      </c>
      <c r="C1096" t="s">
        <v>2053</v>
      </c>
      <c r="D1096" t="s">
        <v>2054</v>
      </c>
      <c r="E1096" t="s">
        <v>1636</v>
      </c>
    </row>
    <row r="1097" spans="1:5" x14ac:dyDescent="0.35">
      <c r="A1097" t="s">
        <v>1378</v>
      </c>
      <c r="B1097">
        <v>245</v>
      </c>
      <c r="C1097" t="s">
        <v>2030</v>
      </c>
      <c r="D1097" t="s">
        <v>2031</v>
      </c>
      <c r="E1097" t="s">
        <v>1526</v>
      </c>
    </row>
    <row r="1099" spans="1:5" x14ac:dyDescent="0.35">
      <c r="A1099" t="s">
        <v>2055</v>
      </c>
    </row>
    <row r="1100" spans="1:5" x14ac:dyDescent="0.35">
      <c r="A1100" t="s">
        <v>25</v>
      </c>
      <c r="B1100" t="s">
        <v>1339</v>
      </c>
      <c r="C1100" t="s">
        <v>251</v>
      </c>
      <c r="D1100" t="s">
        <v>268</v>
      </c>
      <c r="E1100" t="s">
        <v>233</v>
      </c>
    </row>
    <row r="1101" spans="1:5" x14ac:dyDescent="0.35">
      <c r="A1101" t="s">
        <v>1459</v>
      </c>
      <c r="B1101">
        <v>2</v>
      </c>
      <c r="C1101" t="s">
        <v>1352</v>
      </c>
      <c r="D1101" t="s">
        <v>1353</v>
      </c>
      <c r="E1101" t="s">
        <v>1353</v>
      </c>
    </row>
    <row r="1102" spans="1:5" x14ac:dyDescent="0.35">
      <c r="A1102" t="s">
        <v>1455</v>
      </c>
      <c r="B1102">
        <v>41</v>
      </c>
      <c r="C1102" t="s">
        <v>2056</v>
      </c>
      <c r="D1102" t="s">
        <v>1375</v>
      </c>
      <c r="E1102" t="s">
        <v>1375</v>
      </c>
    </row>
    <row r="1103" spans="1:5" x14ac:dyDescent="0.35">
      <c r="A1103" t="s">
        <v>1456</v>
      </c>
      <c r="B1103">
        <v>97</v>
      </c>
      <c r="C1103" t="s">
        <v>1870</v>
      </c>
      <c r="D1103" t="s">
        <v>1448</v>
      </c>
      <c r="E1103" t="s">
        <v>2057</v>
      </c>
    </row>
    <row r="1104" spans="1:5" x14ac:dyDescent="0.35">
      <c r="A1104" t="s">
        <v>1457</v>
      </c>
      <c r="B1104">
        <v>62</v>
      </c>
      <c r="C1104" t="s">
        <v>1816</v>
      </c>
      <c r="D1104" t="s">
        <v>1390</v>
      </c>
      <c r="E1104" t="s">
        <v>1637</v>
      </c>
    </row>
    <row r="1105" spans="1:5" x14ac:dyDescent="0.35">
      <c r="A1105" t="s">
        <v>1458</v>
      </c>
      <c r="B1105">
        <v>40</v>
      </c>
      <c r="C1105" t="s">
        <v>1866</v>
      </c>
      <c r="D1105" t="s">
        <v>1353</v>
      </c>
      <c r="E1105" t="s">
        <v>1451</v>
      </c>
    </row>
    <row r="1106" spans="1:5" x14ac:dyDescent="0.35">
      <c r="A1106" t="s">
        <v>1460</v>
      </c>
      <c r="B1106">
        <v>3</v>
      </c>
      <c r="C1106" t="s">
        <v>1352</v>
      </c>
      <c r="D1106" t="s">
        <v>1353</v>
      </c>
      <c r="E1106" t="s">
        <v>1353</v>
      </c>
    </row>
    <row r="1107" spans="1:5" x14ac:dyDescent="0.35">
      <c r="A1107" t="s">
        <v>1378</v>
      </c>
      <c r="B1107">
        <v>245</v>
      </c>
      <c r="C1107" t="s">
        <v>1760</v>
      </c>
      <c r="D1107" t="s">
        <v>1383</v>
      </c>
      <c r="E1107" t="s">
        <v>1398</v>
      </c>
    </row>
    <row r="1109" spans="1:5" x14ac:dyDescent="0.35">
      <c r="A1109" t="s">
        <v>2058</v>
      </c>
    </row>
    <row r="1110" spans="1:5" x14ac:dyDescent="0.35">
      <c r="A1110" t="s">
        <v>35</v>
      </c>
      <c r="B1110" t="s">
        <v>1339</v>
      </c>
      <c r="C1110" t="s">
        <v>251</v>
      </c>
      <c r="D1110" t="s">
        <v>233</v>
      </c>
      <c r="E1110" t="s">
        <v>268</v>
      </c>
    </row>
    <row r="1111" spans="1:5" x14ac:dyDescent="0.35">
      <c r="A1111" t="s">
        <v>1780</v>
      </c>
      <c r="B1111">
        <v>44</v>
      </c>
      <c r="C1111" t="s">
        <v>1829</v>
      </c>
      <c r="D1111" t="s">
        <v>1563</v>
      </c>
      <c r="E1111" t="s">
        <v>1353</v>
      </c>
    </row>
    <row r="1112" spans="1:5" x14ac:dyDescent="0.35">
      <c r="A1112" t="s">
        <v>1782</v>
      </c>
      <c r="B1112">
        <v>201</v>
      </c>
      <c r="C1112" t="s">
        <v>1755</v>
      </c>
      <c r="D1112" t="s">
        <v>1713</v>
      </c>
      <c r="E1112" t="s">
        <v>1626</v>
      </c>
    </row>
    <row r="1113" spans="1:5" x14ac:dyDescent="0.35">
      <c r="A1113" t="s">
        <v>1378</v>
      </c>
      <c r="B1113">
        <v>245</v>
      </c>
      <c r="C1113" t="s">
        <v>1760</v>
      </c>
      <c r="D1113" t="s">
        <v>1398</v>
      </c>
      <c r="E1113" t="s">
        <v>1383</v>
      </c>
    </row>
    <row r="1115" spans="1:5" x14ac:dyDescent="0.35">
      <c r="A1115" t="s">
        <v>2059</v>
      </c>
    </row>
    <row r="1116" spans="1:5" x14ac:dyDescent="0.35">
      <c r="A1116" t="s">
        <v>1409</v>
      </c>
      <c r="B1116" t="s">
        <v>1339</v>
      </c>
      <c r="C1116" t="s">
        <v>251</v>
      </c>
      <c r="D1116" t="s">
        <v>233</v>
      </c>
      <c r="E1116" t="s">
        <v>268</v>
      </c>
    </row>
    <row r="1117" spans="1:5" x14ac:dyDescent="0.35">
      <c r="A1117" t="s">
        <v>1410</v>
      </c>
      <c r="B1117">
        <v>32</v>
      </c>
      <c r="C1117" t="s">
        <v>1528</v>
      </c>
      <c r="D1117" t="s">
        <v>1413</v>
      </c>
      <c r="E1117" t="s">
        <v>1353</v>
      </c>
    </row>
    <row r="1118" spans="1:5" x14ac:dyDescent="0.35">
      <c r="A1118" t="s">
        <v>1415</v>
      </c>
      <c r="B1118">
        <v>112</v>
      </c>
      <c r="C1118" t="s">
        <v>1879</v>
      </c>
      <c r="D1118" t="s">
        <v>1413</v>
      </c>
      <c r="E1118" t="s">
        <v>1416</v>
      </c>
    </row>
    <row r="1119" spans="1:5" x14ac:dyDescent="0.35">
      <c r="A1119" t="s">
        <v>1422</v>
      </c>
      <c r="B1119">
        <v>50</v>
      </c>
      <c r="C1119" t="s">
        <v>1758</v>
      </c>
      <c r="D1119" t="s">
        <v>1424</v>
      </c>
      <c r="E1119" t="s">
        <v>1353</v>
      </c>
    </row>
    <row r="1120" spans="1:5" x14ac:dyDescent="0.35">
      <c r="A1120" t="s">
        <v>1430</v>
      </c>
      <c r="B1120">
        <v>1</v>
      </c>
      <c r="C1120" t="s">
        <v>1352</v>
      </c>
      <c r="D1120" t="s">
        <v>1353</v>
      </c>
      <c r="E1120" t="s">
        <v>1353</v>
      </c>
    </row>
    <row r="1121" spans="1:6" x14ac:dyDescent="0.35">
      <c r="A1121" t="s">
        <v>1431</v>
      </c>
      <c r="B1121">
        <v>34</v>
      </c>
      <c r="C1121" t="s">
        <v>1832</v>
      </c>
      <c r="D1121" t="s">
        <v>1432</v>
      </c>
      <c r="E1121" t="s">
        <v>1353</v>
      </c>
    </row>
    <row r="1122" spans="1:6" x14ac:dyDescent="0.35">
      <c r="A1122" t="s">
        <v>1437</v>
      </c>
      <c r="B1122">
        <v>16</v>
      </c>
      <c r="C1122" t="s">
        <v>1352</v>
      </c>
      <c r="D1122" t="s">
        <v>1353</v>
      </c>
      <c r="E1122" t="s">
        <v>1353</v>
      </c>
    </row>
    <row r="1123" spans="1:6" x14ac:dyDescent="0.35">
      <c r="A1123" t="s">
        <v>1378</v>
      </c>
      <c r="B1123">
        <v>245</v>
      </c>
      <c r="C1123" t="s">
        <v>1760</v>
      </c>
      <c r="D1123" t="s">
        <v>1398</v>
      </c>
      <c r="E1123" t="s">
        <v>1383</v>
      </c>
    </row>
    <row r="1125" spans="1:6" x14ac:dyDescent="0.35">
      <c r="A1125" t="s">
        <v>2060</v>
      </c>
    </row>
    <row r="1126" spans="1:6" x14ac:dyDescent="0.35">
      <c r="A1126" t="s">
        <v>1409</v>
      </c>
      <c r="B1126" t="s">
        <v>57</v>
      </c>
      <c r="C1126" t="s">
        <v>1339</v>
      </c>
      <c r="D1126" t="s">
        <v>251</v>
      </c>
      <c r="E1126" t="s">
        <v>233</v>
      </c>
      <c r="F1126" t="s">
        <v>268</v>
      </c>
    </row>
    <row r="1127" spans="1:6" x14ac:dyDescent="0.35">
      <c r="A1127" t="s">
        <v>1410</v>
      </c>
      <c r="B1127" t="s">
        <v>240</v>
      </c>
      <c r="C1127">
        <v>30</v>
      </c>
      <c r="D1127" t="s">
        <v>2061</v>
      </c>
      <c r="E1127" t="s">
        <v>1389</v>
      </c>
      <c r="F1127" t="s">
        <v>1353</v>
      </c>
    </row>
    <row r="1128" spans="1:6" x14ac:dyDescent="0.35">
      <c r="A1128" t="s">
        <v>1410</v>
      </c>
      <c r="B1128" t="s">
        <v>462</v>
      </c>
      <c r="C1128">
        <v>2</v>
      </c>
      <c r="D1128" t="s">
        <v>1352</v>
      </c>
      <c r="E1128" t="s">
        <v>1353</v>
      </c>
      <c r="F1128" t="s">
        <v>1353</v>
      </c>
    </row>
    <row r="1129" spans="1:6" x14ac:dyDescent="0.35">
      <c r="A1129" t="s">
        <v>1415</v>
      </c>
      <c r="B1129" t="s">
        <v>240</v>
      </c>
      <c r="C1129">
        <v>106</v>
      </c>
      <c r="D1129" t="s">
        <v>1834</v>
      </c>
      <c r="E1129" t="s">
        <v>1394</v>
      </c>
      <c r="F1129" t="s">
        <v>2062</v>
      </c>
    </row>
    <row r="1130" spans="1:6" x14ac:dyDescent="0.35">
      <c r="A1130" t="s">
        <v>1415</v>
      </c>
      <c r="B1130" t="s">
        <v>462</v>
      </c>
      <c r="C1130">
        <v>6</v>
      </c>
      <c r="D1130" t="s">
        <v>1352</v>
      </c>
      <c r="E1130" t="s">
        <v>1353</v>
      </c>
      <c r="F1130" t="s">
        <v>1353</v>
      </c>
    </row>
    <row r="1131" spans="1:6" x14ac:dyDescent="0.35">
      <c r="A1131" t="s">
        <v>1422</v>
      </c>
      <c r="B1131" t="s">
        <v>240</v>
      </c>
      <c r="C1131">
        <v>47</v>
      </c>
      <c r="D1131" t="s">
        <v>1761</v>
      </c>
      <c r="E1131" t="s">
        <v>1615</v>
      </c>
      <c r="F1131" t="s">
        <v>1353</v>
      </c>
    </row>
    <row r="1132" spans="1:6" x14ac:dyDescent="0.35">
      <c r="A1132" t="s">
        <v>1422</v>
      </c>
      <c r="B1132" t="s">
        <v>462</v>
      </c>
      <c r="C1132">
        <v>3</v>
      </c>
      <c r="D1132" t="s">
        <v>1352</v>
      </c>
      <c r="E1132" t="s">
        <v>1353</v>
      </c>
      <c r="F1132" t="s">
        <v>1353</v>
      </c>
    </row>
    <row r="1133" spans="1:6" x14ac:dyDescent="0.35">
      <c r="A1133" t="s">
        <v>1430</v>
      </c>
      <c r="B1133" t="s">
        <v>462</v>
      </c>
      <c r="C1133">
        <v>1</v>
      </c>
      <c r="D1133" t="s">
        <v>1352</v>
      </c>
      <c r="E1133" t="s">
        <v>1353</v>
      </c>
      <c r="F1133" t="s">
        <v>1353</v>
      </c>
    </row>
    <row r="1134" spans="1:6" x14ac:dyDescent="0.35">
      <c r="A1134" t="s">
        <v>1431</v>
      </c>
      <c r="B1134" t="s">
        <v>240</v>
      </c>
      <c r="C1134">
        <v>32</v>
      </c>
      <c r="D1134" t="s">
        <v>1528</v>
      </c>
      <c r="E1134" t="s">
        <v>1413</v>
      </c>
      <c r="F1134" t="s">
        <v>1353</v>
      </c>
    </row>
    <row r="1135" spans="1:6" x14ac:dyDescent="0.35">
      <c r="A1135" t="s">
        <v>1431</v>
      </c>
      <c r="B1135" t="s">
        <v>462</v>
      </c>
      <c r="C1135">
        <v>2</v>
      </c>
      <c r="D1135" t="s">
        <v>1438</v>
      </c>
      <c r="E1135" t="s">
        <v>1438</v>
      </c>
      <c r="F1135" t="s">
        <v>1353</v>
      </c>
    </row>
    <row r="1136" spans="1:6" x14ac:dyDescent="0.35">
      <c r="A1136" t="s">
        <v>1437</v>
      </c>
      <c r="B1136" t="s">
        <v>240</v>
      </c>
      <c r="C1136">
        <v>14</v>
      </c>
      <c r="D1136" t="s">
        <v>1352</v>
      </c>
      <c r="E1136" t="s">
        <v>1353</v>
      </c>
      <c r="F1136" t="s">
        <v>1353</v>
      </c>
    </row>
    <row r="1137" spans="1:6" x14ac:dyDescent="0.35">
      <c r="A1137" t="s">
        <v>1437</v>
      </c>
      <c r="B1137" t="s">
        <v>462</v>
      </c>
      <c r="C1137">
        <v>2</v>
      </c>
      <c r="D1137" t="s">
        <v>1352</v>
      </c>
      <c r="E1137" t="s">
        <v>1353</v>
      </c>
      <c r="F1137" t="s">
        <v>1353</v>
      </c>
    </row>
    <row r="1138" spans="1:6" x14ac:dyDescent="0.35">
      <c r="A1138" t="s">
        <v>1378</v>
      </c>
      <c r="B1138" t="s">
        <v>240</v>
      </c>
      <c r="C1138">
        <v>229</v>
      </c>
      <c r="D1138" t="s">
        <v>2063</v>
      </c>
      <c r="E1138" t="s">
        <v>1398</v>
      </c>
      <c r="F1138" t="s">
        <v>1492</v>
      </c>
    </row>
    <row r="1139" spans="1:6" x14ac:dyDescent="0.35">
      <c r="A1139" t="s">
        <v>1378</v>
      </c>
      <c r="B1139" t="s">
        <v>462</v>
      </c>
      <c r="C1139">
        <v>16</v>
      </c>
      <c r="D1139" t="s">
        <v>1528</v>
      </c>
      <c r="E1139" t="s">
        <v>1413</v>
      </c>
      <c r="F1139" t="s">
        <v>1353</v>
      </c>
    </row>
    <row r="1141" spans="1:6" x14ac:dyDescent="0.35">
      <c r="A1141" t="s">
        <v>2064</v>
      </c>
    </row>
    <row r="1142" spans="1:6" x14ac:dyDescent="0.35">
      <c r="A1142" t="s">
        <v>1440</v>
      </c>
      <c r="B1142" t="s">
        <v>1339</v>
      </c>
      <c r="C1142" t="s">
        <v>251</v>
      </c>
      <c r="D1142" t="s">
        <v>233</v>
      </c>
      <c r="E1142" t="s">
        <v>268</v>
      </c>
    </row>
    <row r="1143" spans="1:6" x14ac:dyDescent="0.35">
      <c r="A1143" t="s">
        <v>1441</v>
      </c>
      <c r="B1143">
        <v>41</v>
      </c>
      <c r="C1143" t="s">
        <v>2056</v>
      </c>
      <c r="D1143" t="s">
        <v>1380</v>
      </c>
      <c r="E1143" t="s">
        <v>1353</v>
      </c>
    </row>
    <row r="1144" spans="1:6" x14ac:dyDescent="0.35">
      <c r="A1144" t="s">
        <v>1447</v>
      </c>
      <c r="B1144">
        <v>204</v>
      </c>
      <c r="C1144" t="s">
        <v>2065</v>
      </c>
      <c r="D1144" t="s">
        <v>1615</v>
      </c>
      <c r="E1144" t="s">
        <v>1626</v>
      </c>
    </row>
    <row r="1145" spans="1:6" x14ac:dyDescent="0.35">
      <c r="A1145" t="s">
        <v>1378</v>
      </c>
      <c r="B1145">
        <v>245</v>
      </c>
      <c r="C1145" t="s">
        <v>1760</v>
      </c>
      <c r="D1145" t="s">
        <v>1398</v>
      </c>
      <c r="E1145" t="s">
        <v>1383</v>
      </c>
    </row>
    <row r="1147" spans="1:6" x14ac:dyDescent="0.35">
      <c r="A1147" t="s">
        <v>2066</v>
      </c>
    </row>
    <row r="1148" spans="1:6" x14ac:dyDescent="0.35">
      <c r="A1148" t="s">
        <v>1440</v>
      </c>
      <c r="B1148" t="s">
        <v>57</v>
      </c>
      <c r="C1148" t="s">
        <v>1339</v>
      </c>
      <c r="D1148" t="s">
        <v>251</v>
      </c>
      <c r="E1148" t="s">
        <v>233</v>
      </c>
      <c r="F1148" t="s">
        <v>268</v>
      </c>
    </row>
    <row r="1149" spans="1:6" x14ac:dyDescent="0.35">
      <c r="A1149" t="s">
        <v>1441</v>
      </c>
      <c r="B1149" t="s">
        <v>240</v>
      </c>
      <c r="C1149">
        <v>38</v>
      </c>
      <c r="D1149" t="s">
        <v>2067</v>
      </c>
      <c r="E1149" t="s">
        <v>1619</v>
      </c>
      <c r="F1149" t="s">
        <v>1353</v>
      </c>
    </row>
    <row r="1150" spans="1:6" x14ac:dyDescent="0.35">
      <c r="A1150" t="s">
        <v>1441</v>
      </c>
      <c r="B1150" t="s">
        <v>462</v>
      </c>
      <c r="C1150">
        <v>3</v>
      </c>
      <c r="D1150" t="s">
        <v>1352</v>
      </c>
      <c r="E1150" t="s">
        <v>1353</v>
      </c>
      <c r="F1150" t="s">
        <v>1353</v>
      </c>
    </row>
    <row r="1151" spans="1:6" x14ac:dyDescent="0.35">
      <c r="A1151" t="s">
        <v>1447</v>
      </c>
      <c r="B1151" t="s">
        <v>240</v>
      </c>
      <c r="C1151">
        <v>191</v>
      </c>
      <c r="D1151" t="s">
        <v>2068</v>
      </c>
      <c r="E1151" t="s">
        <v>1413</v>
      </c>
      <c r="F1151" t="s">
        <v>1390</v>
      </c>
    </row>
    <row r="1152" spans="1:6" x14ac:dyDescent="0.35">
      <c r="A1152" t="s">
        <v>1447</v>
      </c>
      <c r="B1152" t="s">
        <v>462</v>
      </c>
      <c r="C1152">
        <v>13</v>
      </c>
      <c r="D1152" t="s">
        <v>1884</v>
      </c>
      <c r="E1152" t="s">
        <v>1407</v>
      </c>
      <c r="F1152" t="s">
        <v>1353</v>
      </c>
    </row>
    <row r="1153" spans="1:6" x14ac:dyDescent="0.35">
      <c r="A1153" t="s">
        <v>1378</v>
      </c>
      <c r="B1153" t="s">
        <v>240</v>
      </c>
      <c r="C1153">
        <v>229</v>
      </c>
      <c r="D1153" t="s">
        <v>2063</v>
      </c>
      <c r="E1153" t="s">
        <v>1398</v>
      </c>
      <c r="F1153" t="s">
        <v>1492</v>
      </c>
    </row>
    <row r="1154" spans="1:6" x14ac:dyDescent="0.35">
      <c r="A1154" t="s">
        <v>1378</v>
      </c>
      <c r="B1154" t="s">
        <v>462</v>
      </c>
      <c r="C1154">
        <v>16</v>
      </c>
      <c r="D1154" t="s">
        <v>1528</v>
      </c>
      <c r="E1154" t="s">
        <v>1413</v>
      </c>
      <c r="F1154" t="s">
        <v>1353</v>
      </c>
    </row>
    <row r="1156" spans="1:6" x14ac:dyDescent="0.35">
      <c r="A1156" t="s">
        <v>2069</v>
      </c>
    </row>
    <row r="1157" spans="1:6" x14ac:dyDescent="0.35">
      <c r="A1157" t="s">
        <v>84</v>
      </c>
      <c r="B1157" t="s">
        <v>1339</v>
      </c>
      <c r="C1157" t="s">
        <v>251</v>
      </c>
      <c r="D1157" t="s">
        <v>233</v>
      </c>
    </row>
    <row r="1158" spans="1:6" x14ac:dyDescent="0.35">
      <c r="A1158" t="s">
        <v>336</v>
      </c>
      <c r="B1158">
        <v>8</v>
      </c>
      <c r="C1158" t="s">
        <v>1754</v>
      </c>
      <c r="D1158" t="s">
        <v>1360</v>
      </c>
    </row>
    <row r="1159" spans="1:6" x14ac:dyDescent="0.35">
      <c r="A1159" t="s">
        <v>263</v>
      </c>
      <c r="B1159">
        <v>9</v>
      </c>
      <c r="C1159" t="s">
        <v>2070</v>
      </c>
      <c r="D1159" t="s">
        <v>1664</v>
      </c>
    </row>
    <row r="1160" spans="1:6" x14ac:dyDescent="0.35">
      <c r="A1160" t="s">
        <v>373</v>
      </c>
      <c r="B1160">
        <v>9</v>
      </c>
      <c r="C1160" t="s">
        <v>2070</v>
      </c>
      <c r="D1160" t="s">
        <v>1664</v>
      </c>
    </row>
    <row r="1161" spans="1:6" x14ac:dyDescent="0.35">
      <c r="A1161" t="s">
        <v>282</v>
      </c>
      <c r="B1161">
        <v>11</v>
      </c>
      <c r="C1161" t="s">
        <v>1821</v>
      </c>
      <c r="D1161" t="s">
        <v>1822</v>
      </c>
    </row>
    <row r="1162" spans="1:6" x14ac:dyDescent="0.35">
      <c r="A1162" t="s">
        <v>246</v>
      </c>
      <c r="B1162">
        <v>14</v>
      </c>
      <c r="C1162" t="s">
        <v>1820</v>
      </c>
      <c r="D1162" t="s">
        <v>1487</v>
      </c>
    </row>
    <row r="1163" spans="1:6" x14ac:dyDescent="0.35">
      <c r="A1163" t="s">
        <v>1378</v>
      </c>
      <c r="B1163">
        <v>51</v>
      </c>
      <c r="C1163" t="s">
        <v>1560</v>
      </c>
      <c r="D1163" t="s">
        <v>1470</v>
      </c>
    </row>
    <row r="1165" spans="1:6" x14ac:dyDescent="0.35">
      <c r="A1165" t="s">
        <v>2071</v>
      </c>
    </row>
    <row r="1166" spans="1:6" x14ac:dyDescent="0.35">
      <c r="A1166" t="s">
        <v>57</v>
      </c>
      <c r="B1166" t="s">
        <v>1339</v>
      </c>
      <c r="C1166" t="s">
        <v>251</v>
      </c>
      <c r="D1166" t="s">
        <v>233</v>
      </c>
    </row>
    <row r="1167" spans="1:6" x14ac:dyDescent="0.35">
      <c r="A1167" t="s">
        <v>240</v>
      </c>
      <c r="B1167">
        <v>47</v>
      </c>
      <c r="C1167" t="s">
        <v>2072</v>
      </c>
      <c r="D1167" t="s">
        <v>1618</v>
      </c>
    </row>
    <row r="1168" spans="1:6" x14ac:dyDescent="0.35">
      <c r="A1168" t="s">
        <v>462</v>
      </c>
      <c r="B1168">
        <v>4</v>
      </c>
      <c r="C1168" t="s">
        <v>1438</v>
      </c>
      <c r="D1168" t="s">
        <v>1438</v>
      </c>
    </row>
    <row r="1169" spans="1:4" x14ac:dyDescent="0.35">
      <c r="A1169" t="s">
        <v>1378</v>
      </c>
      <c r="B1169">
        <v>51</v>
      </c>
      <c r="C1169" t="s">
        <v>1560</v>
      </c>
      <c r="D1169" t="s">
        <v>1470</v>
      </c>
    </row>
    <row r="1171" spans="1:4" x14ac:dyDescent="0.35">
      <c r="A1171" t="s">
        <v>2073</v>
      </c>
    </row>
    <row r="1172" spans="1:4" x14ac:dyDescent="0.35">
      <c r="A1172" t="s">
        <v>33</v>
      </c>
      <c r="B1172" t="s">
        <v>1339</v>
      </c>
      <c r="C1172" t="s">
        <v>251</v>
      </c>
      <c r="D1172" t="s">
        <v>233</v>
      </c>
    </row>
    <row r="1173" spans="1:4" x14ac:dyDescent="0.35">
      <c r="A1173" t="s">
        <v>284</v>
      </c>
      <c r="B1173">
        <v>15</v>
      </c>
      <c r="C1173" t="s">
        <v>1824</v>
      </c>
      <c r="D1173" t="s">
        <v>1476</v>
      </c>
    </row>
    <row r="1174" spans="1:4" x14ac:dyDescent="0.35">
      <c r="A1174" t="s">
        <v>1395</v>
      </c>
      <c r="B1174">
        <v>29</v>
      </c>
      <c r="C1174" t="s">
        <v>2074</v>
      </c>
      <c r="D1174" t="s">
        <v>2075</v>
      </c>
    </row>
    <row r="1175" spans="1:4" x14ac:dyDescent="0.35">
      <c r="A1175" t="s">
        <v>1403</v>
      </c>
      <c r="B1175">
        <v>7</v>
      </c>
      <c r="C1175" t="s">
        <v>1769</v>
      </c>
      <c r="D1175" t="s">
        <v>1488</v>
      </c>
    </row>
    <row r="1176" spans="1:4" x14ac:dyDescent="0.35">
      <c r="A1176" t="s">
        <v>1378</v>
      </c>
      <c r="B1176">
        <v>51</v>
      </c>
      <c r="C1176" t="s">
        <v>1560</v>
      </c>
      <c r="D1176" t="s">
        <v>1470</v>
      </c>
    </row>
    <row r="1178" spans="1:4" x14ac:dyDescent="0.35">
      <c r="A1178" t="s">
        <v>2076</v>
      </c>
    </row>
    <row r="1179" spans="1:4" x14ac:dyDescent="0.35">
      <c r="A1179" t="s">
        <v>1409</v>
      </c>
      <c r="B1179" t="s">
        <v>1339</v>
      </c>
      <c r="C1179" t="s">
        <v>251</v>
      </c>
      <c r="D1179" t="s">
        <v>233</v>
      </c>
    </row>
    <row r="1180" spans="1:4" x14ac:dyDescent="0.35">
      <c r="A1180" t="s">
        <v>1410</v>
      </c>
      <c r="B1180">
        <v>4</v>
      </c>
      <c r="C1180" t="s">
        <v>1352</v>
      </c>
      <c r="D1180" t="s">
        <v>1353</v>
      </c>
    </row>
    <row r="1181" spans="1:4" x14ac:dyDescent="0.35">
      <c r="A1181" t="s">
        <v>1415</v>
      </c>
      <c r="B1181">
        <v>25</v>
      </c>
      <c r="C1181" t="s">
        <v>1714</v>
      </c>
      <c r="D1181" t="s">
        <v>1363</v>
      </c>
    </row>
    <row r="1182" spans="1:4" x14ac:dyDescent="0.35">
      <c r="A1182" t="s">
        <v>1422</v>
      </c>
      <c r="B1182">
        <v>11</v>
      </c>
      <c r="C1182" t="s">
        <v>1873</v>
      </c>
      <c r="D1182" t="s">
        <v>1874</v>
      </c>
    </row>
    <row r="1183" spans="1:4" x14ac:dyDescent="0.35">
      <c r="A1183" t="s">
        <v>1431</v>
      </c>
      <c r="B1183">
        <v>8</v>
      </c>
      <c r="C1183" t="s">
        <v>1543</v>
      </c>
      <c r="D1183" t="s">
        <v>1356</v>
      </c>
    </row>
    <row r="1184" spans="1:4" x14ac:dyDescent="0.35">
      <c r="A1184" t="s">
        <v>1437</v>
      </c>
      <c r="B1184">
        <v>3</v>
      </c>
      <c r="C1184" t="s">
        <v>1352</v>
      </c>
      <c r="D1184" t="s">
        <v>1353</v>
      </c>
    </row>
    <row r="1185" spans="1:4" x14ac:dyDescent="0.35">
      <c r="A1185" t="s">
        <v>1378</v>
      </c>
      <c r="B1185">
        <v>51</v>
      </c>
      <c r="C1185" t="s">
        <v>1560</v>
      </c>
      <c r="D1185" t="s">
        <v>1470</v>
      </c>
    </row>
    <row r="1187" spans="1:4" x14ac:dyDescent="0.35">
      <c r="A1187" t="s">
        <v>2077</v>
      </c>
    </row>
    <row r="1188" spans="1:4" x14ac:dyDescent="0.35">
      <c r="A1188" t="s">
        <v>1440</v>
      </c>
      <c r="B1188" t="s">
        <v>1339</v>
      </c>
      <c r="C1188" t="s">
        <v>251</v>
      </c>
      <c r="D1188" t="s">
        <v>233</v>
      </c>
    </row>
    <row r="1189" spans="1:4" x14ac:dyDescent="0.35">
      <c r="A1189" t="s">
        <v>1441</v>
      </c>
      <c r="B1189">
        <v>6</v>
      </c>
      <c r="C1189" t="s">
        <v>1352</v>
      </c>
      <c r="D1189" t="s">
        <v>1353</v>
      </c>
    </row>
    <row r="1190" spans="1:4" x14ac:dyDescent="0.35">
      <c r="A1190" t="s">
        <v>1447</v>
      </c>
      <c r="B1190">
        <v>45</v>
      </c>
      <c r="C1190" t="s">
        <v>1714</v>
      </c>
      <c r="D1190" t="s">
        <v>1363</v>
      </c>
    </row>
    <row r="1191" spans="1:4" x14ac:dyDescent="0.35">
      <c r="A1191" t="s">
        <v>1378</v>
      </c>
      <c r="B1191">
        <v>51</v>
      </c>
      <c r="C1191" t="s">
        <v>1560</v>
      </c>
      <c r="D1191" t="s">
        <v>1470</v>
      </c>
    </row>
    <row r="1193" spans="1:4" x14ac:dyDescent="0.35">
      <c r="A1193" t="s">
        <v>2078</v>
      </c>
    </row>
    <row r="1194" spans="1:4" x14ac:dyDescent="0.35">
      <c r="A1194" t="s">
        <v>57</v>
      </c>
      <c r="B1194" t="s">
        <v>1339</v>
      </c>
      <c r="C1194" t="s">
        <v>251</v>
      </c>
      <c r="D1194" t="s">
        <v>233</v>
      </c>
    </row>
    <row r="1195" spans="1:4" x14ac:dyDescent="0.35">
      <c r="A1195" t="s">
        <v>240</v>
      </c>
      <c r="B1195">
        <v>197</v>
      </c>
      <c r="C1195" t="s">
        <v>2079</v>
      </c>
      <c r="D1195" t="s">
        <v>2080</v>
      </c>
    </row>
    <row r="1196" spans="1:4" x14ac:dyDescent="0.35">
      <c r="A1196" t="s">
        <v>462</v>
      </c>
      <c r="B1196">
        <v>14</v>
      </c>
      <c r="C1196" t="s">
        <v>1820</v>
      </c>
      <c r="D1196" t="s">
        <v>1487</v>
      </c>
    </row>
    <row r="1197" spans="1:4" x14ac:dyDescent="0.35">
      <c r="A1197" t="s">
        <v>1378</v>
      </c>
      <c r="B1197">
        <v>211</v>
      </c>
      <c r="C1197" t="s">
        <v>2081</v>
      </c>
      <c r="D1197" t="s">
        <v>1466</v>
      </c>
    </row>
    <row r="1199" spans="1:4" x14ac:dyDescent="0.35">
      <c r="A1199" t="s">
        <v>2082</v>
      </c>
    </row>
    <row r="1200" spans="1:4" x14ac:dyDescent="0.35">
      <c r="A1200" t="s">
        <v>25</v>
      </c>
      <c r="B1200" t="s">
        <v>1339</v>
      </c>
      <c r="C1200" t="s">
        <v>233</v>
      </c>
      <c r="D1200" t="s">
        <v>251</v>
      </c>
    </row>
    <row r="1201" spans="1:4" x14ac:dyDescent="0.35">
      <c r="A1201" t="s">
        <v>1459</v>
      </c>
      <c r="B1201">
        <v>1</v>
      </c>
      <c r="C1201" t="s">
        <v>1352</v>
      </c>
      <c r="D1201" t="s">
        <v>1353</v>
      </c>
    </row>
    <row r="1202" spans="1:4" x14ac:dyDescent="0.35">
      <c r="A1202" t="s">
        <v>1455</v>
      </c>
      <c r="B1202">
        <v>38</v>
      </c>
      <c r="C1202" t="s">
        <v>1889</v>
      </c>
      <c r="D1202" t="s">
        <v>1888</v>
      </c>
    </row>
    <row r="1203" spans="1:4" x14ac:dyDescent="0.35">
      <c r="A1203" t="s">
        <v>1456</v>
      </c>
      <c r="B1203">
        <v>93</v>
      </c>
      <c r="C1203" t="s">
        <v>1627</v>
      </c>
      <c r="D1203" t="s">
        <v>2083</v>
      </c>
    </row>
    <row r="1204" spans="1:4" x14ac:dyDescent="0.35">
      <c r="A1204" t="s">
        <v>1457</v>
      </c>
      <c r="B1204">
        <v>54</v>
      </c>
      <c r="C1204" t="s">
        <v>1744</v>
      </c>
      <c r="D1204" t="s">
        <v>1796</v>
      </c>
    </row>
    <row r="1205" spans="1:4" x14ac:dyDescent="0.35">
      <c r="A1205" t="s">
        <v>1458</v>
      </c>
      <c r="B1205">
        <v>24</v>
      </c>
      <c r="C1205" t="s">
        <v>1357</v>
      </c>
      <c r="D1205" t="s">
        <v>1771</v>
      </c>
    </row>
    <row r="1206" spans="1:4" x14ac:dyDescent="0.35">
      <c r="A1206" t="s">
        <v>1460</v>
      </c>
      <c r="B1206">
        <v>1</v>
      </c>
      <c r="C1206" t="s">
        <v>1353</v>
      </c>
      <c r="D1206" t="s">
        <v>1352</v>
      </c>
    </row>
    <row r="1207" spans="1:4" x14ac:dyDescent="0.35">
      <c r="A1207" t="s">
        <v>1378</v>
      </c>
      <c r="B1207">
        <v>211</v>
      </c>
      <c r="C1207" t="s">
        <v>1466</v>
      </c>
      <c r="D1207" t="s">
        <v>2081</v>
      </c>
    </row>
    <row r="1209" spans="1:4" x14ac:dyDescent="0.35">
      <c r="A1209" t="s">
        <v>2084</v>
      </c>
    </row>
    <row r="1210" spans="1:4" x14ac:dyDescent="0.35">
      <c r="A1210" t="s">
        <v>33</v>
      </c>
      <c r="B1210" t="s">
        <v>1339</v>
      </c>
      <c r="C1210" t="s">
        <v>251</v>
      </c>
      <c r="D1210" t="s">
        <v>233</v>
      </c>
    </row>
    <row r="1211" spans="1:4" x14ac:dyDescent="0.35">
      <c r="A1211" t="s">
        <v>284</v>
      </c>
      <c r="B1211">
        <v>57</v>
      </c>
      <c r="C1211" t="s">
        <v>1813</v>
      </c>
      <c r="D1211" t="s">
        <v>1504</v>
      </c>
    </row>
    <row r="1212" spans="1:4" x14ac:dyDescent="0.35">
      <c r="A1212" t="s">
        <v>1395</v>
      </c>
      <c r="B1212">
        <v>115</v>
      </c>
      <c r="C1212" t="s">
        <v>1539</v>
      </c>
      <c r="D1212" t="s">
        <v>1468</v>
      </c>
    </row>
    <row r="1213" spans="1:4" x14ac:dyDescent="0.35">
      <c r="A1213" t="s">
        <v>1403</v>
      </c>
      <c r="B1213">
        <v>39</v>
      </c>
      <c r="C1213" t="s">
        <v>2085</v>
      </c>
      <c r="D1213" t="s">
        <v>1646</v>
      </c>
    </row>
    <row r="1214" spans="1:4" x14ac:dyDescent="0.35">
      <c r="A1214" t="s">
        <v>1378</v>
      </c>
      <c r="B1214">
        <v>211</v>
      </c>
      <c r="C1214" t="s">
        <v>2081</v>
      </c>
      <c r="D1214" t="s">
        <v>1466</v>
      </c>
    </row>
    <row r="1216" spans="1:4" x14ac:dyDescent="0.35">
      <c r="A1216" t="s">
        <v>2086</v>
      </c>
    </row>
    <row r="1217" spans="1:4" x14ac:dyDescent="0.35">
      <c r="A1217" t="s">
        <v>35</v>
      </c>
      <c r="B1217" t="s">
        <v>1339</v>
      </c>
      <c r="C1217" t="s">
        <v>251</v>
      </c>
      <c r="D1217" t="s">
        <v>233</v>
      </c>
    </row>
    <row r="1218" spans="1:4" x14ac:dyDescent="0.35">
      <c r="A1218" t="s">
        <v>1780</v>
      </c>
      <c r="B1218">
        <v>29</v>
      </c>
      <c r="C1218" t="s">
        <v>2087</v>
      </c>
      <c r="D1218" t="s">
        <v>1684</v>
      </c>
    </row>
    <row r="1219" spans="1:4" x14ac:dyDescent="0.35">
      <c r="A1219" t="s">
        <v>1782</v>
      </c>
      <c r="B1219">
        <v>182</v>
      </c>
      <c r="C1219" t="s">
        <v>2088</v>
      </c>
      <c r="D1219" t="s">
        <v>2089</v>
      </c>
    </row>
    <row r="1220" spans="1:4" x14ac:dyDescent="0.35">
      <c r="A1220" t="s">
        <v>1378</v>
      </c>
      <c r="B1220">
        <v>211</v>
      </c>
      <c r="C1220" t="s">
        <v>2081</v>
      </c>
      <c r="D1220" t="s">
        <v>1466</v>
      </c>
    </row>
    <row r="1222" spans="1:4" x14ac:dyDescent="0.35">
      <c r="A1222" t="s">
        <v>2090</v>
      </c>
    </row>
    <row r="1223" spans="1:4" x14ac:dyDescent="0.35">
      <c r="A1223" t="s">
        <v>53</v>
      </c>
      <c r="B1223" t="s">
        <v>1339</v>
      </c>
      <c r="C1223" t="s">
        <v>251</v>
      </c>
      <c r="D1223" t="s">
        <v>233</v>
      </c>
    </row>
    <row r="1224" spans="1:4" x14ac:dyDescent="0.35">
      <c r="A1224" t="s">
        <v>1565</v>
      </c>
      <c r="B1224">
        <v>18</v>
      </c>
      <c r="C1224" t="s">
        <v>2070</v>
      </c>
      <c r="D1224" t="s">
        <v>1664</v>
      </c>
    </row>
    <row r="1225" spans="1:4" x14ac:dyDescent="0.35">
      <c r="A1225" t="s">
        <v>1566</v>
      </c>
      <c r="B1225">
        <v>107</v>
      </c>
      <c r="C1225" t="s">
        <v>1793</v>
      </c>
      <c r="D1225" t="s">
        <v>1698</v>
      </c>
    </row>
    <row r="1226" spans="1:4" x14ac:dyDescent="0.35">
      <c r="A1226" t="s">
        <v>1567</v>
      </c>
      <c r="B1226">
        <v>48</v>
      </c>
      <c r="C1226" t="s">
        <v>2091</v>
      </c>
      <c r="D1226" t="s">
        <v>2092</v>
      </c>
    </row>
    <row r="1227" spans="1:4" x14ac:dyDescent="0.35">
      <c r="A1227" t="s">
        <v>1568</v>
      </c>
      <c r="B1227">
        <v>13</v>
      </c>
      <c r="C1227" t="s">
        <v>2093</v>
      </c>
      <c r="D1227" t="s">
        <v>1508</v>
      </c>
    </row>
    <row r="1228" spans="1:4" x14ac:dyDescent="0.35">
      <c r="A1228" t="s">
        <v>1569</v>
      </c>
      <c r="B1228">
        <v>25</v>
      </c>
      <c r="C1228" t="s">
        <v>1835</v>
      </c>
      <c r="D1228" t="s">
        <v>1427</v>
      </c>
    </row>
    <row r="1229" spans="1:4" x14ac:dyDescent="0.35">
      <c r="A1229" t="s">
        <v>1378</v>
      </c>
      <c r="B1229">
        <v>211</v>
      </c>
      <c r="C1229" t="s">
        <v>2081</v>
      </c>
      <c r="D1229" t="s">
        <v>1466</v>
      </c>
    </row>
    <row r="1231" spans="1:4" x14ac:dyDescent="0.35">
      <c r="A1231" t="s">
        <v>2094</v>
      </c>
    </row>
    <row r="1232" spans="1:4" x14ac:dyDescent="0.35">
      <c r="A1232" t="s">
        <v>1409</v>
      </c>
      <c r="B1232" t="s">
        <v>1339</v>
      </c>
      <c r="C1232" t="s">
        <v>251</v>
      </c>
      <c r="D1232" t="s">
        <v>233</v>
      </c>
    </row>
    <row r="1233" spans="1:5" x14ac:dyDescent="0.35">
      <c r="A1233" t="s">
        <v>1410</v>
      </c>
      <c r="B1233">
        <v>28</v>
      </c>
      <c r="C1233" t="s">
        <v>1769</v>
      </c>
      <c r="D1233" t="s">
        <v>1488</v>
      </c>
    </row>
    <row r="1234" spans="1:5" x14ac:dyDescent="0.35">
      <c r="A1234" t="s">
        <v>1415</v>
      </c>
      <c r="B1234">
        <v>99</v>
      </c>
      <c r="C1234" t="s">
        <v>1962</v>
      </c>
      <c r="D1234" t="s">
        <v>1712</v>
      </c>
    </row>
    <row r="1235" spans="1:5" x14ac:dyDescent="0.35">
      <c r="A1235" t="s">
        <v>1422</v>
      </c>
      <c r="B1235">
        <v>38</v>
      </c>
      <c r="C1235" t="s">
        <v>1813</v>
      </c>
      <c r="D1235" t="s">
        <v>1504</v>
      </c>
    </row>
    <row r="1236" spans="1:5" x14ac:dyDescent="0.35">
      <c r="A1236" t="s">
        <v>1430</v>
      </c>
      <c r="B1236">
        <v>1</v>
      </c>
      <c r="C1236" t="s">
        <v>1352</v>
      </c>
      <c r="D1236" t="s">
        <v>1353</v>
      </c>
    </row>
    <row r="1237" spans="1:5" x14ac:dyDescent="0.35">
      <c r="A1237" t="s">
        <v>1431</v>
      </c>
      <c r="B1237">
        <v>31</v>
      </c>
      <c r="C1237" t="s">
        <v>2095</v>
      </c>
      <c r="D1237" t="s">
        <v>1637</v>
      </c>
    </row>
    <row r="1238" spans="1:5" x14ac:dyDescent="0.35">
      <c r="A1238" t="s">
        <v>1437</v>
      </c>
      <c r="B1238">
        <v>14</v>
      </c>
      <c r="C1238" t="s">
        <v>1820</v>
      </c>
      <c r="D1238" t="s">
        <v>1487</v>
      </c>
    </row>
    <row r="1239" spans="1:5" x14ac:dyDescent="0.35">
      <c r="A1239" t="s">
        <v>1378</v>
      </c>
      <c r="B1239">
        <v>211</v>
      </c>
      <c r="C1239" t="s">
        <v>2081</v>
      </c>
      <c r="D1239" t="s">
        <v>1466</v>
      </c>
    </row>
    <row r="1241" spans="1:5" x14ac:dyDescent="0.35">
      <c r="A1241" t="s">
        <v>2096</v>
      </c>
    </row>
    <row r="1242" spans="1:5" x14ac:dyDescent="0.35">
      <c r="A1242" t="s">
        <v>1440</v>
      </c>
      <c r="B1242" t="s">
        <v>1339</v>
      </c>
      <c r="C1242" t="s">
        <v>251</v>
      </c>
      <c r="D1242" t="s">
        <v>233</v>
      </c>
    </row>
    <row r="1243" spans="1:5" x14ac:dyDescent="0.35">
      <c r="A1243" t="s">
        <v>1441</v>
      </c>
      <c r="B1243">
        <v>35</v>
      </c>
      <c r="C1243" t="s">
        <v>1829</v>
      </c>
      <c r="D1243" t="s">
        <v>1563</v>
      </c>
    </row>
    <row r="1244" spans="1:5" x14ac:dyDescent="0.35">
      <c r="A1244" t="s">
        <v>1447</v>
      </c>
      <c r="B1244">
        <v>176</v>
      </c>
      <c r="C1244" t="s">
        <v>1950</v>
      </c>
      <c r="D1244" t="s">
        <v>1951</v>
      </c>
    </row>
    <row r="1245" spans="1:5" x14ac:dyDescent="0.35">
      <c r="A1245" t="s">
        <v>1378</v>
      </c>
      <c r="B1245">
        <v>211</v>
      </c>
      <c r="C1245" t="s">
        <v>2081</v>
      </c>
      <c r="D1245" t="s">
        <v>1466</v>
      </c>
    </row>
    <row r="1247" spans="1:5" x14ac:dyDescent="0.35">
      <c r="A1247" t="s">
        <v>2097</v>
      </c>
    </row>
    <row r="1248" spans="1:5" x14ac:dyDescent="0.35">
      <c r="A1248" t="s">
        <v>57</v>
      </c>
      <c r="B1248" t="s">
        <v>1339</v>
      </c>
      <c r="C1248" t="s">
        <v>268</v>
      </c>
      <c r="D1248" t="s">
        <v>251</v>
      </c>
      <c r="E1248" t="s">
        <v>233</v>
      </c>
    </row>
    <row r="1249" spans="1:5" x14ac:dyDescent="0.35">
      <c r="A1249" t="s">
        <v>240</v>
      </c>
      <c r="B1249">
        <v>229</v>
      </c>
      <c r="C1249" t="s">
        <v>1419</v>
      </c>
      <c r="D1249" t="s">
        <v>2098</v>
      </c>
      <c r="E1249" t="s">
        <v>1357</v>
      </c>
    </row>
    <row r="1250" spans="1:5" x14ac:dyDescent="0.35">
      <c r="A1250" t="s">
        <v>462</v>
      </c>
      <c r="B1250">
        <v>16</v>
      </c>
      <c r="C1250" t="s">
        <v>1353</v>
      </c>
      <c r="D1250" t="s">
        <v>1754</v>
      </c>
      <c r="E1250" t="s">
        <v>1360</v>
      </c>
    </row>
    <row r="1251" spans="1:5" x14ac:dyDescent="0.35">
      <c r="A1251" t="s">
        <v>1378</v>
      </c>
      <c r="B1251">
        <v>245</v>
      </c>
      <c r="C1251" t="s">
        <v>1474</v>
      </c>
      <c r="D1251" t="s">
        <v>1834</v>
      </c>
      <c r="E1251" t="s">
        <v>2099</v>
      </c>
    </row>
    <row r="1253" spans="1:5" x14ac:dyDescent="0.35">
      <c r="A1253" t="s">
        <v>2100</v>
      </c>
    </row>
    <row r="1254" spans="1:5" x14ac:dyDescent="0.35">
      <c r="A1254" t="s">
        <v>25</v>
      </c>
      <c r="B1254" t="s">
        <v>1339</v>
      </c>
      <c r="C1254" t="s">
        <v>251</v>
      </c>
      <c r="D1254" t="s">
        <v>233</v>
      </c>
      <c r="E1254" t="s">
        <v>268</v>
      </c>
    </row>
    <row r="1255" spans="1:5" x14ac:dyDescent="0.35">
      <c r="A1255" t="s">
        <v>1459</v>
      </c>
      <c r="B1255">
        <v>2</v>
      </c>
      <c r="C1255" t="s">
        <v>1352</v>
      </c>
      <c r="D1255" t="s">
        <v>1353</v>
      </c>
      <c r="E1255" t="s">
        <v>1353</v>
      </c>
    </row>
    <row r="1256" spans="1:5" x14ac:dyDescent="0.35">
      <c r="A1256" t="s">
        <v>1455</v>
      </c>
      <c r="B1256">
        <v>41</v>
      </c>
      <c r="C1256" t="s">
        <v>1751</v>
      </c>
      <c r="D1256" t="s">
        <v>1392</v>
      </c>
      <c r="E1256" t="s">
        <v>1353</v>
      </c>
    </row>
    <row r="1257" spans="1:5" x14ac:dyDescent="0.35">
      <c r="A1257" t="s">
        <v>1456</v>
      </c>
      <c r="B1257">
        <v>97</v>
      </c>
      <c r="C1257" t="s">
        <v>1816</v>
      </c>
      <c r="D1257" t="s">
        <v>1404</v>
      </c>
      <c r="E1257" t="s">
        <v>1448</v>
      </c>
    </row>
    <row r="1258" spans="1:5" x14ac:dyDescent="0.35">
      <c r="A1258" t="s">
        <v>1457</v>
      </c>
      <c r="B1258">
        <v>62</v>
      </c>
      <c r="C1258" t="s">
        <v>1755</v>
      </c>
      <c r="D1258" t="s">
        <v>1373</v>
      </c>
      <c r="E1258" t="s">
        <v>1390</v>
      </c>
    </row>
    <row r="1259" spans="1:5" x14ac:dyDescent="0.35">
      <c r="A1259" t="s">
        <v>1458</v>
      </c>
      <c r="B1259">
        <v>40</v>
      </c>
      <c r="C1259" t="s">
        <v>1766</v>
      </c>
      <c r="D1259" t="s">
        <v>1386</v>
      </c>
      <c r="E1259" t="s">
        <v>1353</v>
      </c>
    </row>
    <row r="1260" spans="1:5" x14ac:dyDescent="0.35">
      <c r="A1260" t="s">
        <v>1460</v>
      </c>
      <c r="B1260">
        <v>3</v>
      </c>
      <c r="C1260" t="s">
        <v>1352</v>
      </c>
      <c r="D1260" t="s">
        <v>1353</v>
      </c>
      <c r="E1260" t="s">
        <v>1353</v>
      </c>
    </row>
    <row r="1261" spans="1:5" x14ac:dyDescent="0.35">
      <c r="A1261" t="s">
        <v>1378</v>
      </c>
      <c r="B1261">
        <v>245</v>
      </c>
      <c r="C1261" t="s">
        <v>1834</v>
      </c>
      <c r="D1261" t="s">
        <v>2099</v>
      </c>
      <c r="E1261" t="s">
        <v>1474</v>
      </c>
    </row>
    <row r="1263" spans="1:5" x14ac:dyDescent="0.35">
      <c r="A1263" t="s">
        <v>2101</v>
      </c>
    </row>
    <row r="1264" spans="1:5" x14ac:dyDescent="0.35">
      <c r="A1264" t="s">
        <v>65</v>
      </c>
      <c r="B1264" t="s">
        <v>1339</v>
      </c>
      <c r="C1264" t="s">
        <v>251</v>
      </c>
      <c r="D1264" t="s">
        <v>268</v>
      </c>
      <c r="E1264" t="s">
        <v>233</v>
      </c>
    </row>
    <row r="1265" spans="1:5" x14ac:dyDescent="0.35">
      <c r="A1265" t="s">
        <v>1351</v>
      </c>
      <c r="B1265">
        <v>1</v>
      </c>
      <c r="C1265" t="s">
        <v>1352</v>
      </c>
      <c r="D1265" t="s">
        <v>1353</v>
      </c>
      <c r="E1265" t="s">
        <v>1353</v>
      </c>
    </row>
    <row r="1266" spans="1:5" x14ac:dyDescent="0.35">
      <c r="A1266" t="s">
        <v>1354</v>
      </c>
      <c r="B1266">
        <v>1</v>
      </c>
      <c r="C1266" t="s">
        <v>1352</v>
      </c>
      <c r="D1266" t="s">
        <v>1353</v>
      </c>
      <c r="E1266" t="s">
        <v>1353</v>
      </c>
    </row>
    <row r="1267" spans="1:5" x14ac:dyDescent="0.35">
      <c r="A1267" t="s">
        <v>1355</v>
      </c>
      <c r="B1267">
        <v>12</v>
      </c>
      <c r="C1267" t="s">
        <v>1773</v>
      </c>
      <c r="D1267" t="s">
        <v>1357</v>
      </c>
      <c r="E1267" t="s">
        <v>1357</v>
      </c>
    </row>
    <row r="1268" spans="1:5" x14ac:dyDescent="0.35">
      <c r="A1268" t="s">
        <v>1358</v>
      </c>
      <c r="B1268">
        <v>8</v>
      </c>
      <c r="C1268" t="s">
        <v>1754</v>
      </c>
      <c r="D1268" t="s">
        <v>1353</v>
      </c>
      <c r="E1268" t="s">
        <v>1360</v>
      </c>
    </row>
    <row r="1269" spans="1:5" x14ac:dyDescent="0.35">
      <c r="A1269" t="s">
        <v>1361</v>
      </c>
      <c r="B1269">
        <v>5</v>
      </c>
      <c r="C1269" t="s">
        <v>1352</v>
      </c>
      <c r="D1269" t="s">
        <v>1353</v>
      </c>
      <c r="E1269" t="s">
        <v>1353</v>
      </c>
    </row>
    <row r="1270" spans="1:5" x14ac:dyDescent="0.35">
      <c r="A1270" t="s">
        <v>1364</v>
      </c>
      <c r="B1270">
        <v>3</v>
      </c>
      <c r="C1270" t="s">
        <v>1365</v>
      </c>
      <c r="D1270" t="s">
        <v>1353</v>
      </c>
      <c r="E1270" t="s">
        <v>1366</v>
      </c>
    </row>
    <row r="1271" spans="1:5" x14ac:dyDescent="0.35">
      <c r="A1271" t="s">
        <v>1367</v>
      </c>
      <c r="B1271">
        <v>210</v>
      </c>
      <c r="C1271" t="s">
        <v>1875</v>
      </c>
      <c r="D1271" t="s">
        <v>1636</v>
      </c>
      <c r="E1271" t="s">
        <v>2099</v>
      </c>
    </row>
    <row r="1272" spans="1:5" x14ac:dyDescent="0.35">
      <c r="A1272" t="s">
        <v>1377</v>
      </c>
      <c r="B1272">
        <v>5</v>
      </c>
      <c r="C1272" t="s">
        <v>1352</v>
      </c>
      <c r="D1272" t="s">
        <v>1353</v>
      </c>
      <c r="E1272" t="s">
        <v>1353</v>
      </c>
    </row>
    <row r="1273" spans="1:5" x14ac:dyDescent="0.35">
      <c r="A1273" t="s">
        <v>1378</v>
      </c>
      <c r="B1273">
        <v>245</v>
      </c>
      <c r="C1273" t="s">
        <v>1834</v>
      </c>
      <c r="D1273" t="s">
        <v>1474</v>
      </c>
      <c r="E1273" t="s">
        <v>2099</v>
      </c>
    </row>
    <row r="1275" spans="1:5" x14ac:dyDescent="0.35">
      <c r="A1275" t="s">
        <v>2102</v>
      </c>
    </row>
    <row r="1276" spans="1:5" x14ac:dyDescent="0.35">
      <c r="A1276" t="s">
        <v>35</v>
      </c>
      <c r="B1276" t="s">
        <v>1339</v>
      </c>
      <c r="C1276" t="s">
        <v>268</v>
      </c>
      <c r="D1276" t="s">
        <v>251</v>
      </c>
      <c r="E1276" t="s">
        <v>233</v>
      </c>
    </row>
    <row r="1277" spans="1:5" x14ac:dyDescent="0.35">
      <c r="A1277" t="s">
        <v>1780</v>
      </c>
      <c r="B1277">
        <v>44</v>
      </c>
      <c r="C1277" t="s">
        <v>1672</v>
      </c>
      <c r="D1277" t="s">
        <v>1781</v>
      </c>
      <c r="E1277" t="s">
        <v>1563</v>
      </c>
    </row>
    <row r="1278" spans="1:5" x14ac:dyDescent="0.35">
      <c r="A1278" t="s">
        <v>1782</v>
      </c>
      <c r="B1278">
        <v>201</v>
      </c>
      <c r="C1278" t="s">
        <v>1636</v>
      </c>
      <c r="D1278" t="s">
        <v>1886</v>
      </c>
      <c r="E1278" t="s">
        <v>1425</v>
      </c>
    </row>
    <row r="1279" spans="1:5" x14ac:dyDescent="0.35">
      <c r="A1279" t="s">
        <v>1378</v>
      </c>
      <c r="B1279">
        <v>245</v>
      </c>
      <c r="C1279" t="s">
        <v>1474</v>
      </c>
      <c r="D1279" t="s">
        <v>1834</v>
      </c>
      <c r="E1279" t="s">
        <v>2099</v>
      </c>
    </row>
    <row r="1281" spans="1:5" x14ac:dyDescent="0.35">
      <c r="A1281" t="s">
        <v>2103</v>
      </c>
    </row>
    <row r="1282" spans="1:5" x14ac:dyDescent="0.35">
      <c r="A1282" t="s">
        <v>1409</v>
      </c>
      <c r="B1282" t="s">
        <v>1339</v>
      </c>
      <c r="C1282" t="s">
        <v>251</v>
      </c>
      <c r="D1282" t="s">
        <v>233</v>
      </c>
      <c r="E1282" t="s">
        <v>268</v>
      </c>
    </row>
    <row r="1283" spans="1:5" x14ac:dyDescent="0.35">
      <c r="A1283" t="s">
        <v>1410</v>
      </c>
      <c r="B1283">
        <v>32</v>
      </c>
      <c r="C1283" t="s">
        <v>1528</v>
      </c>
      <c r="D1283" t="s">
        <v>1413</v>
      </c>
      <c r="E1283" t="s">
        <v>1353</v>
      </c>
    </row>
    <row r="1284" spans="1:5" x14ac:dyDescent="0.35">
      <c r="A1284" t="s">
        <v>1415</v>
      </c>
      <c r="B1284">
        <v>112</v>
      </c>
      <c r="C1284" t="s">
        <v>1529</v>
      </c>
      <c r="D1284" t="s">
        <v>1374</v>
      </c>
      <c r="E1284" t="s">
        <v>1419</v>
      </c>
    </row>
    <row r="1285" spans="1:5" x14ac:dyDescent="0.35">
      <c r="A1285" t="s">
        <v>1422</v>
      </c>
      <c r="B1285">
        <v>50</v>
      </c>
      <c r="C1285" t="s">
        <v>1529</v>
      </c>
      <c r="D1285" t="s">
        <v>1424</v>
      </c>
      <c r="E1285" t="s">
        <v>1423</v>
      </c>
    </row>
    <row r="1286" spans="1:5" x14ac:dyDescent="0.35">
      <c r="A1286" t="s">
        <v>1430</v>
      </c>
      <c r="B1286">
        <v>1</v>
      </c>
      <c r="C1286" t="s">
        <v>1352</v>
      </c>
      <c r="D1286" t="s">
        <v>1353</v>
      </c>
      <c r="E1286" t="s">
        <v>1353</v>
      </c>
    </row>
    <row r="1287" spans="1:5" x14ac:dyDescent="0.35">
      <c r="A1287" t="s">
        <v>1431</v>
      </c>
      <c r="B1287">
        <v>34</v>
      </c>
      <c r="C1287" t="s">
        <v>2104</v>
      </c>
      <c r="D1287" t="s">
        <v>1436</v>
      </c>
      <c r="E1287" t="s">
        <v>1353</v>
      </c>
    </row>
    <row r="1288" spans="1:5" x14ac:dyDescent="0.35">
      <c r="A1288" t="s">
        <v>1437</v>
      </c>
      <c r="B1288">
        <v>16</v>
      </c>
      <c r="C1288" t="s">
        <v>1561</v>
      </c>
      <c r="D1288" t="s">
        <v>1485</v>
      </c>
      <c r="E1288" t="s">
        <v>1353</v>
      </c>
    </row>
    <row r="1289" spans="1:5" x14ac:dyDescent="0.35">
      <c r="A1289" t="s">
        <v>1378</v>
      </c>
      <c r="B1289">
        <v>245</v>
      </c>
      <c r="C1289" t="s">
        <v>1834</v>
      </c>
      <c r="D1289" t="s">
        <v>2099</v>
      </c>
      <c r="E1289" t="s">
        <v>1474</v>
      </c>
    </row>
    <row r="1291" spans="1:5" x14ac:dyDescent="0.35">
      <c r="A1291" t="s">
        <v>2105</v>
      </c>
    </row>
    <row r="1292" spans="1:5" x14ac:dyDescent="0.35">
      <c r="A1292" t="s">
        <v>1440</v>
      </c>
      <c r="B1292" t="s">
        <v>1339</v>
      </c>
      <c r="C1292" t="s">
        <v>268</v>
      </c>
      <c r="D1292" t="s">
        <v>251</v>
      </c>
      <c r="E1292" t="s">
        <v>233</v>
      </c>
    </row>
    <row r="1293" spans="1:5" x14ac:dyDescent="0.35">
      <c r="A1293" t="s">
        <v>1441</v>
      </c>
      <c r="B1293">
        <v>41</v>
      </c>
      <c r="C1293" t="s">
        <v>1375</v>
      </c>
      <c r="D1293" t="s">
        <v>1760</v>
      </c>
      <c r="E1293" t="s">
        <v>1380</v>
      </c>
    </row>
    <row r="1294" spans="1:5" x14ac:dyDescent="0.35">
      <c r="A1294" t="s">
        <v>1447</v>
      </c>
      <c r="B1294">
        <v>204</v>
      </c>
      <c r="C1294" t="s">
        <v>1636</v>
      </c>
      <c r="D1294" t="s">
        <v>1751</v>
      </c>
      <c r="E1294" t="s">
        <v>1709</v>
      </c>
    </row>
    <row r="1295" spans="1:5" x14ac:dyDescent="0.35">
      <c r="A1295" t="s">
        <v>1378</v>
      </c>
      <c r="B1295">
        <v>245</v>
      </c>
      <c r="C1295" t="s">
        <v>1474</v>
      </c>
      <c r="D1295" t="s">
        <v>1834</v>
      </c>
      <c r="E1295" t="s">
        <v>2099</v>
      </c>
    </row>
    <row r="1297" spans="1:5" x14ac:dyDescent="0.35">
      <c r="A1297" t="s">
        <v>2106</v>
      </c>
    </row>
    <row r="1298" spans="1:5" x14ac:dyDescent="0.35">
      <c r="A1298" t="s">
        <v>57</v>
      </c>
      <c r="B1298" t="s">
        <v>1339</v>
      </c>
      <c r="C1298" t="s">
        <v>268</v>
      </c>
      <c r="D1298" t="s">
        <v>251</v>
      </c>
      <c r="E1298" t="s">
        <v>233</v>
      </c>
    </row>
    <row r="1299" spans="1:5" x14ac:dyDescent="0.35">
      <c r="A1299" t="s">
        <v>240</v>
      </c>
      <c r="B1299">
        <v>229</v>
      </c>
      <c r="C1299" t="s">
        <v>1526</v>
      </c>
      <c r="D1299" t="s">
        <v>2107</v>
      </c>
      <c r="E1299" t="s">
        <v>2108</v>
      </c>
    </row>
    <row r="1300" spans="1:5" x14ac:dyDescent="0.35">
      <c r="A1300" t="s">
        <v>462</v>
      </c>
      <c r="B1300">
        <v>16</v>
      </c>
      <c r="C1300" t="s">
        <v>1353</v>
      </c>
      <c r="D1300" t="s">
        <v>1484</v>
      </c>
      <c r="E1300" t="s">
        <v>1574</v>
      </c>
    </row>
    <row r="1301" spans="1:5" x14ac:dyDescent="0.35">
      <c r="A1301" t="s">
        <v>1378</v>
      </c>
      <c r="B1301">
        <v>245</v>
      </c>
      <c r="C1301" t="s">
        <v>1526</v>
      </c>
      <c r="D1301" t="s">
        <v>1576</v>
      </c>
      <c r="E1301" t="s">
        <v>2109</v>
      </c>
    </row>
    <row r="1303" spans="1:5" x14ac:dyDescent="0.35">
      <c r="A1303" t="s">
        <v>2110</v>
      </c>
    </row>
    <row r="1304" spans="1:5" x14ac:dyDescent="0.35">
      <c r="A1304" t="s">
        <v>25</v>
      </c>
      <c r="B1304" t="s">
        <v>1339</v>
      </c>
      <c r="C1304" t="s">
        <v>233</v>
      </c>
      <c r="D1304" t="s">
        <v>251</v>
      </c>
      <c r="E1304" t="s">
        <v>268</v>
      </c>
    </row>
    <row r="1305" spans="1:5" x14ac:dyDescent="0.35">
      <c r="A1305" t="s">
        <v>1459</v>
      </c>
      <c r="B1305">
        <v>2</v>
      </c>
      <c r="C1305" t="s">
        <v>1352</v>
      </c>
      <c r="D1305" t="s">
        <v>1353</v>
      </c>
      <c r="E1305" t="s">
        <v>1353</v>
      </c>
    </row>
    <row r="1306" spans="1:5" x14ac:dyDescent="0.35">
      <c r="A1306" t="s">
        <v>1455</v>
      </c>
      <c r="B1306">
        <v>41</v>
      </c>
      <c r="C1306" t="s">
        <v>2111</v>
      </c>
      <c r="D1306" t="s">
        <v>2112</v>
      </c>
      <c r="E1306" t="s">
        <v>1353</v>
      </c>
    </row>
    <row r="1307" spans="1:5" x14ac:dyDescent="0.35">
      <c r="A1307" t="s">
        <v>1456</v>
      </c>
      <c r="B1307">
        <v>97</v>
      </c>
      <c r="C1307" t="s">
        <v>2113</v>
      </c>
      <c r="D1307" t="s">
        <v>2114</v>
      </c>
      <c r="E1307" t="s">
        <v>1353</v>
      </c>
    </row>
    <row r="1308" spans="1:5" x14ac:dyDescent="0.35">
      <c r="A1308" t="s">
        <v>1457</v>
      </c>
      <c r="B1308">
        <v>62</v>
      </c>
      <c r="C1308" t="s">
        <v>1900</v>
      </c>
      <c r="D1308" t="s">
        <v>2115</v>
      </c>
      <c r="E1308" t="s">
        <v>1390</v>
      </c>
    </row>
    <row r="1309" spans="1:5" x14ac:dyDescent="0.35">
      <c r="A1309" t="s">
        <v>1458</v>
      </c>
      <c r="B1309">
        <v>40</v>
      </c>
      <c r="C1309" t="s">
        <v>2116</v>
      </c>
      <c r="D1309" t="s">
        <v>2117</v>
      </c>
      <c r="E1309" t="s">
        <v>1353</v>
      </c>
    </row>
    <row r="1310" spans="1:5" x14ac:dyDescent="0.35">
      <c r="A1310" t="s">
        <v>1460</v>
      </c>
      <c r="B1310">
        <v>3</v>
      </c>
      <c r="C1310" t="s">
        <v>1366</v>
      </c>
      <c r="D1310" t="s">
        <v>1365</v>
      </c>
      <c r="E1310" t="s">
        <v>1353</v>
      </c>
    </row>
    <row r="1311" spans="1:5" x14ac:dyDescent="0.35">
      <c r="A1311" t="s">
        <v>1378</v>
      </c>
      <c r="B1311">
        <v>245</v>
      </c>
      <c r="C1311" t="s">
        <v>2109</v>
      </c>
      <c r="D1311" t="s">
        <v>1576</v>
      </c>
      <c r="E1311" t="s">
        <v>1526</v>
      </c>
    </row>
    <row r="1313" spans="1:5" x14ac:dyDescent="0.35">
      <c r="A1313" t="s">
        <v>2118</v>
      </c>
    </row>
    <row r="1314" spans="1:5" x14ac:dyDescent="0.35">
      <c r="A1314" t="s">
        <v>1409</v>
      </c>
      <c r="B1314" t="s">
        <v>1339</v>
      </c>
      <c r="C1314" t="s">
        <v>251</v>
      </c>
      <c r="D1314" t="s">
        <v>233</v>
      </c>
      <c r="E1314" t="s">
        <v>268</v>
      </c>
    </row>
    <row r="1315" spans="1:5" x14ac:dyDescent="0.35">
      <c r="A1315" t="s">
        <v>1410</v>
      </c>
      <c r="B1315">
        <v>32</v>
      </c>
      <c r="C1315" t="s">
        <v>1920</v>
      </c>
      <c r="D1315" t="s">
        <v>1919</v>
      </c>
      <c r="E1315" t="s">
        <v>1353</v>
      </c>
    </row>
    <row r="1316" spans="1:5" x14ac:dyDescent="0.35">
      <c r="A1316" t="s">
        <v>1415</v>
      </c>
      <c r="B1316">
        <v>112</v>
      </c>
      <c r="C1316" t="s">
        <v>1486</v>
      </c>
      <c r="D1316" t="s">
        <v>2119</v>
      </c>
      <c r="E1316" t="s">
        <v>1419</v>
      </c>
    </row>
    <row r="1317" spans="1:5" x14ac:dyDescent="0.35">
      <c r="A1317" t="s">
        <v>1422</v>
      </c>
      <c r="B1317">
        <v>50</v>
      </c>
      <c r="C1317" t="s">
        <v>1362</v>
      </c>
      <c r="D1317" t="s">
        <v>1922</v>
      </c>
      <c r="E1317" t="s">
        <v>1353</v>
      </c>
    </row>
    <row r="1318" spans="1:5" x14ac:dyDescent="0.35">
      <c r="A1318" t="s">
        <v>1430</v>
      </c>
      <c r="B1318">
        <v>1</v>
      </c>
      <c r="C1318" t="s">
        <v>1352</v>
      </c>
      <c r="D1318" t="s">
        <v>1353</v>
      </c>
      <c r="E1318" t="s">
        <v>1353</v>
      </c>
    </row>
    <row r="1319" spans="1:5" x14ac:dyDescent="0.35">
      <c r="A1319" t="s">
        <v>1431</v>
      </c>
      <c r="B1319">
        <v>34</v>
      </c>
      <c r="C1319" t="s">
        <v>1955</v>
      </c>
      <c r="D1319" t="s">
        <v>1954</v>
      </c>
      <c r="E1319" t="s">
        <v>1353</v>
      </c>
    </row>
    <row r="1320" spans="1:5" x14ac:dyDescent="0.35">
      <c r="A1320" t="s">
        <v>1437</v>
      </c>
      <c r="B1320">
        <v>16</v>
      </c>
      <c r="C1320" t="s">
        <v>1574</v>
      </c>
      <c r="D1320" t="s">
        <v>1484</v>
      </c>
      <c r="E1320" t="s">
        <v>1353</v>
      </c>
    </row>
    <row r="1321" spans="1:5" x14ac:dyDescent="0.35">
      <c r="A1321" t="s">
        <v>1378</v>
      </c>
      <c r="B1321">
        <v>245</v>
      </c>
      <c r="C1321" t="s">
        <v>1576</v>
      </c>
      <c r="D1321" t="s">
        <v>2109</v>
      </c>
      <c r="E1321" t="s">
        <v>1526</v>
      </c>
    </row>
    <row r="1323" spans="1:5" x14ac:dyDescent="0.35">
      <c r="A1323" t="s">
        <v>2120</v>
      </c>
    </row>
    <row r="1324" spans="1:5" x14ac:dyDescent="0.35">
      <c r="A1324" t="s">
        <v>1440</v>
      </c>
      <c r="B1324" t="s">
        <v>1339</v>
      </c>
      <c r="C1324" t="s">
        <v>251</v>
      </c>
      <c r="D1324" t="s">
        <v>233</v>
      </c>
      <c r="E1324" t="s">
        <v>268</v>
      </c>
    </row>
    <row r="1325" spans="1:5" x14ac:dyDescent="0.35">
      <c r="A1325" t="s">
        <v>1441</v>
      </c>
      <c r="B1325">
        <v>41</v>
      </c>
      <c r="C1325" t="s">
        <v>1495</v>
      </c>
      <c r="D1325" t="s">
        <v>2033</v>
      </c>
      <c r="E1325" t="s">
        <v>1353</v>
      </c>
    </row>
    <row r="1326" spans="1:5" x14ac:dyDescent="0.35">
      <c r="A1326" t="s">
        <v>1447</v>
      </c>
      <c r="B1326">
        <v>204</v>
      </c>
      <c r="C1326" t="s">
        <v>2121</v>
      </c>
      <c r="D1326" t="s">
        <v>2122</v>
      </c>
      <c r="E1326" t="s">
        <v>1636</v>
      </c>
    </row>
    <row r="1327" spans="1:5" x14ac:dyDescent="0.35">
      <c r="A1327" t="s">
        <v>1378</v>
      </c>
      <c r="B1327">
        <v>245</v>
      </c>
      <c r="C1327" t="s">
        <v>1576</v>
      </c>
      <c r="D1327" t="s">
        <v>2109</v>
      </c>
      <c r="E1327" t="s">
        <v>1526</v>
      </c>
    </row>
    <row r="1329" spans="1:5" x14ac:dyDescent="0.35">
      <c r="A1329" t="s">
        <v>2123</v>
      </c>
    </row>
    <row r="1330" spans="1:5" x14ac:dyDescent="0.35">
      <c r="A1330" t="s">
        <v>57</v>
      </c>
      <c r="B1330" t="s">
        <v>1339</v>
      </c>
      <c r="C1330" t="s">
        <v>268</v>
      </c>
      <c r="D1330" t="s">
        <v>251</v>
      </c>
      <c r="E1330" t="s">
        <v>233</v>
      </c>
    </row>
    <row r="1331" spans="1:5" x14ac:dyDescent="0.35">
      <c r="A1331" t="s">
        <v>240</v>
      </c>
      <c r="B1331">
        <v>229</v>
      </c>
      <c r="C1331" t="s">
        <v>1526</v>
      </c>
      <c r="D1331" t="s">
        <v>2068</v>
      </c>
      <c r="E1331" t="s">
        <v>1450</v>
      </c>
    </row>
    <row r="1332" spans="1:5" x14ac:dyDescent="0.35">
      <c r="A1332" t="s">
        <v>462</v>
      </c>
      <c r="B1332">
        <v>16</v>
      </c>
      <c r="C1332" t="s">
        <v>1353</v>
      </c>
      <c r="D1332" t="s">
        <v>1754</v>
      </c>
      <c r="E1332" t="s">
        <v>1360</v>
      </c>
    </row>
    <row r="1333" spans="1:5" x14ac:dyDescent="0.35">
      <c r="A1333" t="s">
        <v>1378</v>
      </c>
      <c r="B1333">
        <v>245</v>
      </c>
      <c r="C1333" t="s">
        <v>1526</v>
      </c>
      <c r="D1333" t="s">
        <v>1870</v>
      </c>
      <c r="E1333" t="s">
        <v>1575</v>
      </c>
    </row>
    <row r="1335" spans="1:5" x14ac:dyDescent="0.35">
      <c r="A1335" t="s">
        <v>2124</v>
      </c>
    </row>
    <row r="1336" spans="1:5" x14ac:dyDescent="0.35">
      <c r="A1336" t="s">
        <v>25</v>
      </c>
      <c r="B1336" t="s">
        <v>1339</v>
      </c>
      <c r="C1336" t="s">
        <v>251</v>
      </c>
      <c r="D1336" t="s">
        <v>233</v>
      </c>
      <c r="E1336" t="s">
        <v>268</v>
      </c>
    </row>
    <row r="1337" spans="1:5" x14ac:dyDescent="0.35">
      <c r="A1337" t="s">
        <v>1459</v>
      </c>
      <c r="B1337">
        <v>2</v>
      </c>
      <c r="C1337" t="s">
        <v>1352</v>
      </c>
      <c r="D1337" t="s">
        <v>1353</v>
      </c>
      <c r="E1337" t="s">
        <v>1353</v>
      </c>
    </row>
    <row r="1338" spans="1:5" x14ac:dyDescent="0.35">
      <c r="A1338" t="s">
        <v>1455</v>
      </c>
      <c r="B1338">
        <v>41</v>
      </c>
      <c r="C1338" t="s">
        <v>1751</v>
      </c>
      <c r="D1338" t="s">
        <v>1392</v>
      </c>
      <c r="E1338" t="s">
        <v>1353</v>
      </c>
    </row>
    <row r="1339" spans="1:5" x14ac:dyDescent="0.35">
      <c r="A1339" t="s">
        <v>1456</v>
      </c>
      <c r="B1339">
        <v>97</v>
      </c>
      <c r="C1339" t="s">
        <v>1864</v>
      </c>
      <c r="D1339" t="s">
        <v>1709</v>
      </c>
      <c r="E1339" t="s">
        <v>1448</v>
      </c>
    </row>
    <row r="1340" spans="1:5" x14ac:dyDescent="0.35">
      <c r="A1340" t="s">
        <v>1457</v>
      </c>
      <c r="B1340">
        <v>62</v>
      </c>
      <c r="C1340" t="s">
        <v>1755</v>
      </c>
      <c r="D1340" t="s">
        <v>1382</v>
      </c>
      <c r="E1340" t="s">
        <v>1353</v>
      </c>
    </row>
    <row r="1341" spans="1:5" x14ac:dyDescent="0.35">
      <c r="A1341" t="s">
        <v>1458</v>
      </c>
      <c r="B1341">
        <v>40</v>
      </c>
      <c r="C1341" t="s">
        <v>2125</v>
      </c>
      <c r="D1341" t="s">
        <v>1713</v>
      </c>
      <c r="E1341" t="s">
        <v>1353</v>
      </c>
    </row>
    <row r="1342" spans="1:5" x14ac:dyDescent="0.35">
      <c r="A1342" t="s">
        <v>1460</v>
      </c>
      <c r="B1342">
        <v>3</v>
      </c>
      <c r="C1342" t="s">
        <v>1352</v>
      </c>
      <c r="D1342" t="s">
        <v>1353</v>
      </c>
      <c r="E1342" t="s">
        <v>1353</v>
      </c>
    </row>
    <row r="1343" spans="1:5" x14ac:dyDescent="0.35">
      <c r="A1343" t="s">
        <v>1378</v>
      </c>
      <c r="B1343">
        <v>245</v>
      </c>
      <c r="C1343" t="s">
        <v>1870</v>
      </c>
      <c r="D1343" t="s">
        <v>1575</v>
      </c>
      <c r="E1343" t="s">
        <v>1526</v>
      </c>
    </row>
    <row r="1345" spans="1:5" x14ac:dyDescent="0.35">
      <c r="A1345" t="s">
        <v>2126</v>
      </c>
    </row>
    <row r="1346" spans="1:5" x14ac:dyDescent="0.35">
      <c r="A1346" t="s">
        <v>35</v>
      </c>
      <c r="B1346" t="s">
        <v>1339</v>
      </c>
      <c r="C1346" t="s">
        <v>251</v>
      </c>
      <c r="D1346" t="s">
        <v>233</v>
      </c>
      <c r="E1346" t="s">
        <v>268</v>
      </c>
    </row>
    <row r="1347" spans="1:5" x14ac:dyDescent="0.35">
      <c r="A1347" t="s">
        <v>1780</v>
      </c>
      <c r="B1347">
        <v>44</v>
      </c>
      <c r="C1347" t="s">
        <v>1821</v>
      </c>
      <c r="D1347" t="s">
        <v>1822</v>
      </c>
      <c r="E1347" t="s">
        <v>1353</v>
      </c>
    </row>
    <row r="1348" spans="1:5" x14ac:dyDescent="0.35">
      <c r="A1348" t="s">
        <v>1782</v>
      </c>
      <c r="B1348">
        <v>201</v>
      </c>
      <c r="C1348" t="s">
        <v>1529</v>
      </c>
      <c r="D1348" t="s">
        <v>1628</v>
      </c>
      <c r="E1348" t="s">
        <v>1636</v>
      </c>
    </row>
    <row r="1349" spans="1:5" x14ac:dyDescent="0.35">
      <c r="A1349" t="s">
        <v>1378</v>
      </c>
      <c r="B1349">
        <v>245</v>
      </c>
      <c r="C1349" t="s">
        <v>1870</v>
      </c>
      <c r="D1349" t="s">
        <v>1575</v>
      </c>
      <c r="E1349" t="s">
        <v>1526</v>
      </c>
    </row>
    <row r="1351" spans="1:5" x14ac:dyDescent="0.35">
      <c r="A1351" t="s">
        <v>2127</v>
      </c>
    </row>
    <row r="1352" spans="1:5" x14ac:dyDescent="0.35">
      <c r="A1352" t="s">
        <v>53</v>
      </c>
      <c r="B1352" t="s">
        <v>1339</v>
      </c>
      <c r="C1352" t="s">
        <v>251</v>
      </c>
      <c r="D1352" t="s">
        <v>233</v>
      </c>
      <c r="E1352" t="s">
        <v>268</v>
      </c>
    </row>
    <row r="1353" spans="1:5" x14ac:dyDescent="0.35">
      <c r="A1353" t="s">
        <v>1565</v>
      </c>
      <c r="B1353">
        <v>19</v>
      </c>
      <c r="C1353" t="s">
        <v>2067</v>
      </c>
      <c r="D1353" t="s">
        <v>1619</v>
      </c>
      <c r="E1353" t="s">
        <v>1353</v>
      </c>
    </row>
    <row r="1354" spans="1:5" x14ac:dyDescent="0.35">
      <c r="A1354" t="s">
        <v>1566</v>
      </c>
      <c r="B1354">
        <v>127</v>
      </c>
      <c r="C1354" t="s">
        <v>2068</v>
      </c>
      <c r="D1354" t="s">
        <v>1731</v>
      </c>
      <c r="E1354" t="s">
        <v>1353</v>
      </c>
    </row>
    <row r="1355" spans="1:5" x14ac:dyDescent="0.35">
      <c r="A1355" t="s">
        <v>1567</v>
      </c>
      <c r="B1355">
        <v>57</v>
      </c>
      <c r="C1355" t="s">
        <v>1832</v>
      </c>
      <c r="D1355" t="s">
        <v>1641</v>
      </c>
      <c r="E1355" t="s">
        <v>1420</v>
      </c>
    </row>
    <row r="1356" spans="1:5" x14ac:dyDescent="0.35">
      <c r="A1356" t="s">
        <v>1568</v>
      </c>
      <c r="B1356">
        <v>14</v>
      </c>
      <c r="C1356" t="s">
        <v>1854</v>
      </c>
      <c r="D1356" t="s">
        <v>1374</v>
      </c>
      <c r="E1356" t="s">
        <v>1353</v>
      </c>
    </row>
    <row r="1357" spans="1:5" x14ac:dyDescent="0.35">
      <c r="A1357" t="s">
        <v>1569</v>
      </c>
      <c r="B1357">
        <v>28</v>
      </c>
      <c r="C1357" t="s">
        <v>1807</v>
      </c>
      <c r="D1357" t="s">
        <v>1465</v>
      </c>
      <c r="E1357" t="s">
        <v>1353</v>
      </c>
    </row>
    <row r="1358" spans="1:5" x14ac:dyDescent="0.35">
      <c r="A1358" t="s">
        <v>1378</v>
      </c>
      <c r="B1358">
        <v>245</v>
      </c>
      <c r="C1358" t="s">
        <v>1870</v>
      </c>
      <c r="D1358" t="s">
        <v>1575</v>
      </c>
      <c r="E1358" t="s">
        <v>1526</v>
      </c>
    </row>
    <row r="1360" spans="1:5" x14ac:dyDescent="0.35">
      <c r="A1360" t="s">
        <v>2128</v>
      </c>
    </row>
    <row r="1361" spans="1:5" x14ac:dyDescent="0.35">
      <c r="A1361" t="s">
        <v>1409</v>
      </c>
      <c r="B1361" t="s">
        <v>1339</v>
      </c>
      <c r="C1361" t="s">
        <v>251</v>
      </c>
      <c r="D1361" t="s">
        <v>233</v>
      </c>
      <c r="E1361" t="s">
        <v>268</v>
      </c>
    </row>
    <row r="1362" spans="1:5" x14ac:dyDescent="0.35">
      <c r="A1362" t="s">
        <v>1410</v>
      </c>
      <c r="B1362">
        <v>32</v>
      </c>
      <c r="C1362" t="s">
        <v>1528</v>
      </c>
      <c r="D1362" t="s">
        <v>1413</v>
      </c>
      <c r="E1362" t="s">
        <v>1353</v>
      </c>
    </row>
    <row r="1363" spans="1:5" x14ac:dyDescent="0.35">
      <c r="A1363" t="s">
        <v>1415</v>
      </c>
      <c r="B1363">
        <v>112</v>
      </c>
      <c r="C1363" t="s">
        <v>1879</v>
      </c>
      <c r="D1363" t="s">
        <v>1425</v>
      </c>
      <c r="E1363" t="s">
        <v>1419</v>
      </c>
    </row>
    <row r="1364" spans="1:5" x14ac:dyDescent="0.35">
      <c r="A1364" t="s">
        <v>1422</v>
      </c>
      <c r="B1364">
        <v>50</v>
      </c>
      <c r="C1364" t="s">
        <v>1352</v>
      </c>
      <c r="D1364" t="s">
        <v>1353</v>
      </c>
      <c r="E1364" t="s">
        <v>1353</v>
      </c>
    </row>
    <row r="1365" spans="1:5" x14ac:dyDescent="0.35">
      <c r="A1365" t="s">
        <v>1430</v>
      </c>
      <c r="B1365">
        <v>1</v>
      </c>
      <c r="C1365" t="s">
        <v>1352</v>
      </c>
      <c r="D1365" t="s">
        <v>1353</v>
      </c>
      <c r="E1365" t="s">
        <v>1353</v>
      </c>
    </row>
    <row r="1366" spans="1:5" x14ac:dyDescent="0.35">
      <c r="A1366" t="s">
        <v>1431</v>
      </c>
      <c r="B1366">
        <v>34</v>
      </c>
      <c r="C1366" t="s">
        <v>1560</v>
      </c>
      <c r="D1366" t="s">
        <v>1470</v>
      </c>
      <c r="E1366" t="s">
        <v>1353</v>
      </c>
    </row>
    <row r="1367" spans="1:5" x14ac:dyDescent="0.35">
      <c r="A1367" t="s">
        <v>1437</v>
      </c>
      <c r="B1367">
        <v>16</v>
      </c>
      <c r="C1367" t="s">
        <v>1754</v>
      </c>
      <c r="D1367" t="s">
        <v>1360</v>
      </c>
      <c r="E1367" t="s">
        <v>1353</v>
      </c>
    </row>
    <row r="1368" spans="1:5" x14ac:dyDescent="0.35">
      <c r="A1368" t="s">
        <v>1378</v>
      </c>
      <c r="B1368">
        <v>245</v>
      </c>
      <c r="C1368" t="s">
        <v>1870</v>
      </c>
      <c r="D1368" t="s">
        <v>1575</v>
      </c>
      <c r="E1368" t="s">
        <v>1526</v>
      </c>
    </row>
    <row r="1370" spans="1:5" x14ac:dyDescent="0.35">
      <c r="A1370" t="s">
        <v>2129</v>
      </c>
    </row>
    <row r="1371" spans="1:5" x14ac:dyDescent="0.35">
      <c r="A1371" t="s">
        <v>1440</v>
      </c>
      <c r="B1371" t="s">
        <v>1339</v>
      </c>
      <c r="C1371" t="s">
        <v>251</v>
      </c>
      <c r="D1371" t="s">
        <v>233</v>
      </c>
      <c r="E1371" t="s">
        <v>268</v>
      </c>
    </row>
    <row r="1372" spans="1:5" x14ac:dyDescent="0.35">
      <c r="A1372" t="s">
        <v>1441</v>
      </c>
      <c r="B1372">
        <v>41</v>
      </c>
      <c r="C1372" t="s">
        <v>2130</v>
      </c>
      <c r="D1372" t="s">
        <v>1375</v>
      </c>
      <c r="E1372" t="s">
        <v>1353</v>
      </c>
    </row>
    <row r="1373" spans="1:5" x14ac:dyDescent="0.35">
      <c r="A1373" t="s">
        <v>1447</v>
      </c>
      <c r="B1373">
        <v>204</v>
      </c>
      <c r="C1373" t="s">
        <v>1763</v>
      </c>
      <c r="D1373" t="s">
        <v>1432</v>
      </c>
      <c r="E1373" t="s">
        <v>1636</v>
      </c>
    </row>
    <row r="1374" spans="1:5" x14ac:dyDescent="0.35">
      <c r="A1374" t="s">
        <v>1378</v>
      </c>
      <c r="B1374">
        <v>245</v>
      </c>
      <c r="C1374" t="s">
        <v>1870</v>
      </c>
      <c r="D1374" t="s">
        <v>1575</v>
      </c>
      <c r="E1374" t="s">
        <v>1526</v>
      </c>
    </row>
    <row r="1376" spans="1:5" x14ac:dyDescent="0.35">
      <c r="A1376" t="s">
        <v>2131</v>
      </c>
    </row>
    <row r="1377" spans="1:5" x14ac:dyDescent="0.35">
      <c r="A1377" t="s">
        <v>57</v>
      </c>
      <c r="B1377" t="s">
        <v>1339</v>
      </c>
      <c r="C1377" t="s">
        <v>268</v>
      </c>
      <c r="D1377" t="s">
        <v>251</v>
      </c>
      <c r="E1377" t="s">
        <v>233</v>
      </c>
    </row>
    <row r="1378" spans="1:5" x14ac:dyDescent="0.35">
      <c r="A1378" t="s">
        <v>240</v>
      </c>
      <c r="B1378">
        <v>229</v>
      </c>
      <c r="C1378" t="s">
        <v>1526</v>
      </c>
      <c r="D1378" t="s">
        <v>2132</v>
      </c>
      <c r="E1378" t="s">
        <v>2133</v>
      </c>
    </row>
    <row r="1379" spans="1:5" x14ac:dyDescent="0.35">
      <c r="A1379" t="s">
        <v>462</v>
      </c>
      <c r="B1379">
        <v>16</v>
      </c>
      <c r="C1379" t="s">
        <v>1353</v>
      </c>
      <c r="D1379" t="s">
        <v>1901</v>
      </c>
      <c r="E1379" t="s">
        <v>1359</v>
      </c>
    </row>
    <row r="1380" spans="1:5" x14ac:dyDescent="0.35">
      <c r="A1380" t="s">
        <v>1378</v>
      </c>
      <c r="B1380">
        <v>245</v>
      </c>
      <c r="C1380" t="s">
        <v>1526</v>
      </c>
      <c r="D1380" t="s">
        <v>2134</v>
      </c>
      <c r="E1380" t="s">
        <v>2135</v>
      </c>
    </row>
    <row r="1382" spans="1:5" x14ac:dyDescent="0.35">
      <c r="A1382" t="s">
        <v>2136</v>
      </c>
    </row>
    <row r="1383" spans="1:5" x14ac:dyDescent="0.35">
      <c r="A1383" t="s">
        <v>25</v>
      </c>
      <c r="B1383" t="s">
        <v>1339</v>
      </c>
      <c r="C1383" t="s">
        <v>251</v>
      </c>
      <c r="D1383" t="s">
        <v>233</v>
      </c>
      <c r="E1383" t="s">
        <v>268</v>
      </c>
    </row>
    <row r="1384" spans="1:5" x14ac:dyDescent="0.35">
      <c r="A1384" t="s">
        <v>1459</v>
      </c>
      <c r="B1384">
        <v>2</v>
      </c>
      <c r="C1384" t="s">
        <v>1438</v>
      </c>
      <c r="D1384" t="s">
        <v>1438</v>
      </c>
      <c r="E1384" t="s">
        <v>1353</v>
      </c>
    </row>
    <row r="1385" spans="1:5" x14ac:dyDescent="0.35">
      <c r="A1385" t="s">
        <v>1455</v>
      </c>
      <c r="B1385">
        <v>41</v>
      </c>
      <c r="C1385" t="s">
        <v>1707</v>
      </c>
      <c r="D1385" t="s">
        <v>2137</v>
      </c>
      <c r="E1385" t="s">
        <v>1353</v>
      </c>
    </row>
    <row r="1386" spans="1:5" x14ac:dyDescent="0.35">
      <c r="A1386" t="s">
        <v>1456</v>
      </c>
      <c r="B1386">
        <v>97</v>
      </c>
      <c r="C1386" t="s">
        <v>2138</v>
      </c>
      <c r="D1386" t="s">
        <v>1602</v>
      </c>
      <c r="E1386" t="s">
        <v>1353</v>
      </c>
    </row>
    <row r="1387" spans="1:5" x14ac:dyDescent="0.35">
      <c r="A1387" t="s">
        <v>1457</v>
      </c>
      <c r="B1387">
        <v>62</v>
      </c>
      <c r="C1387" t="s">
        <v>1791</v>
      </c>
      <c r="D1387" t="s">
        <v>1657</v>
      </c>
      <c r="E1387" t="s">
        <v>1353</v>
      </c>
    </row>
    <row r="1388" spans="1:5" x14ac:dyDescent="0.35">
      <c r="A1388" t="s">
        <v>1458</v>
      </c>
      <c r="B1388">
        <v>40</v>
      </c>
      <c r="C1388" t="s">
        <v>2139</v>
      </c>
      <c r="D1388" t="s">
        <v>1356</v>
      </c>
      <c r="E1388" t="s">
        <v>1451</v>
      </c>
    </row>
    <row r="1389" spans="1:5" x14ac:dyDescent="0.35">
      <c r="A1389" t="s">
        <v>1460</v>
      </c>
      <c r="B1389">
        <v>3</v>
      </c>
      <c r="C1389" t="s">
        <v>1365</v>
      </c>
      <c r="D1389" t="s">
        <v>1366</v>
      </c>
      <c r="E1389" t="s">
        <v>1353</v>
      </c>
    </row>
    <row r="1390" spans="1:5" x14ac:dyDescent="0.35">
      <c r="A1390" t="s">
        <v>1378</v>
      </c>
      <c r="B1390">
        <v>245</v>
      </c>
      <c r="C1390" t="s">
        <v>2134</v>
      </c>
      <c r="D1390" t="s">
        <v>2135</v>
      </c>
      <c r="E1390" t="s">
        <v>1526</v>
      </c>
    </row>
    <row r="1392" spans="1:5" x14ac:dyDescent="0.35">
      <c r="A1392" t="s">
        <v>2140</v>
      </c>
    </row>
    <row r="1393" spans="1:5" x14ac:dyDescent="0.35">
      <c r="A1393" t="s">
        <v>35</v>
      </c>
      <c r="B1393" t="s">
        <v>1339</v>
      </c>
      <c r="C1393" t="s">
        <v>268</v>
      </c>
      <c r="D1393" t="s">
        <v>251</v>
      </c>
      <c r="E1393" t="s">
        <v>233</v>
      </c>
    </row>
    <row r="1394" spans="1:5" x14ac:dyDescent="0.35">
      <c r="A1394" t="s">
        <v>1780</v>
      </c>
      <c r="B1394">
        <v>44</v>
      </c>
      <c r="C1394" t="s">
        <v>1672</v>
      </c>
      <c r="D1394" t="s">
        <v>2141</v>
      </c>
      <c r="E1394" t="s">
        <v>1981</v>
      </c>
    </row>
    <row r="1395" spans="1:5" x14ac:dyDescent="0.35">
      <c r="A1395" t="s">
        <v>1782</v>
      </c>
      <c r="B1395">
        <v>201</v>
      </c>
      <c r="C1395" t="s">
        <v>1353</v>
      </c>
      <c r="D1395" t="s">
        <v>1562</v>
      </c>
      <c r="E1395" t="s">
        <v>2142</v>
      </c>
    </row>
    <row r="1396" spans="1:5" x14ac:dyDescent="0.35">
      <c r="A1396" t="s">
        <v>1378</v>
      </c>
      <c r="B1396">
        <v>245</v>
      </c>
      <c r="C1396" t="s">
        <v>1526</v>
      </c>
      <c r="D1396" t="s">
        <v>2134</v>
      </c>
      <c r="E1396" t="s">
        <v>2135</v>
      </c>
    </row>
    <row r="1398" spans="1:5" x14ac:dyDescent="0.35">
      <c r="A1398" t="s">
        <v>2143</v>
      </c>
    </row>
    <row r="1399" spans="1:5" x14ac:dyDescent="0.35">
      <c r="A1399" t="s">
        <v>53</v>
      </c>
      <c r="B1399" t="s">
        <v>1339</v>
      </c>
      <c r="C1399" t="s">
        <v>251</v>
      </c>
      <c r="D1399" t="s">
        <v>233</v>
      </c>
      <c r="E1399" t="s">
        <v>268</v>
      </c>
    </row>
    <row r="1400" spans="1:5" x14ac:dyDescent="0.35">
      <c r="A1400" t="s">
        <v>1565</v>
      </c>
      <c r="B1400">
        <v>19</v>
      </c>
      <c r="C1400" t="s">
        <v>1973</v>
      </c>
      <c r="D1400" t="s">
        <v>1675</v>
      </c>
      <c r="E1400" t="s">
        <v>1353</v>
      </c>
    </row>
    <row r="1401" spans="1:5" x14ac:dyDescent="0.35">
      <c r="A1401" t="s">
        <v>1566</v>
      </c>
      <c r="B1401">
        <v>127</v>
      </c>
      <c r="C1401" t="s">
        <v>2011</v>
      </c>
      <c r="D1401" t="s">
        <v>1694</v>
      </c>
      <c r="E1401" t="s">
        <v>1353</v>
      </c>
    </row>
    <row r="1402" spans="1:5" x14ac:dyDescent="0.35">
      <c r="A1402" t="s">
        <v>1567</v>
      </c>
      <c r="B1402">
        <v>57</v>
      </c>
      <c r="C1402" t="s">
        <v>1950</v>
      </c>
      <c r="D1402" t="s">
        <v>1951</v>
      </c>
      <c r="E1402" t="s">
        <v>1353</v>
      </c>
    </row>
    <row r="1403" spans="1:5" x14ac:dyDescent="0.35">
      <c r="A1403" t="s">
        <v>1568</v>
      </c>
      <c r="B1403">
        <v>14</v>
      </c>
      <c r="C1403" t="s">
        <v>1438</v>
      </c>
      <c r="D1403" t="s">
        <v>1438</v>
      </c>
      <c r="E1403" t="s">
        <v>1353</v>
      </c>
    </row>
    <row r="1404" spans="1:5" x14ac:dyDescent="0.35">
      <c r="A1404" t="s">
        <v>1569</v>
      </c>
      <c r="B1404">
        <v>28</v>
      </c>
      <c r="C1404" t="s">
        <v>1778</v>
      </c>
      <c r="D1404" t="s">
        <v>1488</v>
      </c>
      <c r="E1404" t="s">
        <v>1417</v>
      </c>
    </row>
    <row r="1405" spans="1:5" x14ac:dyDescent="0.35">
      <c r="A1405" t="s">
        <v>1378</v>
      </c>
      <c r="B1405">
        <v>245</v>
      </c>
      <c r="C1405" t="s">
        <v>2134</v>
      </c>
      <c r="D1405" t="s">
        <v>2135</v>
      </c>
      <c r="E1405" t="s">
        <v>1526</v>
      </c>
    </row>
    <row r="1407" spans="1:5" x14ac:dyDescent="0.35">
      <c r="A1407" t="s">
        <v>2144</v>
      </c>
    </row>
    <row r="1408" spans="1:5" x14ac:dyDescent="0.35">
      <c r="A1408" t="s">
        <v>1409</v>
      </c>
      <c r="B1408" t="s">
        <v>1339</v>
      </c>
      <c r="C1408" t="s">
        <v>251</v>
      </c>
      <c r="D1408" t="s">
        <v>233</v>
      </c>
      <c r="E1408" t="s">
        <v>268</v>
      </c>
    </row>
    <row r="1409" spans="1:5" x14ac:dyDescent="0.35">
      <c r="A1409" t="s">
        <v>1410</v>
      </c>
      <c r="B1409">
        <v>32</v>
      </c>
      <c r="C1409" t="s">
        <v>1534</v>
      </c>
      <c r="D1409" t="s">
        <v>1483</v>
      </c>
      <c r="E1409" t="s">
        <v>1353</v>
      </c>
    </row>
    <row r="1410" spans="1:5" x14ac:dyDescent="0.35">
      <c r="A1410" t="s">
        <v>1415</v>
      </c>
      <c r="B1410">
        <v>112</v>
      </c>
      <c r="C1410" t="s">
        <v>1778</v>
      </c>
      <c r="D1410" t="s">
        <v>1406</v>
      </c>
      <c r="E1410" t="s">
        <v>1353</v>
      </c>
    </row>
    <row r="1411" spans="1:5" x14ac:dyDescent="0.35">
      <c r="A1411" t="s">
        <v>1422</v>
      </c>
      <c r="B1411">
        <v>50</v>
      </c>
      <c r="C1411" t="s">
        <v>1714</v>
      </c>
      <c r="D1411" t="s">
        <v>1363</v>
      </c>
      <c r="E1411" t="s">
        <v>1353</v>
      </c>
    </row>
    <row r="1412" spans="1:5" x14ac:dyDescent="0.35">
      <c r="A1412" t="s">
        <v>1430</v>
      </c>
      <c r="B1412">
        <v>1</v>
      </c>
      <c r="C1412" t="s">
        <v>1352</v>
      </c>
      <c r="D1412" t="s">
        <v>1353</v>
      </c>
      <c r="E1412" t="s">
        <v>1353</v>
      </c>
    </row>
    <row r="1413" spans="1:5" x14ac:dyDescent="0.35">
      <c r="A1413" t="s">
        <v>1431</v>
      </c>
      <c r="B1413">
        <v>34</v>
      </c>
      <c r="C1413" t="s">
        <v>1573</v>
      </c>
      <c r="D1413" t="s">
        <v>1747</v>
      </c>
      <c r="E1413" t="s">
        <v>1353</v>
      </c>
    </row>
    <row r="1414" spans="1:5" x14ac:dyDescent="0.35">
      <c r="A1414" t="s">
        <v>1437</v>
      </c>
      <c r="B1414">
        <v>16</v>
      </c>
      <c r="C1414" t="s">
        <v>1438</v>
      </c>
      <c r="D1414" t="s">
        <v>1484</v>
      </c>
      <c r="E1414" t="s">
        <v>1413</v>
      </c>
    </row>
    <row r="1415" spans="1:5" x14ac:dyDescent="0.35">
      <c r="A1415" t="s">
        <v>1378</v>
      </c>
      <c r="B1415">
        <v>245</v>
      </c>
      <c r="C1415" t="s">
        <v>2134</v>
      </c>
      <c r="D1415" t="s">
        <v>2135</v>
      </c>
      <c r="E1415" t="s">
        <v>1526</v>
      </c>
    </row>
    <row r="1417" spans="1:5" x14ac:dyDescent="0.35">
      <c r="A1417" t="s">
        <v>2145</v>
      </c>
    </row>
    <row r="1418" spans="1:5" x14ac:dyDescent="0.35">
      <c r="A1418" t="s">
        <v>1440</v>
      </c>
      <c r="B1418" t="s">
        <v>1339</v>
      </c>
      <c r="C1418" t="s">
        <v>251</v>
      </c>
      <c r="D1418" t="s">
        <v>233</v>
      </c>
      <c r="E1418" t="s">
        <v>268</v>
      </c>
    </row>
    <row r="1419" spans="1:5" x14ac:dyDescent="0.35">
      <c r="A1419" t="s">
        <v>1441</v>
      </c>
      <c r="B1419">
        <v>41</v>
      </c>
      <c r="C1419" t="s">
        <v>1786</v>
      </c>
      <c r="D1419" t="s">
        <v>1580</v>
      </c>
      <c r="E1419" t="s">
        <v>1353</v>
      </c>
    </row>
    <row r="1420" spans="1:5" x14ac:dyDescent="0.35">
      <c r="A1420" t="s">
        <v>1447</v>
      </c>
      <c r="B1420">
        <v>204</v>
      </c>
      <c r="C1420" t="s">
        <v>2146</v>
      </c>
      <c r="D1420" t="s">
        <v>1468</v>
      </c>
      <c r="E1420" t="s">
        <v>1636</v>
      </c>
    </row>
    <row r="1421" spans="1:5" x14ac:dyDescent="0.35">
      <c r="A1421" t="s">
        <v>1378</v>
      </c>
      <c r="B1421">
        <v>245</v>
      </c>
      <c r="C1421" t="s">
        <v>2134</v>
      </c>
      <c r="D1421" t="s">
        <v>2135</v>
      </c>
      <c r="E1421" t="s">
        <v>1526</v>
      </c>
    </row>
    <row r="1423" spans="1:5" x14ac:dyDescent="0.35">
      <c r="A1423" t="s">
        <v>2147</v>
      </c>
    </row>
    <row r="1424" spans="1:5" x14ac:dyDescent="0.35">
      <c r="A1424" t="s">
        <v>57</v>
      </c>
      <c r="B1424" t="s">
        <v>1339</v>
      </c>
      <c r="C1424" t="s">
        <v>268</v>
      </c>
      <c r="D1424" t="s">
        <v>251</v>
      </c>
      <c r="E1424" t="s">
        <v>233</v>
      </c>
    </row>
    <row r="1425" spans="1:5" x14ac:dyDescent="0.35">
      <c r="A1425" t="s">
        <v>240</v>
      </c>
      <c r="B1425">
        <v>229</v>
      </c>
      <c r="C1425" t="s">
        <v>1411</v>
      </c>
      <c r="D1425" t="s">
        <v>2148</v>
      </c>
      <c r="E1425" t="s">
        <v>1546</v>
      </c>
    </row>
    <row r="1426" spans="1:5" x14ac:dyDescent="0.35">
      <c r="A1426" t="s">
        <v>462</v>
      </c>
      <c r="B1426">
        <v>16</v>
      </c>
      <c r="C1426" t="s">
        <v>1353</v>
      </c>
      <c r="D1426" t="s">
        <v>1574</v>
      </c>
      <c r="E1426" t="s">
        <v>1484</v>
      </c>
    </row>
    <row r="1427" spans="1:5" x14ac:dyDescent="0.35">
      <c r="A1427" t="s">
        <v>1378</v>
      </c>
      <c r="B1427">
        <v>245</v>
      </c>
      <c r="C1427" t="s">
        <v>1384</v>
      </c>
      <c r="D1427" t="s">
        <v>2149</v>
      </c>
      <c r="E1427" t="s">
        <v>1894</v>
      </c>
    </row>
    <row r="1429" spans="1:5" x14ac:dyDescent="0.35">
      <c r="A1429" t="s">
        <v>2150</v>
      </c>
    </row>
    <row r="1430" spans="1:5" x14ac:dyDescent="0.35">
      <c r="A1430" t="s">
        <v>25</v>
      </c>
      <c r="B1430" t="s">
        <v>1339</v>
      </c>
      <c r="C1430" t="s">
        <v>251</v>
      </c>
      <c r="D1430" t="s">
        <v>233</v>
      </c>
      <c r="E1430" t="s">
        <v>268</v>
      </c>
    </row>
    <row r="1431" spans="1:5" x14ac:dyDescent="0.35">
      <c r="A1431" t="s">
        <v>1459</v>
      </c>
      <c r="B1431">
        <v>2</v>
      </c>
      <c r="C1431" t="s">
        <v>1438</v>
      </c>
      <c r="D1431" t="s">
        <v>1438</v>
      </c>
      <c r="E1431" t="s">
        <v>1353</v>
      </c>
    </row>
    <row r="1432" spans="1:5" x14ac:dyDescent="0.35">
      <c r="A1432" t="s">
        <v>1455</v>
      </c>
      <c r="B1432">
        <v>41</v>
      </c>
      <c r="C1432" t="s">
        <v>2052</v>
      </c>
      <c r="D1432" t="s">
        <v>2052</v>
      </c>
      <c r="E1432" t="s">
        <v>1375</v>
      </c>
    </row>
    <row r="1433" spans="1:5" x14ac:dyDescent="0.35">
      <c r="A1433" t="s">
        <v>1456</v>
      </c>
      <c r="B1433">
        <v>97</v>
      </c>
      <c r="C1433" t="s">
        <v>2151</v>
      </c>
      <c r="D1433" t="s">
        <v>1898</v>
      </c>
      <c r="E1433" t="s">
        <v>1603</v>
      </c>
    </row>
    <row r="1434" spans="1:5" x14ac:dyDescent="0.35">
      <c r="A1434" t="s">
        <v>1457</v>
      </c>
      <c r="B1434">
        <v>62</v>
      </c>
      <c r="C1434" t="s">
        <v>2152</v>
      </c>
      <c r="D1434" t="s">
        <v>2153</v>
      </c>
      <c r="E1434" t="s">
        <v>1390</v>
      </c>
    </row>
    <row r="1435" spans="1:5" x14ac:dyDescent="0.35">
      <c r="A1435" t="s">
        <v>1458</v>
      </c>
      <c r="B1435">
        <v>40</v>
      </c>
      <c r="C1435" t="s">
        <v>1987</v>
      </c>
      <c r="D1435" t="s">
        <v>1426</v>
      </c>
      <c r="E1435" t="s">
        <v>1451</v>
      </c>
    </row>
    <row r="1436" spans="1:5" x14ac:dyDescent="0.35">
      <c r="A1436" t="s">
        <v>1460</v>
      </c>
      <c r="B1436">
        <v>3</v>
      </c>
      <c r="C1436" t="s">
        <v>1365</v>
      </c>
      <c r="D1436" t="s">
        <v>1366</v>
      </c>
      <c r="E1436" t="s">
        <v>1353</v>
      </c>
    </row>
    <row r="1437" spans="1:5" x14ac:dyDescent="0.35">
      <c r="A1437" t="s">
        <v>1378</v>
      </c>
      <c r="B1437">
        <v>245</v>
      </c>
      <c r="C1437" t="s">
        <v>2149</v>
      </c>
      <c r="D1437" t="s">
        <v>1894</v>
      </c>
      <c r="E1437" t="s">
        <v>1384</v>
      </c>
    </row>
    <row r="1439" spans="1:5" x14ac:dyDescent="0.35">
      <c r="A1439" t="s">
        <v>2154</v>
      </c>
    </row>
    <row r="1440" spans="1:5" x14ac:dyDescent="0.35">
      <c r="A1440" t="s">
        <v>35</v>
      </c>
      <c r="B1440" t="s">
        <v>1339</v>
      </c>
      <c r="C1440" t="s">
        <v>268</v>
      </c>
      <c r="D1440" t="s">
        <v>251</v>
      </c>
      <c r="E1440" t="s">
        <v>233</v>
      </c>
    </row>
    <row r="1441" spans="1:5" x14ac:dyDescent="0.35">
      <c r="A1441" t="s">
        <v>1780</v>
      </c>
      <c r="B1441">
        <v>44</v>
      </c>
      <c r="C1441" t="s">
        <v>1672</v>
      </c>
      <c r="D1441" t="s">
        <v>1910</v>
      </c>
      <c r="E1441" t="s">
        <v>2155</v>
      </c>
    </row>
    <row r="1442" spans="1:5" x14ac:dyDescent="0.35">
      <c r="A1442" t="s">
        <v>1782</v>
      </c>
      <c r="B1442">
        <v>201</v>
      </c>
      <c r="C1442" t="s">
        <v>2156</v>
      </c>
      <c r="D1442" t="s">
        <v>2115</v>
      </c>
      <c r="E1442" t="s">
        <v>2054</v>
      </c>
    </row>
    <row r="1443" spans="1:5" x14ac:dyDescent="0.35">
      <c r="A1443" t="s">
        <v>1378</v>
      </c>
      <c r="B1443">
        <v>245</v>
      </c>
      <c r="C1443" t="s">
        <v>1384</v>
      </c>
      <c r="D1443" t="s">
        <v>2149</v>
      </c>
      <c r="E1443" t="s">
        <v>1894</v>
      </c>
    </row>
    <row r="1445" spans="1:5" x14ac:dyDescent="0.35">
      <c r="A1445" t="s">
        <v>2157</v>
      </c>
    </row>
    <row r="1446" spans="1:5" x14ac:dyDescent="0.35">
      <c r="A1446" t="s">
        <v>53</v>
      </c>
      <c r="B1446" t="s">
        <v>1339</v>
      </c>
      <c r="C1446" t="s">
        <v>251</v>
      </c>
      <c r="D1446" t="s">
        <v>233</v>
      </c>
      <c r="E1446" t="s">
        <v>268</v>
      </c>
    </row>
    <row r="1447" spans="1:5" x14ac:dyDescent="0.35">
      <c r="A1447" t="s">
        <v>1565</v>
      </c>
      <c r="B1447">
        <v>19</v>
      </c>
      <c r="C1447" t="s">
        <v>1928</v>
      </c>
      <c r="D1447" t="s">
        <v>1688</v>
      </c>
      <c r="E1447" t="s">
        <v>1353</v>
      </c>
    </row>
    <row r="1448" spans="1:5" x14ac:dyDescent="0.35">
      <c r="A1448" t="s">
        <v>1566</v>
      </c>
      <c r="B1448">
        <v>127</v>
      </c>
      <c r="C1448" t="s">
        <v>1381</v>
      </c>
      <c r="D1448" t="s">
        <v>1469</v>
      </c>
      <c r="E1448" t="s">
        <v>1375</v>
      </c>
    </row>
    <row r="1449" spans="1:5" x14ac:dyDescent="0.35">
      <c r="A1449" t="s">
        <v>1567</v>
      </c>
      <c r="B1449">
        <v>57</v>
      </c>
      <c r="C1449" t="s">
        <v>1804</v>
      </c>
      <c r="D1449" t="s">
        <v>2012</v>
      </c>
      <c r="E1449" t="s">
        <v>1396</v>
      </c>
    </row>
    <row r="1450" spans="1:5" x14ac:dyDescent="0.35">
      <c r="A1450" t="s">
        <v>1568</v>
      </c>
      <c r="B1450">
        <v>14</v>
      </c>
      <c r="C1450" t="s">
        <v>1463</v>
      </c>
      <c r="D1450" t="s">
        <v>1486</v>
      </c>
      <c r="E1450" t="s">
        <v>1353</v>
      </c>
    </row>
    <row r="1451" spans="1:5" x14ac:dyDescent="0.35">
      <c r="A1451" t="s">
        <v>1569</v>
      </c>
      <c r="B1451">
        <v>28</v>
      </c>
      <c r="C1451" t="s">
        <v>1486</v>
      </c>
      <c r="D1451" t="s">
        <v>1662</v>
      </c>
      <c r="E1451" t="s">
        <v>1374</v>
      </c>
    </row>
    <row r="1452" spans="1:5" x14ac:dyDescent="0.35">
      <c r="A1452" t="s">
        <v>1378</v>
      </c>
      <c r="B1452">
        <v>245</v>
      </c>
      <c r="C1452" t="s">
        <v>2149</v>
      </c>
      <c r="D1452" t="s">
        <v>1894</v>
      </c>
      <c r="E1452" t="s">
        <v>1384</v>
      </c>
    </row>
    <row r="1454" spans="1:5" x14ac:dyDescent="0.35">
      <c r="A1454" t="s">
        <v>2158</v>
      </c>
    </row>
    <row r="1455" spans="1:5" x14ac:dyDescent="0.35">
      <c r="A1455" t="s">
        <v>1409</v>
      </c>
      <c r="B1455" t="s">
        <v>1339</v>
      </c>
      <c r="C1455" t="s">
        <v>251</v>
      </c>
      <c r="D1455" t="s">
        <v>233</v>
      </c>
      <c r="E1455" t="s">
        <v>268</v>
      </c>
    </row>
    <row r="1456" spans="1:5" x14ac:dyDescent="0.35">
      <c r="A1456" t="s">
        <v>1410</v>
      </c>
      <c r="B1456">
        <v>32</v>
      </c>
      <c r="C1456" t="s">
        <v>1540</v>
      </c>
      <c r="D1456" t="s">
        <v>1493</v>
      </c>
      <c r="E1456" t="s">
        <v>1353</v>
      </c>
    </row>
    <row r="1457" spans="1:5" x14ac:dyDescent="0.35">
      <c r="A1457" t="s">
        <v>1415</v>
      </c>
      <c r="B1457">
        <v>112</v>
      </c>
      <c r="C1457" t="s">
        <v>2033</v>
      </c>
      <c r="D1457" t="s">
        <v>1493</v>
      </c>
      <c r="E1457" t="s">
        <v>1557</v>
      </c>
    </row>
    <row r="1458" spans="1:5" x14ac:dyDescent="0.35">
      <c r="A1458" t="s">
        <v>1422</v>
      </c>
      <c r="B1458">
        <v>50</v>
      </c>
      <c r="C1458" t="s">
        <v>2159</v>
      </c>
      <c r="D1458" t="s">
        <v>1467</v>
      </c>
      <c r="E1458" t="s">
        <v>1353</v>
      </c>
    </row>
    <row r="1459" spans="1:5" x14ac:dyDescent="0.35">
      <c r="A1459" t="s">
        <v>1430</v>
      </c>
      <c r="B1459">
        <v>1</v>
      </c>
      <c r="C1459" t="s">
        <v>1353</v>
      </c>
      <c r="D1459" t="s">
        <v>1352</v>
      </c>
      <c r="E1459" t="s">
        <v>1353</v>
      </c>
    </row>
    <row r="1460" spans="1:5" x14ac:dyDescent="0.35">
      <c r="A1460" t="s">
        <v>1431</v>
      </c>
      <c r="B1460">
        <v>34</v>
      </c>
      <c r="C1460" t="s">
        <v>1924</v>
      </c>
      <c r="D1460" t="s">
        <v>1923</v>
      </c>
      <c r="E1460" t="s">
        <v>1353</v>
      </c>
    </row>
    <row r="1461" spans="1:5" x14ac:dyDescent="0.35">
      <c r="A1461" t="s">
        <v>1437</v>
      </c>
      <c r="B1461">
        <v>16</v>
      </c>
      <c r="C1461" t="s">
        <v>1359</v>
      </c>
      <c r="D1461" t="s">
        <v>1574</v>
      </c>
      <c r="E1461" t="s">
        <v>1413</v>
      </c>
    </row>
    <row r="1462" spans="1:5" x14ac:dyDescent="0.35">
      <c r="A1462" t="s">
        <v>1378</v>
      </c>
      <c r="B1462">
        <v>245</v>
      </c>
      <c r="C1462" t="s">
        <v>2149</v>
      </c>
      <c r="D1462" t="s">
        <v>1894</v>
      </c>
      <c r="E1462" t="s">
        <v>1384</v>
      </c>
    </row>
    <row r="1464" spans="1:5" x14ac:dyDescent="0.35">
      <c r="A1464" t="s">
        <v>2160</v>
      </c>
    </row>
    <row r="1465" spans="1:5" x14ac:dyDescent="0.35">
      <c r="A1465" t="s">
        <v>1440</v>
      </c>
      <c r="B1465" t="s">
        <v>1339</v>
      </c>
      <c r="C1465" t="s">
        <v>251</v>
      </c>
      <c r="D1465" t="s">
        <v>233</v>
      </c>
      <c r="E1465" t="s">
        <v>268</v>
      </c>
    </row>
    <row r="1466" spans="1:5" x14ac:dyDescent="0.35">
      <c r="A1466" t="s">
        <v>1441</v>
      </c>
      <c r="B1466">
        <v>41</v>
      </c>
      <c r="C1466" t="s">
        <v>1926</v>
      </c>
      <c r="D1466" t="s">
        <v>1927</v>
      </c>
      <c r="E1466" t="s">
        <v>1353</v>
      </c>
    </row>
    <row r="1467" spans="1:5" x14ac:dyDescent="0.35">
      <c r="A1467" t="s">
        <v>1447</v>
      </c>
      <c r="B1467">
        <v>204</v>
      </c>
      <c r="C1467" t="s">
        <v>1453</v>
      </c>
      <c r="D1467" t="s">
        <v>1688</v>
      </c>
      <c r="E1467" t="s">
        <v>1655</v>
      </c>
    </row>
    <row r="1468" spans="1:5" x14ac:dyDescent="0.35">
      <c r="A1468" t="s">
        <v>1378</v>
      </c>
      <c r="B1468">
        <v>245</v>
      </c>
      <c r="C1468" t="s">
        <v>2149</v>
      </c>
      <c r="D1468" t="s">
        <v>1894</v>
      </c>
      <c r="E1468" t="s">
        <v>1384</v>
      </c>
    </row>
    <row r="1470" spans="1:5" x14ac:dyDescent="0.35">
      <c r="A1470" t="s">
        <v>2161</v>
      </c>
    </row>
    <row r="1471" spans="1:5" x14ac:dyDescent="0.35">
      <c r="A1471" t="s">
        <v>57</v>
      </c>
      <c r="B1471" t="s">
        <v>1339</v>
      </c>
      <c r="C1471" t="s">
        <v>268</v>
      </c>
      <c r="D1471" t="s">
        <v>251</v>
      </c>
      <c r="E1471" t="s">
        <v>233</v>
      </c>
    </row>
    <row r="1472" spans="1:5" x14ac:dyDescent="0.35">
      <c r="A1472" t="s">
        <v>240</v>
      </c>
      <c r="B1472">
        <v>229</v>
      </c>
      <c r="C1472" t="s">
        <v>1419</v>
      </c>
      <c r="D1472" t="s">
        <v>1767</v>
      </c>
      <c r="E1472" t="s">
        <v>1563</v>
      </c>
    </row>
    <row r="1473" spans="1:5" x14ac:dyDescent="0.35">
      <c r="A1473" t="s">
        <v>462</v>
      </c>
      <c r="B1473">
        <v>16</v>
      </c>
      <c r="C1473" t="s">
        <v>1353</v>
      </c>
      <c r="D1473" t="s">
        <v>1561</v>
      </c>
      <c r="E1473" t="s">
        <v>1485</v>
      </c>
    </row>
    <row r="1474" spans="1:5" x14ac:dyDescent="0.35">
      <c r="A1474" t="s">
        <v>1378</v>
      </c>
      <c r="B1474">
        <v>245</v>
      </c>
      <c r="C1474" t="s">
        <v>1474</v>
      </c>
      <c r="D1474" t="s">
        <v>1775</v>
      </c>
      <c r="E1474" t="s">
        <v>1435</v>
      </c>
    </row>
    <row r="1476" spans="1:5" x14ac:dyDescent="0.35">
      <c r="A1476" t="s">
        <v>2162</v>
      </c>
    </row>
    <row r="1477" spans="1:5" x14ac:dyDescent="0.35">
      <c r="A1477" t="s">
        <v>25</v>
      </c>
      <c r="B1477" t="s">
        <v>1339</v>
      </c>
      <c r="C1477" t="s">
        <v>251</v>
      </c>
      <c r="D1477" t="s">
        <v>233</v>
      </c>
      <c r="E1477" t="s">
        <v>268</v>
      </c>
    </row>
    <row r="1478" spans="1:5" x14ac:dyDescent="0.35">
      <c r="A1478" t="s">
        <v>1459</v>
      </c>
      <c r="B1478">
        <v>2</v>
      </c>
      <c r="C1478" t="s">
        <v>1438</v>
      </c>
      <c r="D1478" t="s">
        <v>1438</v>
      </c>
      <c r="E1478" t="s">
        <v>1353</v>
      </c>
    </row>
    <row r="1479" spans="1:5" x14ac:dyDescent="0.35">
      <c r="A1479" t="s">
        <v>1455</v>
      </c>
      <c r="B1479">
        <v>41</v>
      </c>
      <c r="C1479" t="s">
        <v>1961</v>
      </c>
      <c r="D1479" t="s">
        <v>1444</v>
      </c>
      <c r="E1479" t="s">
        <v>1375</v>
      </c>
    </row>
    <row r="1480" spans="1:5" x14ac:dyDescent="0.35">
      <c r="A1480" t="s">
        <v>1456</v>
      </c>
      <c r="B1480">
        <v>97</v>
      </c>
      <c r="C1480" t="s">
        <v>1763</v>
      </c>
      <c r="D1480" t="s">
        <v>1709</v>
      </c>
      <c r="E1480" t="s">
        <v>1353</v>
      </c>
    </row>
    <row r="1481" spans="1:5" x14ac:dyDescent="0.35">
      <c r="A1481" t="s">
        <v>1457</v>
      </c>
      <c r="B1481">
        <v>62</v>
      </c>
      <c r="C1481" t="s">
        <v>1865</v>
      </c>
      <c r="D1481" t="s">
        <v>2163</v>
      </c>
      <c r="E1481" t="s">
        <v>1390</v>
      </c>
    </row>
    <row r="1482" spans="1:5" x14ac:dyDescent="0.35">
      <c r="A1482" t="s">
        <v>1458</v>
      </c>
      <c r="B1482">
        <v>40</v>
      </c>
      <c r="C1482" t="s">
        <v>2125</v>
      </c>
      <c r="D1482" t="s">
        <v>1713</v>
      </c>
      <c r="E1482" t="s">
        <v>1353</v>
      </c>
    </row>
    <row r="1483" spans="1:5" x14ac:dyDescent="0.35">
      <c r="A1483" t="s">
        <v>1460</v>
      </c>
      <c r="B1483">
        <v>3</v>
      </c>
      <c r="C1483" t="s">
        <v>1352</v>
      </c>
      <c r="D1483" t="s">
        <v>1353</v>
      </c>
      <c r="E1483" t="s">
        <v>1353</v>
      </c>
    </row>
    <row r="1484" spans="1:5" x14ac:dyDescent="0.35">
      <c r="A1484" t="s">
        <v>1378</v>
      </c>
      <c r="B1484">
        <v>245</v>
      </c>
      <c r="C1484" t="s">
        <v>1775</v>
      </c>
      <c r="D1484" t="s">
        <v>1435</v>
      </c>
      <c r="E1484" t="s">
        <v>1474</v>
      </c>
    </row>
    <row r="1486" spans="1:5" x14ac:dyDescent="0.35">
      <c r="A1486" t="s">
        <v>2164</v>
      </c>
    </row>
    <row r="1487" spans="1:5" x14ac:dyDescent="0.35">
      <c r="A1487" t="s">
        <v>65</v>
      </c>
      <c r="B1487" t="s">
        <v>1339</v>
      </c>
      <c r="C1487" t="s">
        <v>251</v>
      </c>
      <c r="D1487" t="s">
        <v>233</v>
      </c>
      <c r="E1487" t="s">
        <v>268</v>
      </c>
    </row>
    <row r="1488" spans="1:5" x14ac:dyDescent="0.35">
      <c r="A1488" t="s">
        <v>1351</v>
      </c>
      <c r="B1488">
        <v>1</v>
      </c>
      <c r="C1488" t="s">
        <v>1352</v>
      </c>
      <c r="D1488" t="s">
        <v>1353</v>
      </c>
      <c r="E1488" t="s">
        <v>1353</v>
      </c>
    </row>
    <row r="1489" spans="1:5" x14ac:dyDescent="0.35">
      <c r="A1489" t="s">
        <v>1354</v>
      </c>
      <c r="B1489">
        <v>1</v>
      </c>
      <c r="C1489" t="s">
        <v>1352</v>
      </c>
      <c r="D1489" t="s">
        <v>1353</v>
      </c>
      <c r="E1489" t="s">
        <v>1353</v>
      </c>
    </row>
    <row r="1490" spans="1:5" x14ac:dyDescent="0.35">
      <c r="A1490" t="s">
        <v>1355</v>
      </c>
      <c r="B1490">
        <v>12</v>
      </c>
      <c r="C1490" t="s">
        <v>1771</v>
      </c>
      <c r="D1490" t="s">
        <v>1357</v>
      </c>
      <c r="E1490" t="s">
        <v>1353</v>
      </c>
    </row>
    <row r="1491" spans="1:5" x14ac:dyDescent="0.35">
      <c r="A1491" t="s">
        <v>1358</v>
      </c>
      <c r="B1491">
        <v>8</v>
      </c>
      <c r="C1491" t="s">
        <v>1352</v>
      </c>
      <c r="D1491" t="s">
        <v>1353</v>
      </c>
      <c r="E1491" t="s">
        <v>1353</v>
      </c>
    </row>
    <row r="1492" spans="1:5" x14ac:dyDescent="0.35">
      <c r="A1492" t="s">
        <v>1361</v>
      </c>
      <c r="B1492">
        <v>5</v>
      </c>
      <c r="C1492" t="s">
        <v>1714</v>
      </c>
      <c r="D1492" t="s">
        <v>1363</v>
      </c>
      <c r="E1492" t="s">
        <v>1353</v>
      </c>
    </row>
    <row r="1493" spans="1:5" x14ac:dyDescent="0.35">
      <c r="A1493" t="s">
        <v>1364</v>
      </c>
      <c r="B1493">
        <v>3</v>
      </c>
      <c r="C1493" t="s">
        <v>1352</v>
      </c>
      <c r="D1493" t="s">
        <v>1353</v>
      </c>
      <c r="E1493" t="s">
        <v>1353</v>
      </c>
    </row>
    <row r="1494" spans="1:5" x14ac:dyDescent="0.35">
      <c r="A1494" t="s">
        <v>1367</v>
      </c>
      <c r="B1494">
        <v>210</v>
      </c>
      <c r="C1494" t="s">
        <v>2087</v>
      </c>
      <c r="D1494" t="s">
        <v>2163</v>
      </c>
      <c r="E1494" t="s">
        <v>1448</v>
      </c>
    </row>
    <row r="1495" spans="1:5" x14ac:dyDescent="0.35">
      <c r="A1495" t="s">
        <v>1377</v>
      </c>
      <c r="B1495">
        <v>5</v>
      </c>
      <c r="C1495" t="s">
        <v>1352</v>
      </c>
      <c r="D1495" t="s">
        <v>1353</v>
      </c>
      <c r="E1495" t="s">
        <v>1353</v>
      </c>
    </row>
    <row r="1496" spans="1:5" x14ac:dyDescent="0.35">
      <c r="A1496" t="s">
        <v>1378</v>
      </c>
      <c r="B1496">
        <v>245</v>
      </c>
      <c r="C1496" t="s">
        <v>1775</v>
      </c>
      <c r="D1496" t="s">
        <v>1435</v>
      </c>
      <c r="E1496" t="s">
        <v>1474</v>
      </c>
    </row>
    <row r="1498" spans="1:5" x14ac:dyDescent="0.35">
      <c r="A1498" t="s">
        <v>2165</v>
      </c>
    </row>
    <row r="1499" spans="1:5" x14ac:dyDescent="0.35">
      <c r="A1499" t="s">
        <v>35</v>
      </c>
      <c r="B1499" t="s">
        <v>1339</v>
      </c>
      <c r="C1499" t="s">
        <v>251</v>
      </c>
      <c r="D1499" t="s">
        <v>233</v>
      </c>
      <c r="E1499" t="s">
        <v>268</v>
      </c>
    </row>
    <row r="1500" spans="1:5" x14ac:dyDescent="0.35">
      <c r="A1500" t="s">
        <v>1780</v>
      </c>
      <c r="B1500">
        <v>44</v>
      </c>
      <c r="C1500" t="s">
        <v>1793</v>
      </c>
      <c r="D1500" t="s">
        <v>1698</v>
      </c>
      <c r="E1500" t="s">
        <v>1353</v>
      </c>
    </row>
    <row r="1501" spans="1:5" x14ac:dyDescent="0.35">
      <c r="A1501" t="s">
        <v>1782</v>
      </c>
      <c r="B1501">
        <v>201</v>
      </c>
      <c r="C1501" t="s">
        <v>1783</v>
      </c>
      <c r="D1501" t="s">
        <v>1651</v>
      </c>
      <c r="E1501" t="s">
        <v>1448</v>
      </c>
    </row>
    <row r="1502" spans="1:5" x14ac:dyDescent="0.35">
      <c r="A1502" t="s">
        <v>1378</v>
      </c>
      <c r="B1502">
        <v>245</v>
      </c>
      <c r="C1502" t="s">
        <v>1775</v>
      </c>
      <c r="D1502" t="s">
        <v>1435</v>
      </c>
      <c r="E1502" t="s">
        <v>1474</v>
      </c>
    </row>
    <row r="1504" spans="1:5" x14ac:dyDescent="0.35">
      <c r="A1504" t="s">
        <v>2166</v>
      </c>
    </row>
    <row r="1505" spans="1:5" x14ac:dyDescent="0.35">
      <c r="A1505" t="s">
        <v>1409</v>
      </c>
      <c r="B1505" t="s">
        <v>1339</v>
      </c>
      <c r="C1505" t="s">
        <v>251</v>
      </c>
      <c r="D1505" t="s">
        <v>233</v>
      </c>
      <c r="E1505" t="s">
        <v>268</v>
      </c>
    </row>
    <row r="1506" spans="1:5" x14ac:dyDescent="0.35">
      <c r="A1506" t="s">
        <v>1410</v>
      </c>
      <c r="B1506">
        <v>32</v>
      </c>
      <c r="C1506" t="s">
        <v>1754</v>
      </c>
      <c r="D1506" t="s">
        <v>1360</v>
      </c>
      <c r="E1506" t="s">
        <v>1353</v>
      </c>
    </row>
    <row r="1507" spans="1:5" x14ac:dyDescent="0.35">
      <c r="A1507" t="s">
        <v>1415</v>
      </c>
      <c r="B1507">
        <v>112</v>
      </c>
      <c r="C1507" t="s">
        <v>2167</v>
      </c>
      <c r="D1507" t="s">
        <v>1488</v>
      </c>
      <c r="E1507" t="s">
        <v>1419</v>
      </c>
    </row>
    <row r="1508" spans="1:5" x14ac:dyDescent="0.35">
      <c r="A1508" t="s">
        <v>1422</v>
      </c>
      <c r="B1508">
        <v>50</v>
      </c>
      <c r="C1508" t="s">
        <v>1529</v>
      </c>
      <c r="D1508" t="s">
        <v>1424</v>
      </c>
      <c r="E1508" t="s">
        <v>1423</v>
      </c>
    </row>
    <row r="1509" spans="1:5" x14ac:dyDescent="0.35">
      <c r="A1509" t="s">
        <v>1430</v>
      </c>
      <c r="B1509">
        <v>1</v>
      </c>
      <c r="C1509" t="s">
        <v>1352</v>
      </c>
      <c r="D1509" t="s">
        <v>1353</v>
      </c>
      <c r="E1509" t="s">
        <v>1353</v>
      </c>
    </row>
    <row r="1510" spans="1:5" x14ac:dyDescent="0.35">
      <c r="A1510" t="s">
        <v>1431</v>
      </c>
      <c r="B1510">
        <v>34</v>
      </c>
      <c r="C1510" t="s">
        <v>1530</v>
      </c>
      <c r="D1510" t="s">
        <v>1435</v>
      </c>
      <c r="E1510" t="s">
        <v>1353</v>
      </c>
    </row>
    <row r="1511" spans="1:5" x14ac:dyDescent="0.35">
      <c r="A1511" t="s">
        <v>1437</v>
      </c>
      <c r="B1511">
        <v>16</v>
      </c>
      <c r="C1511" t="s">
        <v>1754</v>
      </c>
      <c r="D1511" t="s">
        <v>1360</v>
      </c>
      <c r="E1511" t="s">
        <v>1353</v>
      </c>
    </row>
    <row r="1512" spans="1:5" x14ac:dyDescent="0.35">
      <c r="A1512" t="s">
        <v>1378</v>
      </c>
      <c r="B1512">
        <v>245</v>
      </c>
      <c r="C1512" t="s">
        <v>1775</v>
      </c>
      <c r="D1512" t="s">
        <v>1435</v>
      </c>
      <c r="E1512" t="s">
        <v>1474</v>
      </c>
    </row>
    <row r="1514" spans="1:5" x14ac:dyDescent="0.35">
      <c r="A1514" t="s">
        <v>2168</v>
      </c>
    </row>
    <row r="1515" spans="1:5" x14ac:dyDescent="0.35">
      <c r="A1515" t="s">
        <v>1440</v>
      </c>
      <c r="B1515" t="s">
        <v>1339</v>
      </c>
      <c r="C1515" t="s">
        <v>251</v>
      </c>
      <c r="D1515" t="s">
        <v>233</v>
      </c>
      <c r="E1515" t="s">
        <v>268</v>
      </c>
    </row>
    <row r="1516" spans="1:5" x14ac:dyDescent="0.35">
      <c r="A1516" t="s">
        <v>1441</v>
      </c>
      <c r="B1516">
        <v>41</v>
      </c>
      <c r="C1516" t="s">
        <v>1858</v>
      </c>
      <c r="D1516" t="s">
        <v>1445</v>
      </c>
      <c r="E1516" t="s">
        <v>1353</v>
      </c>
    </row>
    <row r="1517" spans="1:5" x14ac:dyDescent="0.35">
      <c r="A1517" t="s">
        <v>1447</v>
      </c>
      <c r="B1517">
        <v>204</v>
      </c>
      <c r="C1517" t="s">
        <v>2169</v>
      </c>
      <c r="D1517" t="s">
        <v>1622</v>
      </c>
      <c r="E1517" t="s">
        <v>1448</v>
      </c>
    </row>
    <row r="1518" spans="1:5" x14ac:dyDescent="0.35">
      <c r="A1518" t="s">
        <v>1378</v>
      </c>
      <c r="B1518">
        <v>245</v>
      </c>
      <c r="C1518" t="s">
        <v>1775</v>
      </c>
      <c r="D1518" t="s">
        <v>1435</v>
      </c>
      <c r="E1518" t="s">
        <v>1474</v>
      </c>
    </row>
    <row r="1520" spans="1:5" x14ac:dyDescent="0.35">
      <c r="A1520" t="s">
        <v>2170</v>
      </c>
    </row>
    <row r="1521" spans="1:5" x14ac:dyDescent="0.35">
      <c r="A1521" t="s">
        <v>53</v>
      </c>
      <c r="B1521" t="s">
        <v>1339</v>
      </c>
      <c r="C1521" t="s">
        <v>251</v>
      </c>
      <c r="D1521" t="s">
        <v>233</v>
      </c>
      <c r="E1521" t="s">
        <v>268</v>
      </c>
    </row>
    <row r="1522" spans="1:5" x14ac:dyDescent="0.35">
      <c r="A1522" t="s">
        <v>1565</v>
      </c>
      <c r="B1522">
        <v>19</v>
      </c>
      <c r="C1522" t="s">
        <v>1831</v>
      </c>
      <c r="D1522" t="s">
        <v>1689</v>
      </c>
      <c r="E1522" t="s">
        <v>1353</v>
      </c>
    </row>
    <row r="1523" spans="1:5" x14ac:dyDescent="0.35">
      <c r="A1523" t="s">
        <v>1566</v>
      </c>
      <c r="B1523">
        <v>127</v>
      </c>
      <c r="C1523" t="s">
        <v>1530</v>
      </c>
      <c r="D1523" t="s">
        <v>1435</v>
      </c>
      <c r="E1523" t="s">
        <v>1353</v>
      </c>
    </row>
    <row r="1524" spans="1:5" x14ac:dyDescent="0.35">
      <c r="A1524" t="s">
        <v>1567</v>
      </c>
      <c r="B1524">
        <v>57</v>
      </c>
      <c r="C1524" t="s">
        <v>2169</v>
      </c>
      <c r="D1524" t="s">
        <v>1504</v>
      </c>
      <c r="E1524" t="s">
        <v>1420</v>
      </c>
    </row>
    <row r="1525" spans="1:5" x14ac:dyDescent="0.35">
      <c r="A1525" t="s">
        <v>1568</v>
      </c>
      <c r="B1525">
        <v>14</v>
      </c>
      <c r="C1525" t="s">
        <v>1820</v>
      </c>
      <c r="D1525" t="s">
        <v>1488</v>
      </c>
      <c r="E1525" t="s">
        <v>1374</v>
      </c>
    </row>
    <row r="1526" spans="1:5" x14ac:dyDescent="0.35">
      <c r="A1526" t="s">
        <v>1569</v>
      </c>
      <c r="B1526">
        <v>28</v>
      </c>
      <c r="C1526" t="s">
        <v>1769</v>
      </c>
      <c r="D1526" t="s">
        <v>1488</v>
      </c>
      <c r="E1526" t="s">
        <v>1353</v>
      </c>
    </row>
    <row r="1527" spans="1:5" x14ac:dyDescent="0.35">
      <c r="A1527" t="s">
        <v>1378</v>
      </c>
      <c r="B1527">
        <v>245</v>
      </c>
      <c r="C1527" t="s">
        <v>2171</v>
      </c>
      <c r="D1527" t="s">
        <v>1442</v>
      </c>
      <c r="E1527" t="s">
        <v>1474</v>
      </c>
    </row>
    <row r="1529" spans="1:5" x14ac:dyDescent="0.35">
      <c r="A1529" t="s">
        <v>2172</v>
      </c>
    </row>
    <row r="1530" spans="1:5" x14ac:dyDescent="0.35">
      <c r="A1530" t="s">
        <v>1409</v>
      </c>
      <c r="B1530" t="s">
        <v>1339</v>
      </c>
      <c r="C1530" t="s">
        <v>251</v>
      </c>
      <c r="D1530" t="s">
        <v>233</v>
      </c>
      <c r="E1530" t="s">
        <v>268</v>
      </c>
    </row>
    <row r="1531" spans="1:5" x14ac:dyDescent="0.35">
      <c r="A1531" t="s">
        <v>1410</v>
      </c>
      <c r="B1531">
        <v>32</v>
      </c>
      <c r="C1531" t="s">
        <v>1543</v>
      </c>
      <c r="D1531" t="s">
        <v>1356</v>
      </c>
      <c r="E1531" t="s">
        <v>1353</v>
      </c>
    </row>
    <row r="1532" spans="1:5" x14ac:dyDescent="0.35">
      <c r="A1532" t="s">
        <v>1415</v>
      </c>
      <c r="B1532">
        <v>112</v>
      </c>
      <c r="C1532" t="s">
        <v>1529</v>
      </c>
      <c r="D1532" t="s">
        <v>1413</v>
      </c>
      <c r="E1532" t="s">
        <v>1420</v>
      </c>
    </row>
    <row r="1533" spans="1:5" x14ac:dyDescent="0.35">
      <c r="A1533" t="s">
        <v>1422</v>
      </c>
      <c r="B1533">
        <v>50</v>
      </c>
      <c r="C1533" t="s">
        <v>2081</v>
      </c>
      <c r="D1533" t="s">
        <v>1466</v>
      </c>
      <c r="E1533" t="s">
        <v>1353</v>
      </c>
    </row>
    <row r="1534" spans="1:5" x14ac:dyDescent="0.35">
      <c r="A1534" t="s">
        <v>1430</v>
      </c>
      <c r="B1534">
        <v>1</v>
      </c>
      <c r="C1534" t="s">
        <v>1352</v>
      </c>
      <c r="D1534" t="s">
        <v>1353</v>
      </c>
      <c r="E1534" t="s">
        <v>1353</v>
      </c>
    </row>
    <row r="1535" spans="1:5" x14ac:dyDescent="0.35">
      <c r="A1535" t="s">
        <v>1431</v>
      </c>
      <c r="B1535">
        <v>34</v>
      </c>
      <c r="C1535" t="s">
        <v>1832</v>
      </c>
      <c r="D1535" t="s">
        <v>1432</v>
      </c>
      <c r="E1535" t="s">
        <v>1353</v>
      </c>
    </row>
    <row r="1536" spans="1:5" x14ac:dyDescent="0.35">
      <c r="A1536" t="s">
        <v>1437</v>
      </c>
      <c r="B1536">
        <v>16</v>
      </c>
      <c r="C1536" t="s">
        <v>1561</v>
      </c>
      <c r="D1536" t="s">
        <v>1485</v>
      </c>
      <c r="E1536" t="s">
        <v>1353</v>
      </c>
    </row>
    <row r="1537" spans="1:5" x14ac:dyDescent="0.35">
      <c r="A1537" t="s">
        <v>1378</v>
      </c>
      <c r="B1537">
        <v>245</v>
      </c>
      <c r="C1537" t="s">
        <v>2171</v>
      </c>
      <c r="D1537" t="s">
        <v>1442</v>
      </c>
      <c r="E1537" t="s">
        <v>1474</v>
      </c>
    </row>
    <row r="1539" spans="1:5" x14ac:dyDescent="0.35">
      <c r="A1539" t="s">
        <v>2173</v>
      </c>
    </row>
    <row r="1540" spans="1:5" x14ac:dyDescent="0.35">
      <c r="A1540" t="s">
        <v>1440</v>
      </c>
      <c r="B1540" t="s">
        <v>1339</v>
      </c>
      <c r="C1540" t="s">
        <v>251</v>
      </c>
      <c r="D1540" t="s">
        <v>233</v>
      </c>
      <c r="E1540" t="s">
        <v>268</v>
      </c>
    </row>
    <row r="1541" spans="1:5" x14ac:dyDescent="0.35">
      <c r="A1541" t="s">
        <v>1441</v>
      </c>
      <c r="B1541">
        <v>41</v>
      </c>
      <c r="C1541" t="s">
        <v>1810</v>
      </c>
      <c r="D1541" t="s">
        <v>1443</v>
      </c>
      <c r="E1541" t="s">
        <v>1353</v>
      </c>
    </row>
    <row r="1542" spans="1:5" x14ac:dyDescent="0.35">
      <c r="A1542" t="s">
        <v>1447</v>
      </c>
      <c r="B1542">
        <v>204</v>
      </c>
      <c r="C1542" t="s">
        <v>2169</v>
      </c>
      <c r="D1542" t="s">
        <v>1622</v>
      </c>
      <c r="E1542" t="s">
        <v>1448</v>
      </c>
    </row>
    <row r="1543" spans="1:5" x14ac:dyDescent="0.35">
      <c r="A1543" t="s">
        <v>1378</v>
      </c>
      <c r="B1543">
        <v>245</v>
      </c>
      <c r="C1543" t="s">
        <v>2171</v>
      </c>
      <c r="D1543" t="s">
        <v>1442</v>
      </c>
      <c r="E1543" t="s">
        <v>1474</v>
      </c>
    </row>
    <row r="1545" spans="1:5" x14ac:dyDescent="0.35">
      <c r="A1545" t="s">
        <v>2174</v>
      </c>
    </row>
    <row r="1546" spans="1:5" x14ac:dyDescent="0.35">
      <c r="A1546" t="s">
        <v>57</v>
      </c>
      <c r="B1546" t="s">
        <v>1339</v>
      </c>
      <c r="C1546" t="s">
        <v>251</v>
      </c>
      <c r="D1546" t="s">
        <v>233</v>
      </c>
    </row>
    <row r="1547" spans="1:5" x14ac:dyDescent="0.35">
      <c r="A1547" t="s">
        <v>240</v>
      </c>
      <c r="B1547">
        <v>229</v>
      </c>
      <c r="C1547" t="s">
        <v>1847</v>
      </c>
      <c r="D1547" t="s">
        <v>1402</v>
      </c>
    </row>
    <row r="1548" spans="1:5" x14ac:dyDescent="0.35">
      <c r="A1548" t="s">
        <v>462</v>
      </c>
      <c r="B1548">
        <v>16</v>
      </c>
      <c r="C1548" t="s">
        <v>1754</v>
      </c>
      <c r="D1548" t="s">
        <v>1360</v>
      </c>
    </row>
    <row r="1549" spans="1:5" x14ac:dyDescent="0.35">
      <c r="A1549" t="s">
        <v>1378</v>
      </c>
      <c r="B1549">
        <v>245</v>
      </c>
      <c r="C1549" t="s">
        <v>1845</v>
      </c>
      <c r="D1549" t="s">
        <v>1371</v>
      </c>
    </row>
    <row r="1551" spans="1:5" x14ac:dyDescent="0.35">
      <c r="A1551" t="s">
        <v>2175</v>
      </c>
    </row>
    <row r="1552" spans="1:5" x14ac:dyDescent="0.35">
      <c r="A1552" t="s">
        <v>84</v>
      </c>
      <c r="B1552" t="s">
        <v>1339</v>
      </c>
      <c r="C1552" t="s">
        <v>251</v>
      </c>
      <c r="D1552" t="s">
        <v>233</v>
      </c>
    </row>
    <row r="1553" spans="1:4" x14ac:dyDescent="0.35">
      <c r="A1553" t="s">
        <v>336</v>
      </c>
      <c r="B1553">
        <v>28</v>
      </c>
      <c r="C1553" t="s">
        <v>1352</v>
      </c>
      <c r="D1553" t="s">
        <v>1353</v>
      </c>
    </row>
    <row r="1554" spans="1:4" x14ac:dyDescent="0.35">
      <c r="A1554" t="s">
        <v>263</v>
      </c>
      <c r="B1554">
        <v>27</v>
      </c>
      <c r="C1554" t="s">
        <v>1352</v>
      </c>
      <c r="D1554" t="s">
        <v>1353</v>
      </c>
    </row>
    <row r="1555" spans="1:4" x14ac:dyDescent="0.35">
      <c r="A1555" t="s">
        <v>261</v>
      </c>
      <c r="B1555">
        <v>1</v>
      </c>
      <c r="C1555" t="s">
        <v>1352</v>
      </c>
      <c r="D1555" t="s">
        <v>1353</v>
      </c>
    </row>
    <row r="1556" spans="1:4" x14ac:dyDescent="0.35">
      <c r="A1556" t="s">
        <v>399</v>
      </c>
      <c r="B1556">
        <v>3</v>
      </c>
      <c r="C1556" t="s">
        <v>1352</v>
      </c>
      <c r="D1556" t="s">
        <v>1353</v>
      </c>
    </row>
    <row r="1557" spans="1:4" x14ac:dyDescent="0.35">
      <c r="A1557" t="s">
        <v>713</v>
      </c>
      <c r="B1557">
        <v>1</v>
      </c>
      <c r="C1557" t="s">
        <v>1352</v>
      </c>
      <c r="D1557" t="s">
        <v>1353</v>
      </c>
    </row>
    <row r="1558" spans="1:4" x14ac:dyDescent="0.35">
      <c r="A1558" t="s">
        <v>373</v>
      </c>
      <c r="B1558">
        <v>41</v>
      </c>
      <c r="C1558" t="s">
        <v>2130</v>
      </c>
      <c r="D1558" t="s">
        <v>1375</v>
      </c>
    </row>
    <row r="1559" spans="1:4" x14ac:dyDescent="0.35">
      <c r="A1559" t="s">
        <v>282</v>
      </c>
      <c r="B1559">
        <v>52</v>
      </c>
      <c r="C1559" t="s">
        <v>1352</v>
      </c>
      <c r="D1559" t="s">
        <v>1353</v>
      </c>
    </row>
    <row r="1560" spans="1:4" x14ac:dyDescent="0.35">
      <c r="A1560" t="s">
        <v>246</v>
      </c>
      <c r="B1560">
        <v>92</v>
      </c>
      <c r="C1560" t="s">
        <v>2176</v>
      </c>
      <c r="D1560" t="s">
        <v>2177</v>
      </c>
    </row>
    <row r="1561" spans="1:4" x14ac:dyDescent="0.35">
      <c r="A1561" t="s">
        <v>1378</v>
      </c>
      <c r="B1561">
        <v>245</v>
      </c>
      <c r="C1561" t="s">
        <v>1845</v>
      </c>
      <c r="D1561" t="s">
        <v>1371</v>
      </c>
    </row>
    <row r="1563" spans="1:4" x14ac:dyDescent="0.35">
      <c r="A1563" t="s">
        <v>2178</v>
      </c>
    </row>
    <row r="1564" spans="1:4" x14ac:dyDescent="0.35">
      <c r="A1564" t="s">
        <v>25</v>
      </c>
      <c r="B1564" t="s">
        <v>1339</v>
      </c>
      <c r="C1564" t="s">
        <v>251</v>
      </c>
      <c r="D1564" t="s">
        <v>233</v>
      </c>
    </row>
    <row r="1565" spans="1:4" x14ac:dyDescent="0.35">
      <c r="A1565" t="s">
        <v>1459</v>
      </c>
      <c r="B1565">
        <v>2</v>
      </c>
      <c r="C1565" t="s">
        <v>1352</v>
      </c>
      <c r="D1565" t="s">
        <v>1353</v>
      </c>
    </row>
    <row r="1566" spans="1:4" x14ac:dyDescent="0.35">
      <c r="A1566" t="s">
        <v>1455</v>
      </c>
      <c r="B1566">
        <v>41</v>
      </c>
      <c r="C1566" t="s">
        <v>2056</v>
      </c>
      <c r="D1566" t="s">
        <v>1380</v>
      </c>
    </row>
    <row r="1567" spans="1:4" x14ac:dyDescent="0.35">
      <c r="A1567" t="s">
        <v>1456</v>
      </c>
      <c r="B1567">
        <v>97</v>
      </c>
      <c r="C1567" t="s">
        <v>1552</v>
      </c>
      <c r="D1567" t="s">
        <v>1411</v>
      </c>
    </row>
    <row r="1568" spans="1:4" x14ac:dyDescent="0.35">
      <c r="A1568" t="s">
        <v>1457</v>
      </c>
      <c r="B1568">
        <v>62</v>
      </c>
      <c r="C1568" t="s">
        <v>1352</v>
      </c>
      <c r="D1568" t="s">
        <v>1353</v>
      </c>
    </row>
    <row r="1569" spans="1:4" x14ac:dyDescent="0.35">
      <c r="A1569" t="s">
        <v>1458</v>
      </c>
      <c r="B1569">
        <v>40</v>
      </c>
      <c r="C1569" t="s">
        <v>1818</v>
      </c>
      <c r="D1569" t="s">
        <v>1628</v>
      </c>
    </row>
    <row r="1570" spans="1:4" x14ac:dyDescent="0.35">
      <c r="A1570" t="s">
        <v>1460</v>
      </c>
      <c r="B1570">
        <v>3</v>
      </c>
      <c r="C1570" t="s">
        <v>1352</v>
      </c>
      <c r="D1570" t="s">
        <v>1353</v>
      </c>
    </row>
    <row r="1571" spans="1:4" x14ac:dyDescent="0.35">
      <c r="A1571" t="s">
        <v>1378</v>
      </c>
      <c r="B1571">
        <v>245</v>
      </c>
      <c r="C1571" t="s">
        <v>1845</v>
      </c>
      <c r="D1571" t="s">
        <v>1371</v>
      </c>
    </row>
    <row r="1573" spans="1:4" x14ac:dyDescent="0.35">
      <c r="A1573" t="s">
        <v>2179</v>
      </c>
    </row>
    <row r="1574" spans="1:4" x14ac:dyDescent="0.35">
      <c r="A1574" t="s">
        <v>1409</v>
      </c>
      <c r="B1574" t="s">
        <v>1339</v>
      </c>
      <c r="C1574" t="s">
        <v>251</v>
      </c>
      <c r="D1574" t="s">
        <v>233</v>
      </c>
    </row>
    <row r="1575" spans="1:4" x14ac:dyDescent="0.35">
      <c r="A1575" t="s">
        <v>1410</v>
      </c>
      <c r="B1575">
        <v>32</v>
      </c>
      <c r="C1575" t="s">
        <v>1528</v>
      </c>
      <c r="D1575" t="s">
        <v>1413</v>
      </c>
    </row>
    <row r="1576" spans="1:4" x14ac:dyDescent="0.35">
      <c r="A1576" t="s">
        <v>1415</v>
      </c>
      <c r="B1576">
        <v>112</v>
      </c>
      <c r="C1576" t="s">
        <v>1523</v>
      </c>
      <c r="D1576" t="s">
        <v>1416</v>
      </c>
    </row>
    <row r="1577" spans="1:4" x14ac:dyDescent="0.35">
      <c r="A1577" t="s">
        <v>1422</v>
      </c>
      <c r="B1577">
        <v>50</v>
      </c>
      <c r="C1577" t="s">
        <v>1553</v>
      </c>
      <c r="D1577" t="s">
        <v>1429</v>
      </c>
    </row>
    <row r="1578" spans="1:4" x14ac:dyDescent="0.35">
      <c r="A1578" t="s">
        <v>1430</v>
      </c>
      <c r="B1578">
        <v>1</v>
      </c>
      <c r="C1578" t="s">
        <v>1352</v>
      </c>
      <c r="D1578" t="s">
        <v>1353</v>
      </c>
    </row>
    <row r="1579" spans="1:4" x14ac:dyDescent="0.35">
      <c r="A1579" t="s">
        <v>1431</v>
      </c>
      <c r="B1579">
        <v>34</v>
      </c>
      <c r="C1579" t="s">
        <v>1525</v>
      </c>
      <c r="D1579" t="s">
        <v>1384</v>
      </c>
    </row>
    <row r="1580" spans="1:4" x14ac:dyDescent="0.35">
      <c r="A1580" t="s">
        <v>1437</v>
      </c>
      <c r="B1580">
        <v>16</v>
      </c>
      <c r="C1580" t="s">
        <v>1352</v>
      </c>
      <c r="D1580" t="s">
        <v>1353</v>
      </c>
    </row>
    <row r="1581" spans="1:4" x14ac:dyDescent="0.35">
      <c r="A1581" t="s">
        <v>1378</v>
      </c>
      <c r="B1581">
        <v>245</v>
      </c>
      <c r="C1581" t="s">
        <v>1845</v>
      </c>
      <c r="D1581" t="s">
        <v>1371</v>
      </c>
    </row>
    <row r="1583" spans="1:4" x14ac:dyDescent="0.35">
      <c r="A1583" t="s">
        <v>2180</v>
      </c>
    </row>
    <row r="1584" spans="1:4" x14ac:dyDescent="0.35">
      <c r="A1584" t="s">
        <v>1440</v>
      </c>
      <c r="B1584" t="s">
        <v>1339</v>
      </c>
      <c r="C1584" t="s">
        <v>251</v>
      </c>
      <c r="D1584" t="s">
        <v>233</v>
      </c>
    </row>
    <row r="1585" spans="1:5" x14ac:dyDescent="0.35">
      <c r="A1585" t="s">
        <v>1441</v>
      </c>
      <c r="B1585">
        <v>41</v>
      </c>
      <c r="C1585" t="s">
        <v>2056</v>
      </c>
      <c r="D1585" t="s">
        <v>1380</v>
      </c>
    </row>
    <row r="1586" spans="1:5" x14ac:dyDescent="0.35">
      <c r="A1586" t="s">
        <v>1447</v>
      </c>
      <c r="B1586">
        <v>204</v>
      </c>
      <c r="C1586" t="s">
        <v>1525</v>
      </c>
      <c r="D1586" t="s">
        <v>1384</v>
      </c>
    </row>
    <row r="1587" spans="1:5" x14ac:dyDescent="0.35">
      <c r="A1587" t="s">
        <v>1378</v>
      </c>
      <c r="B1587">
        <v>245</v>
      </c>
      <c r="C1587" t="s">
        <v>1845</v>
      </c>
      <c r="D1587" t="s">
        <v>1371</v>
      </c>
    </row>
    <row r="1589" spans="1:5" x14ac:dyDescent="0.35">
      <c r="A1589" t="s">
        <v>2181</v>
      </c>
    </row>
    <row r="1590" spans="1:5" x14ac:dyDescent="0.35">
      <c r="A1590" t="s">
        <v>25</v>
      </c>
      <c r="B1590" t="s">
        <v>1339</v>
      </c>
      <c r="C1590" t="s">
        <v>251</v>
      </c>
      <c r="D1590" t="s">
        <v>268</v>
      </c>
      <c r="E1590" t="s">
        <v>233</v>
      </c>
    </row>
    <row r="1591" spans="1:5" x14ac:dyDescent="0.35">
      <c r="A1591" t="s">
        <v>1459</v>
      </c>
      <c r="B1591">
        <v>2</v>
      </c>
      <c r="C1591" t="s">
        <v>1352</v>
      </c>
      <c r="D1591" t="s">
        <v>1353</v>
      </c>
      <c r="E1591" t="s">
        <v>1353</v>
      </c>
    </row>
    <row r="1592" spans="1:5" x14ac:dyDescent="0.35">
      <c r="A1592" t="s">
        <v>1455</v>
      </c>
      <c r="B1592">
        <v>41</v>
      </c>
      <c r="C1592" t="s">
        <v>1786</v>
      </c>
      <c r="D1592" t="s">
        <v>1446</v>
      </c>
      <c r="E1592" t="s">
        <v>1442</v>
      </c>
    </row>
    <row r="1593" spans="1:5" x14ac:dyDescent="0.35">
      <c r="A1593" t="s">
        <v>1456</v>
      </c>
      <c r="B1593">
        <v>97</v>
      </c>
      <c r="C1593" t="s">
        <v>1789</v>
      </c>
      <c r="D1593" t="s">
        <v>1658</v>
      </c>
      <c r="E1593" t="s">
        <v>1708</v>
      </c>
    </row>
    <row r="1594" spans="1:5" x14ac:dyDescent="0.35">
      <c r="A1594" t="s">
        <v>1457</v>
      </c>
      <c r="B1594">
        <v>62</v>
      </c>
      <c r="C1594" t="s">
        <v>2182</v>
      </c>
      <c r="D1594" t="s">
        <v>1622</v>
      </c>
      <c r="E1594" t="s">
        <v>1462</v>
      </c>
    </row>
    <row r="1595" spans="1:5" x14ac:dyDescent="0.35">
      <c r="A1595" t="s">
        <v>1458</v>
      </c>
      <c r="B1595">
        <v>40</v>
      </c>
      <c r="C1595" t="s">
        <v>1766</v>
      </c>
      <c r="D1595" t="s">
        <v>1628</v>
      </c>
      <c r="E1595" t="s">
        <v>1451</v>
      </c>
    </row>
    <row r="1596" spans="1:5" x14ac:dyDescent="0.35">
      <c r="A1596" t="s">
        <v>1460</v>
      </c>
      <c r="B1596">
        <v>3</v>
      </c>
      <c r="C1596" t="s">
        <v>1352</v>
      </c>
      <c r="D1596" t="s">
        <v>1353</v>
      </c>
      <c r="E1596" t="s">
        <v>1353</v>
      </c>
    </row>
    <row r="1597" spans="1:5" x14ac:dyDescent="0.35">
      <c r="A1597" t="s">
        <v>1378</v>
      </c>
      <c r="B1597">
        <v>245</v>
      </c>
      <c r="C1597" t="s">
        <v>1541</v>
      </c>
      <c r="D1597" t="s">
        <v>1446</v>
      </c>
      <c r="E1597" t="s">
        <v>1435</v>
      </c>
    </row>
    <row r="1599" spans="1:5" x14ac:dyDescent="0.35">
      <c r="A1599" t="s">
        <v>2183</v>
      </c>
    </row>
    <row r="1600" spans="1:5" x14ac:dyDescent="0.35">
      <c r="A1600" t="s">
        <v>57</v>
      </c>
      <c r="B1600" t="s">
        <v>1339</v>
      </c>
      <c r="C1600" t="s">
        <v>268</v>
      </c>
      <c r="D1600" t="s">
        <v>251</v>
      </c>
      <c r="E1600" t="s">
        <v>233</v>
      </c>
    </row>
    <row r="1601" spans="1:5" x14ac:dyDescent="0.35">
      <c r="A1601" t="s">
        <v>240</v>
      </c>
      <c r="B1601">
        <v>229</v>
      </c>
      <c r="C1601" t="s">
        <v>1641</v>
      </c>
      <c r="D1601" t="s">
        <v>2184</v>
      </c>
      <c r="E1601" t="s">
        <v>1583</v>
      </c>
    </row>
    <row r="1602" spans="1:5" x14ac:dyDescent="0.35">
      <c r="A1602" t="s">
        <v>462</v>
      </c>
      <c r="B1602">
        <v>16</v>
      </c>
      <c r="C1602" t="s">
        <v>1360</v>
      </c>
      <c r="D1602" t="s">
        <v>1754</v>
      </c>
      <c r="E1602" t="s">
        <v>1353</v>
      </c>
    </row>
    <row r="1603" spans="1:5" x14ac:dyDescent="0.35">
      <c r="A1603" t="s">
        <v>1378</v>
      </c>
      <c r="B1603">
        <v>245</v>
      </c>
      <c r="C1603" t="s">
        <v>1446</v>
      </c>
      <c r="D1603" t="s">
        <v>1541</v>
      </c>
      <c r="E1603" t="s">
        <v>1435</v>
      </c>
    </row>
    <row r="1605" spans="1:5" x14ac:dyDescent="0.35">
      <c r="A1605" t="s">
        <v>2185</v>
      </c>
    </row>
    <row r="1606" spans="1:5" x14ac:dyDescent="0.35">
      <c r="A1606" t="s">
        <v>1409</v>
      </c>
      <c r="B1606" t="s">
        <v>1339</v>
      </c>
      <c r="C1606" t="s">
        <v>268</v>
      </c>
      <c r="D1606" t="s">
        <v>251</v>
      </c>
      <c r="E1606" t="s">
        <v>233</v>
      </c>
    </row>
    <row r="1607" spans="1:5" x14ac:dyDescent="0.35">
      <c r="A1607" t="s">
        <v>1410</v>
      </c>
      <c r="B1607">
        <v>32</v>
      </c>
      <c r="C1607" t="s">
        <v>1360</v>
      </c>
      <c r="D1607" t="s">
        <v>1543</v>
      </c>
      <c r="E1607" t="s">
        <v>1360</v>
      </c>
    </row>
    <row r="1608" spans="1:5" x14ac:dyDescent="0.35">
      <c r="A1608" t="s">
        <v>1415</v>
      </c>
      <c r="B1608">
        <v>112</v>
      </c>
      <c r="C1608" t="s">
        <v>1374</v>
      </c>
      <c r="D1608" t="s">
        <v>1820</v>
      </c>
      <c r="E1608" t="s">
        <v>1488</v>
      </c>
    </row>
    <row r="1609" spans="1:5" x14ac:dyDescent="0.35">
      <c r="A1609" t="s">
        <v>1422</v>
      </c>
      <c r="B1609">
        <v>50</v>
      </c>
      <c r="C1609" t="s">
        <v>1425</v>
      </c>
      <c r="D1609" t="s">
        <v>2081</v>
      </c>
      <c r="E1609" t="s">
        <v>1386</v>
      </c>
    </row>
    <row r="1610" spans="1:5" x14ac:dyDescent="0.35">
      <c r="A1610" t="s">
        <v>1430</v>
      </c>
      <c r="B1610">
        <v>1</v>
      </c>
      <c r="C1610" t="s">
        <v>1353</v>
      </c>
      <c r="D1610" t="s">
        <v>1352</v>
      </c>
      <c r="E1610" t="s">
        <v>1353</v>
      </c>
    </row>
    <row r="1611" spans="1:5" x14ac:dyDescent="0.35">
      <c r="A1611" t="s">
        <v>1431</v>
      </c>
      <c r="B1611">
        <v>34</v>
      </c>
      <c r="C1611" t="s">
        <v>1433</v>
      </c>
      <c r="D1611" t="s">
        <v>1530</v>
      </c>
      <c r="E1611" t="s">
        <v>1433</v>
      </c>
    </row>
    <row r="1612" spans="1:5" x14ac:dyDescent="0.35">
      <c r="A1612" t="s">
        <v>1437</v>
      </c>
      <c r="B1612">
        <v>16</v>
      </c>
      <c r="C1612" t="s">
        <v>1353</v>
      </c>
      <c r="D1612" t="s">
        <v>1754</v>
      </c>
      <c r="E1612" t="s">
        <v>1360</v>
      </c>
    </row>
    <row r="1613" spans="1:5" x14ac:dyDescent="0.35">
      <c r="A1613" t="s">
        <v>1378</v>
      </c>
      <c r="B1613">
        <v>245</v>
      </c>
      <c r="C1613" t="s">
        <v>1446</v>
      </c>
      <c r="D1613" t="s">
        <v>1541</v>
      </c>
      <c r="E1613" t="s">
        <v>1435</v>
      </c>
    </row>
    <row r="1615" spans="1:5" x14ac:dyDescent="0.35">
      <c r="A1615" t="s">
        <v>2186</v>
      </c>
    </row>
    <row r="1616" spans="1:5" x14ac:dyDescent="0.35">
      <c r="A1616" t="s">
        <v>1440</v>
      </c>
      <c r="B1616" t="s">
        <v>1339</v>
      </c>
      <c r="C1616" t="s">
        <v>268</v>
      </c>
      <c r="D1616" t="s">
        <v>251</v>
      </c>
      <c r="E1616" t="s">
        <v>233</v>
      </c>
    </row>
    <row r="1617" spans="1:5" x14ac:dyDescent="0.35">
      <c r="A1617" t="s">
        <v>1441</v>
      </c>
      <c r="B1617">
        <v>41</v>
      </c>
      <c r="C1617" t="s">
        <v>1442</v>
      </c>
      <c r="D1617" t="s">
        <v>1810</v>
      </c>
      <c r="E1617" t="s">
        <v>1380</v>
      </c>
    </row>
    <row r="1618" spans="1:5" x14ac:dyDescent="0.35">
      <c r="A1618" t="s">
        <v>1447</v>
      </c>
      <c r="B1618">
        <v>204</v>
      </c>
      <c r="C1618" t="s">
        <v>1615</v>
      </c>
      <c r="D1618" t="s">
        <v>2187</v>
      </c>
      <c r="E1618" t="s">
        <v>1674</v>
      </c>
    </row>
    <row r="1619" spans="1:5" x14ac:dyDescent="0.35">
      <c r="A1619" t="s">
        <v>1378</v>
      </c>
      <c r="B1619">
        <v>245</v>
      </c>
      <c r="C1619" t="s">
        <v>1446</v>
      </c>
      <c r="D1619" t="s">
        <v>1541</v>
      </c>
      <c r="E1619" t="s">
        <v>1435</v>
      </c>
    </row>
    <row r="1621" spans="1:5" x14ac:dyDescent="0.35">
      <c r="A1621" t="s">
        <v>2188</v>
      </c>
    </row>
    <row r="1622" spans="1:5" x14ac:dyDescent="0.35">
      <c r="A1622" t="s">
        <v>57</v>
      </c>
      <c r="B1622" t="s">
        <v>1339</v>
      </c>
      <c r="C1622" t="s">
        <v>268</v>
      </c>
      <c r="D1622" t="s">
        <v>251</v>
      </c>
      <c r="E1622" t="s">
        <v>233</v>
      </c>
    </row>
    <row r="1623" spans="1:5" x14ac:dyDescent="0.35">
      <c r="A1623" t="s">
        <v>240</v>
      </c>
      <c r="B1623">
        <v>229</v>
      </c>
      <c r="C1623" t="s">
        <v>1411</v>
      </c>
      <c r="D1623" t="s">
        <v>1846</v>
      </c>
      <c r="E1623" t="s">
        <v>1396</v>
      </c>
    </row>
    <row r="1624" spans="1:5" x14ac:dyDescent="0.35">
      <c r="A1624" t="s">
        <v>462</v>
      </c>
      <c r="B1624">
        <v>16</v>
      </c>
      <c r="C1624" t="s">
        <v>1360</v>
      </c>
      <c r="D1624" t="s">
        <v>1754</v>
      </c>
      <c r="E1624" t="s">
        <v>1353</v>
      </c>
    </row>
    <row r="1625" spans="1:5" x14ac:dyDescent="0.35">
      <c r="A1625" t="s">
        <v>1378</v>
      </c>
      <c r="B1625">
        <v>245</v>
      </c>
      <c r="C1625" t="s">
        <v>1699</v>
      </c>
      <c r="D1625" t="s">
        <v>2189</v>
      </c>
      <c r="E1625" t="s">
        <v>1371</v>
      </c>
    </row>
    <row r="1627" spans="1:5" x14ac:dyDescent="0.35">
      <c r="A1627" t="s">
        <v>2190</v>
      </c>
    </row>
    <row r="1628" spans="1:5" x14ac:dyDescent="0.35">
      <c r="A1628" t="s">
        <v>1409</v>
      </c>
      <c r="B1628" t="s">
        <v>1339</v>
      </c>
      <c r="C1628" t="s">
        <v>268</v>
      </c>
      <c r="D1628" t="s">
        <v>251</v>
      </c>
      <c r="E1628" t="s">
        <v>233</v>
      </c>
    </row>
    <row r="1629" spans="1:5" x14ac:dyDescent="0.35">
      <c r="A1629" t="s">
        <v>1410</v>
      </c>
      <c r="B1629">
        <v>32</v>
      </c>
      <c r="C1629" t="s">
        <v>1411</v>
      </c>
      <c r="D1629" t="s">
        <v>1834</v>
      </c>
      <c r="E1629" t="s">
        <v>1413</v>
      </c>
    </row>
    <row r="1630" spans="1:5" x14ac:dyDescent="0.35">
      <c r="A1630" t="s">
        <v>1415</v>
      </c>
      <c r="B1630">
        <v>112</v>
      </c>
      <c r="C1630" t="s">
        <v>1420</v>
      </c>
      <c r="D1630" t="s">
        <v>1770</v>
      </c>
      <c r="E1630" t="s">
        <v>1416</v>
      </c>
    </row>
    <row r="1631" spans="1:5" x14ac:dyDescent="0.35">
      <c r="A1631" t="s">
        <v>1422</v>
      </c>
      <c r="B1631">
        <v>50</v>
      </c>
      <c r="C1631" t="s">
        <v>1425</v>
      </c>
      <c r="D1631" t="s">
        <v>1835</v>
      </c>
      <c r="E1631" t="s">
        <v>1429</v>
      </c>
    </row>
    <row r="1632" spans="1:5" x14ac:dyDescent="0.35">
      <c r="A1632" t="s">
        <v>1430</v>
      </c>
      <c r="B1632">
        <v>1</v>
      </c>
      <c r="C1632" t="s">
        <v>1353</v>
      </c>
      <c r="D1632" t="s">
        <v>1352</v>
      </c>
      <c r="E1632" t="s">
        <v>1353</v>
      </c>
    </row>
    <row r="1633" spans="1:5" x14ac:dyDescent="0.35">
      <c r="A1633" t="s">
        <v>1431</v>
      </c>
      <c r="B1633">
        <v>34</v>
      </c>
      <c r="C1633" t="s">
        <v>1384</v>
      </c>
      <c r="D1633" t="s">
        <v>1554</v>
      </c>
      <c r="E1633" t="s">
        <v>1384</v>
      </c>
    </row>
    <row r="1634" spans="1:5" x14ac:dyDescent="0.35">
      <c r="A1634" t="s">
        <v>1437</v>
      </c>
      <c r="B1634">
        <v>16</v>
      </c>
      <c r="C1634" t="s">
        <v>1413</v>
      </c>
      <c r="D1634" t="s">
        <v>1528</v>
      </c>
      <c r="E1634" t="s">
        <v>1353</v>
      </c>
    </row>
    <row r="1635" spans="1:5" x14ac:dyDescent="0.35">
      <c r="A1635" t="s">
        <v>1378</v>
      </c>
      <c r="B1635">
        <v>245</v>
      </c>
      <c r="C1635" t="s">
        <v>1699</v>
      </c>
      <c r="D1635" t="s">
        <v>2189</v>
      </c>
      <c r="E1635" t="s">
        <v>1371</v>
      </c>
    </row>
    <row r="1637" spans="1:5" x14ac:dyDescent="0.35">
      <c r="A1637" t="s">
        <v>2191</v>
      </c>
    </row>
    <row r="1638" spans="1:5" x14ac:dyDescent="0.35">
      <c r="A1638" t="s">
        <v>1440</v>
      </c>
      <c r="B1638" t="s">
        <v>1339</v>
      </c>
      <c r="C1638" t="s">
        <v>251</v>
      </c>
      <c r="D1638" t="s">
        <v>233</v>
      </c>
      <c r="E1638" t="s">
        <v>268</v>
      </c>
    </row>
    <row r="1639" spans="1:5" x14ac:dyDescent="0.35">
      <c r="A1639" t="s">
        <v>1441</v>
      </c>
      <c r="B1639">
        <v>41</v>
      </c>
      <c r="C1639" t="s">
        <v>1760</v>
      </c>
      <c r="D1639" t="s">
        <v>1446</v>
      </c>
      <c r="E1639" t="s">
        <v>1353</v>
      </c>
    </row>
    <row r="1640" spans="1:5" x14ac:dyDescent="0.35">
      <c r="A1640" t="s">
        <v>1447</v>
      </c>
      <c r="B1640">
        <v>204</v>
      </c>
      <c r="C1640" t="s">
        <v>2189</v>
      </c>
      <c r="D1640" t="s">
        <v>1451</v>
      </c>
      <c r="E1640" t="s">
        <v>1449</v>
      </c>
    </row>
    <row r="1641" spans="1:5" x14ac:dyDescent="0.35">
      <c r="A1641" t="s">
        <v>1378</v>
      </c>
      <c r="B1641">
        <v>245</v>
      </c>
      <c r="C1641" t="s">
        <v>2189</v>
      </c>
      <c r="D1641" t="s">
        <v>1371</v>
      </c>
      <c r="E1641" t="s">
        <v>1699</v>
      </c>
    </row>
    <row r="1643" spans="1:5" x14ac:dyDescent="0.35">
      <c r="A1643" t="s">
        <v>2192</v>
      </c>
    </row>
    <row r="1644" spans="1:5" x14ac:dyDescent="0.35">
      <c r="A1644" t="s">
        <v>1409</v>
      </c>
      <c r="B1644" t="s">
        <v>1339</v>
      </c>
      <c r="C1644" t="s">
        <v>268</v>
      </c>
      <c r="D1644" t="s">
        <v>251</v>
      </c>
      <c r="E1644" t="s">
        <v>233</v>
      </c>
    </row>
    <row r="1645" spans="1:5" x14ac:dyDescent="0.35">
      <c r="A1645" t="s">
        <v>1410</v>
      </c>
      <c r="B1645">
        <v>32</v>
      </c>
      <c r="C1645" t="s">
        <v>1411</v>
      </c>
      <c r="D1645" t="s">
        <v>1834</v>
      </c>
      <c r="E1645" t="s">
        <v>1413</v>
      </c>
    </row>
    <row r="1646" spans="1:5" x14ac:dyDescent="0.35">
      <c r="A1646" t="s">
        <v>1415</v>
      </c>
      <c r="B1646">
        <v>112</v>
      </c>
      <c r="C1646" t="s">
        <v>1532</v>
      </c>
      <c r="D1646" t="s">
        <v>1879</v>
      </c>
      <c r="E1646" t="s">
        <v>1532</v>
      </c>
    </row>
    <row r="1647" spans="1:5" x14ac:dyDescent="0.35">
      <c r="A1647" t="s">
        <v>1422</v>
      </c>
      <c r="B1647">
        <v>50</v>
      </c>
      <c r="C1647" t="s">
        <v>1424</v>
      </c>
      <c r="D1647" t="s">
        <v>1835</v>
      </c>
      <c r="E1647" t="s">
        <v>1424</v>
      </c>
    </row>
    <row r="1648" spans="1:5" x14ac:dyDescent="0.35">
      <c r="A1648" t="s">
        <v>1430</v>
      </c>
      <c r="B1648">
        <v>1</v>
      </c>
      <c r="C1648" t="s">
        <v>1353</v>
      </c>
      <c r="D1648" t="s">
        <v>1352</v>
      </c>
      <c r="E1648" t="s">
        <v>1353</v>
      </c>
    </row>
    <row r="1649" spans="1:5" x14ac:dyDescent="0.35">
      <c r="A1649" t="s">
        <v>1431</v>
      </c>
      <c r="B1649">
        <v>34</v>
      </c>
      <c r="C1649" t="s">
        <v>1353</v>
      </c>
      <c r="D1649" t="s">
        <v>1554</v>
      </c>
      <c r="E1649" t="s">
        <v>1433</v>
      </c>
    </row>
    <row r="1650" spans="1:5" x14ac:dyDescent="0.35">
      <c r="A1650" t="s">
        <v>1437</v>
      </c>
      <c r="B1650">
        <v>16</v>
      </c>
      <c r="C1650" t="s">
        <v>1353</v>
      </c>
      <c r="D1650" t="s">
        <v>1528</v>
      </c>
      <c r="E1650" t="s">
        <v>1413</v>
      </c>
    </row>
    <row r="1651" spans="1:5" x14ac:dyDescent="0.35">
      <c r="A1651" t="s">
        <v>1378</v>
      </c>
      <c r="B1651">
        <v>245</v>
      </c>
      <c r="C1651" t="s">
        <v>1699</v>
      </c>
      <c r="D1651" t="s">
        <v>1875</v>
      </c>
      <c r="E1651" t="s">
        <v>1619</v>
      </c>
    </row>
    <row r="1653" spans="1:5" x14ac:dyDescent="0.35">
      <c r="A1653" t="s">
        <v>2193</v>
      </c>
    </row>
    <row r="1654" spans="1:5" x14ac:dyDescent="0.35">
      <c r="A1654" t="s">
        <v>1440</v>
      </c>
      <c r="B1654" t="s">
        <v>1339</v>
      </c>
      <c r="C1654" t="s">
        <v>251</v>
      </c>
      <c r="D1654" t="s">
        <v>233</v>
      </c>
      <c r="E1654" t="s">
        <v>268</v>
      </c>
    </row>
    <row r="1655" spans="1:5" x14ac:dyDescent="0.35">
      <c r="A1655" t="s">
        <v>1441</v>
      </c>
      <c r="B1655">
        <v>41</v>
      </c>
      <c r="C1655" t="s">
        <v>1760</v>
      </c>
      <c r="D1655" t="s">
        <v>1446</v>
      </c>
      <c r="E1655" t="s">
        <v>1353</v>
      </c>
    </row>
    <row r="1656" spans="1:5" x14ac:dyDescent="0.35">
      <c r="A1656" t="s">
        <v>1447</v>
      </c>
      <c r="B1656">
        <v>204</v>
      </c>
      <c r="C1656" t="s">
        <v>1763</v>
      </c>
      <c r="D1656" t="s">
        <v>1380</v>
      </c>
      <c r="E1656" t="s">
        <v>1449</v>
      </c>
    </row>
    <row r="1657" spans="1:5" x14ac:dyDescent="0.35">
      <c r="A1657" t="s">
        <v>1378</v>
      </c>
      <c r="B1657">
        <v>245</v>
      </c>
      <c r="C1657" t="s">
        <v>1875</v>
      </c>
      <c r="D1657" t="s">
        <v>1619</v>
      </c>
      <c r="E1657" t="s">
        <v>1699</v>
      </c>
    </row>
    <row r="1659" spans="1:5" x14ac:dyDescent="0.35">
      <c r="A1659" t="s">
        <v>2194</v>
      </c>
    </row>
    <row r="1660" spans="1:5" x14ac:dyDescent="0.35">
      <c r="A1660" t="s">
        <v>1409</v>
      </c>
      <c r="B1660" t="s">
        <v>1339</v>
      </c>
      <c r="C1660" t="s">
        <v>268</v>
      </c>
      <c r="D1660" t="s">
        <v>251</v>
      </c>
      <c r="E1660" t="s">
        <v>233</v>
      </c>
    </row>
    <row r="1661" spans="1:5" x14ac:dyDescent="0.35">
      <c r="A1661" t="s">
        <v>1410</v>
      </c>
      <c r="B1661">
        <v>32</v>
      </c>
      <c r="C1661" t="s">
        <v>1413</v>
      </c>
      <c r="D1661" t="s">
        <v>1561</v>
      </c>
      <c r="E1661" t="s">
        <v>1360</v>
      </c>
    </row>
    <row r="1662" spans="1:5" x14ac:dyDescent="0.35">
      <c r="A1662" t="s">
        <v>1415</v>
      </c>
      <c r="B1662">
        <v>112</v>
      </c>
      <c r="C1662" t="s">
        <v>1425</v>
      </c>
      <c r="D1662" t="s">
        <v>2132</v>
      </c>
      <c r="E1662" t="s">
        <v>1488</v>
      </c>
    </row>
    <row r="1663" spans="1:5" x14ac:dyDescent="0.35">
      <c r="A1663" t="s">
        <v>1422</v>
      </c>
      <c r="B1663">
        <v>50</v>
      </c>
      <c r="C1663" t="s">
        <v>1425</v>
      </c>
      <c r="D1663" t="s">
        <v>1537</v>
      </c>
      <c r="E1663" t="s">
        <v>1425</v>
      </c>
    </row>
    <row r="1664" spans="1:5" x14ac:dyDescent="0.35">
      <c r="A1664" t="s">
        <v>1430</v>
      </c>
      <c r="B1664">
        <v>1</v>
      </c>
      <c r="C1664" t="s">
        <v>1353</v>
      </c>
      <c r="D1664" t="s">
        <v>1352</v>
      </c>
      <c r="E1664" t="s">
        <v>1353</v>
      </c>
    </row>
    <row r="1665" spans="1:5" x14ac:dyDescent="0.35">
      <c r="A1665" t="s">
        <v>1431</v>
      </c>
      <c r="B1665">
        <v>34</v>
      </c>
      <c r="C1665" t="s">
        <v>1384</v>
      </c>
      <c r="D1665" t="s">
        <v>2104</v>
      </c>
      <c r="E1665" t="s">
        <v>1435</v>
      </c>
    </row>
    <row r="1666" spans="1:5" x14ac:dyDescent="0.35">
      <c r="A1666" t="s">
        <v>1437</v>
      </c>
      <c r="B1666">
        <v>16</v>
      </c>
      <c r="C1666" t="s">
        <v>1353</v>
      </c>
      <c r="D1666" t="s">
        <v>1754</v>
      </c>
      <c r="E1666" t="s">
        <v>1360</v>
      </c>
    </row>
    <row r="1667" spans="1:5" x14ac:dyDescent="0.35">
      <c r="A1667" t="s">
        <v>1378</v>
      </c>
      <c r="B1667">
        <v>245</v>
      </c>
      <c r="C1667" t="s">
        <v>1382</v>
      </c>
      <c r="D1667" t="s">
        <v>1561</v>
      </c>
      <c r="E1667" t="s">
        <v>1442</v>
      </c>
    </row>
    <row r="1669" spans="1:5" x14ac:dyDescent="0.35">
      <c r="A1669" t="s">
        <v>2195</v>
      </c>
    </row>
    <row r="1670" spans="1:5" x14ac:dyDescent="0.35">
      <c r="A1670" t="s">
        <v>1440</v>
      </c>
      <c r="B1670" t="s">
        <v>1339</v>
      </c>
      <c r="C1670" t="s">
        <v>268</v>
      </c>
      <c r="D1670" t="s">
        <v>251</v>
      </c>
      <c r="E1670" t="s">
        <v>233</v>
      </c>
    </row>
    <row r="1671" spans="1:5" x14ac:dyDescent="0.35">
      <c r="A1671" t="s">
        <v>1441</v>
      </c>
      <c r="B1671">
        <v>41</v>
      </c>
      <c r="C1671" t="s">
        <v>1380</v>
      </c>
      <c r="D1671" t="s">
        <v>2056</v>
      </c>
      <c r="E1671" t="s">
        <v>1353</v>
      </c>
    </row>
    <row r="1672" spans="1:5" x14ac:dyDescent="0.35">
      <c r="A1672" t="s">
        <v>1447</v>
      </c>
      <c r="B1672">
        <v>204</v>
      </c>
      <c r="C1672" t="s">
        <v>1701</v>
      </c>
      <c r="D1672" t="s">
        <v>2196</v>
      </c>
      <c r="E1672" t="s">
        <v>1436</v>
      </c>
    </row>
    <row r="1673" spans="1:5" x14ac:dyDescent="0.35">
      <c r="A1673" t="s">
        <v>1378</v>
      </c>
      <c r="B1673">
        <v>245</v>
      </c>
      <c r="C1673" t="s">
        <v>1382</v>
      </c>
      <c r="D1673" t="s">
        <v>1561</v>
      </c>
      <c r="E1673" t="s">
        <v>1442</v>
      </c>
    </row>
    <row r="1675" spans="1:5" x14ac:dyDescent="0.35">
      <c r="A1675" t="s">
        <v>2197</v>
      </c>
    </row>
    <row r="1676" spans="1:5" x14ac:dyDescent="0.35">
      <c r="A1676" t="s">
        <v>33</v>
      </c>
      <c r="B1676" t="s">
        <v>1339</v>
      </c>
      <c r="C1676" t="s">
        <v>268</v>
      </c>
      <c r="D1676" t="s">
        <v>251</v>
      </c>
      <c r="E1676" t="s">
        <v>233</v>
      </c>
    </row>
    <row r="1677" spans="1:5" x14ac:dyDescent="0.35">
      <c r="A1677" t="s">
        <v>242</v>
      </c>
      <c r="B1677">
        <v>30</v>
      </c>
      <c r="C1677" t="s">
        <v>1476</v>
      </c>
      <c r="D1677" t="s">
        <v>1714</v>
      </c>
      <c r="E1677" t="s">
        <v>1389</v>
      </c>
    </row>
    <row r="1678" spans="1:5" x14ac:dyDescent="0.35">
      <c r="A1678" t="s">
        <v>284</v>
      </c>
      <c r="B1678">
        <v>61</v>
      </c>
      <c r="C1678" t="s">
        <v>1394</v>
      </c>
      <c r="D1678" t="s">
        <v>1938</v>
      </c>
      <c r="E1678" t="s">
        <v>1744</v>
      </c>
    </row>
    <row r="1679" spans="1:5" x14ac:dyDescent="0.35">
      <c r="A1679" t="s">
        <v>1395</v>
      </c>
      <c r="B1679">
        <v>115</v>
      </c>
      <c r="C1679" t="s">
        <v>1396</v>
      </c>
      <c r="D1679" t="s">
        <v>1797</v>
      </c>
      <c r="E1679" t="s">
        <v>1399</v>
      </c>
    </row>
    <row r="1680" spans="1:5" x14ac:dyDescent="0.35">
      <c r="A1680" t="s">
        <v>1403</v>
      </c>
      <c r="B1680">
        <v>39</v>
      </c>
      <c r="C1680" t="s">
        <v>1407</v>
      </c>
      <c r="D1680" t="s">
        <v>1884</v>
      </c>
      <c r="E1680" t="s">
        <v>1353</v>
      </c>
    </row>
    <row r="1681" spans="1:5" x14ac:dyDescent="0.35">
      <c r="A1681" t="s">
        <v>1378</v>
      </c>
      <c r="B1681">
        <v>245</v>
      </c>
      <c r="C1681" t="s">
        <v>1398</v>
      </c>
      <c r="D1681" t="s">
        <v>2198</v>
      </c>
      <c r="E1681" t="s">
        <v>1379</v>
      </c>
    </row>
    <row r="1683" spans="1:5" x14ac:dyDescent="0.35">
      <c r="A1683" t="s">
        <v>2199</v>
      </c>
    </row>
    <row r="1684" spans="1:5" x14ac:dyDescent="0.35">
      <c r="A1684" t="s">
        <v>1409</v>
      </c>
      <c r="B1684" t="s">
        <v>1339</v>
      </c>
      <c r="C1684" t="s">
        <v>251</v>
      </c>
      <c r="D1684" t="s">
        <v>233</v>
      </c>
      <c r="E1684" t="s">
        <v>268</v>
      </c>
    </row>
    <row r="1685" spans="1:5" x14ac:dyDescent="0.35">
      <c r="A1685" t="s">
        <v>1410</v>
      </c>
      <c r="B1685">
        <v>32</v>
      </c>
      <c r="C1685" t="s">
        <v>1834</v>
      </c>
      <c r="D1685" t="s">
        <v>1412</v>
      </c>
      <c r="E1685" t="s">
        <v>1353</v>
      </c>
    </row>
    <row r="1686" spans="1:5" x14ac:dyDescent="0.35">
      <c r="A1686" t="s">
        <v>1415</v>
      </c>
      <c r="B1686">
        <v>112</v>
      </c>
      <c r="C1686" t="s">
        <v>1558</v>
      </c>
      <c r="D1686" t="s">
        <v>1644</v>
      </c>
      <c r="E1686" t="s">
        <v>1418</v>
      </c>
    </row>
    <row r="1687" spans="1:5" x14ac:dyDescent="0.35">
      <c r="A1687" t="s">
        <v>1422</v>
      </c>
      <c r="B1687">
        <v>50</v>
      </c>
      <c r="C1687" t="s">
        <v>1766</v>
      </c>
      <c r="D1687" t="s">
        <v>1429</v>
      </c>
      <c r="E1687" t="s">
        <v>1424</v>
      </c>
    </row>
    <row r="1688" spans="1:5" x14ac:dyDescent="0.35">
      <c r="A1688" t="s">
        <v>1430</v>
      </c>
      <c r="B1688">
        <v>1</v>
      </c>
      <c r="C1688" t="s">
        <v>1352</v>
      </c>
      <c r="D1688" t="s">
        <v>1353</v>
      </c>
      <c r="E1688" t="s">
        <v>1353</v>
      </c>
    </row>
    <row r="1689" spans="1:5" x14ac:dyDescent="0.35">
      <c r="A1689" t="s">
        <v>1431</v>
      </c>
      <c r="B1689">
        <v>34</v>
      </c>
      <c r="C1689" t="s">
        <v>2104</v>
      </c>
      <c r="D1689" t="s">
        <v>1435</v>
      </c>
      <c r="E1689" t="s">
        <v>1384</v>
      </c>
    </row>
    <row r="1690" spans="1:5" x14ac:dyDescent="0.35">
      <c r="A1690" t="s">
        <v>1437</v>
      </c>
      <c r="B1690">
        <v>16</v>
      </c>
      <c r="C1690" t="s">
        <v>1528</v>
      </c>
      <c r="D1690" t="s">
        <v>1353</v>
      </c>
      <c r="E1690" t="s">
        <v>1413</v>
      </c>
    </row>
    <row r="1691" spans="1:5" x14ac:dyDescent="0.35">
      <c r="A1691" t="s">
        <v>1378</v>
      </c>
      <c r="B1691">
        <v>245</v>
      </c>
      <c r="C1691" t="s">
        <v>2198</v>
      </c>
      <c r="D1691" t="s">
        <v>1379</v>
      </c>
      <c r="E1691" t="s">
        <v>1398</v>
      </c>
    </row>
    <row r="1693" spans="1:5" x14ac:dyDescent="0.35">
      <c r="A1693" t="s">
        <v>2200</v>
      </c>
    </row>
    <row r="1694" spans="1:5" x14ac:dyDescent="0.35">
      <c r="A1694" t="s">
        <v>1440</v>
      </c>
      <c r="B1694" t="s">
        <v>1339</v>
      </c>
      <c r="C1694" t="s">
        <v>268</v>
      </c>
      <c r="D1694" t="s">
        <v>251</v>
      </c>
      <c r="E1694" t="s">
        <v>233</v>
      </c>
    </row>
    <row r="1695" spans="1:5" x14ac:dyDescent="0.35">
      <c r="A1695" t="s">
        <v>1441</v>
      </c>
      <c r="B1695">
        <v>41</v>
      </c>
      <c r="C1695" t="s">
        <v>1375</v>
      </c>
      <c r="D1695" t="s">
        <v>2056</v>
      </c>
      <c r="E1695" t="s">
        <v>1375</v>
      </c>
    </row>
    <row r="1696" spans="1:5" x14ac:dyDescent="0.35">
      <c r="A1696" t="s">
        <v>1447</v>
      </c>
      <c r="B1696">
        <v>204</v>
      </c>
      <c r="C1696" t="s">
        <v>1701</v>
      </c>
      <c r="D1696" t="s">
        <v>2201</v>
      </c>
      <c r="E1696" t="s">
        <v>1404</v>
      </c>
    </row>
    <row r="1697" spans="1:9" x14ac:dyDescent="0.35">
      <c r="A1697" t="s">
        <v>1378</v>
      </c>
      <c r="B1697">
        <v>245</v>
      </c>
      <c r="C1697" t="s">
        <v>1398</v>
      </c>
      <c r="D1697" t="s">
        <v>2198</v>
      </c>
      <c r="E1697" t="s">
        <v>1379</v>
      </c>
    </row>
    <row r="1699" spans="1:9" x14ac:dyDescent="0.35">
      <c r="A1699" t="s">
        <v>2202</v>
      </c>
    </row>
    <row r="1700" spans="1:9" x14ac:dyDescent="0.35">
      <c r="A1700" t="s">
        <v>37</v>
      </c>
      <c r="B1700" t="s">
        <v>1339</v>
      </c>
      <c r="C1700" t="s">
        <v>2203</v>
      </c>
      <c r="D1700" t="s">
        <v>2204</v>
      </c>
      <c r="E1700" t="s">
        <v>2205</v>
      </c>
      <c r="F1700" t="s">
        <v>2206</v>
      </c>
      <c r="G1700" t="s">
        <v>2207</v>
      </c>
      <c r="H1700" t="s">
        <v>2208</v>
      </c>
      <c r="I1700" t="s">
        <v>1566</v>
      </c>
    </row>
    <row r="1701" spans="1:9" x14ac:dyDescent="0.35">
      <c r="A1701" t="s">
        <v>268</v>
      </c>
      <c r="B1701">
        <v>1</v>
      </c>
      <c r="C1701" t="s">
        <v>1353</v>
      </c>
      <c r="D1701" t="s">
        <v>1352</v>
      </c>
      <c r="E1701" t="s">
        <v>1353</v>
      </c>
      <c r="F1701" t="s">
        <v>1353</v>
      </c>
      <c r="G1701" t="s">
        <v>1353</v>
      </c>
      <c r="H1701" t="s">
        <v>1353</v>
      </c>
      <c r="I1701" t="s">
        <v>1353</v>
      </c>
    </row>
    <row r="1702" spans="1:9" x14ac:dyDescent="0.35">
      <c r="A1702" t="s">
        <v>251</v>
      </c>
      <c r="B1702">
        <v>218</v>
      </c>
      <c r="C1702" t="s">
        <v>1424</v>
      </c>
      <c r="D1702" t="s">
        <v>1975</v>
      </c>
      <c r="E1702" t="s">
        <v>1388</v>
      </c>
      <c r="F1702" t="s">
        <v>1675</v>
      </c>
      <c r="G1702" t="s">
        <v>1438</v>
      </c>
      <c r="H1702" t="s">
        <v>1717</v>
      </c>
      <c r="I1702" t="s">
        <v>1611</v>
      </c>
    </row>
    <row r="1703" spans="1:9" x14ac:dyDescent="0.35">
      <c r="A1703" t="s">
        <v>233</v>
      </c>
      <c r="B1703">
        <v>25</v>
      </c>
      <c r="C1703" t="s">
        <v>1429</v>
      </c>
      <c r="D1703" t="s">
        <v>2146</v>
      </c>
      <c r="E1703" t="s">
        <v>1582</v>
      </c>
      <c r="F1703" t="s">
        <v>1582</v>
      </c>
      <c r="G1703" t="s">
        <v>2209</v>
      </c>
      <c r="H1703" t="s">
        <v>1363</v>
      </c>
      <c r="I1703" t="s">
        <v>1425</v>
      </c>
    </row>
    <row r="1704" spans="1:9" x14ac:dyDescent="0.35">
      <c r="A1704" t="s">
        <v>1378</v>
      </c>
      <c r="B1704">
        <v>244</v>
      </c>
      <c r="C1704" t="s">
        <v>1370</v>
      </c>
      <c r="D1704" t="s">
        <v>2210</v>
      </c>
      <c r="E1704" t="s">
        <v>2211</v>
      </c>
      <c r="F1704" t="s">
        <v>1481</v>
      </c>
      <c r="G1704" t="s">
        <v>2212</v>
      </c>
      <c r="H1704" t="s">
        <v>1661</v>
      </c>
      <c r="I1704" t="s">
        <v>1380</v>
      </c>
    </row>
    <row r="1706" spans="1:9" x14ac:dyDescent="0.35">
      <c r="A1706" t="s">
        <v>2213</v>
      </c>
    </row>
    <row r="1707" spans="1:9" x14ac:dyDescent="0.35">
      <c r="A1707" t="s">
        <v>108</v>
      </c>
      <c r="B1707" t="s">
        <v>1339</v>
      </c>
      <c r="C1707" t="s">
        <v>2203</v>
      </c>
      <c r="D1707" t="s">
        <v>2204</v>
      </c>
      <c r="E1707" t="s">
        <v>2205</v>
      </c>
      <c r="F1707" t="s">
        <v>2206</v>
      </c>
      <c r="G1707" t="s">
        <v>2207</v>
      </c>
      <c r="H1707" t="s">
        <v>2208</v>
      </c>
      <c r="I1707" t="s">
        <v>1566</v>
      </c>
    </row>
    <row r="1708" spans="1:9" x14ac:dyDescent="0.35">
      <c r="A1708" t="s">
        <v>251</v>
      </c>
      <c r="B1708">
        <v>151</v>
      </c>
      <c r="C1708" t="s">
        <v>1429</v>
      </c>
      <c r="D1708" t="s">
        <v>1989</v>
      </c>
      <c r="E1708" t="s">
        <v>1949</v>
      </c>
      <c r="F1708" t="s">
        <v>2214</v>
      </c>
      <c r="G1708" t="s">
        <v>2215</v>
      </c>
      <c r="H1708" t="s">
        <v>1709</v>
      </c>
      <c r="I1708" t="s">
        <v>1611</v>
      </c>
    </row>
    <row r="1709" spans="1:9" x14ac:dyDescent="0.35">
      <c r="A1709" t="s">
        <v>233</v>
      </c>
      <c r="B1709">
        <v>93</v>
      </c>
      <c r="C1709" t="s">
        <v>2099</v>
      </c>
      <c r="D1709" t="s">
        <v>2216</v>
      </c>
      <c r="E1709" t="s">
        <v>1900</v>
      </c>
      <c r="F1709" t="s">
        <v>1985</v>
      </c>
      <c r="G1709" t="s">
        <v>2217</v>
      </c>
      <c r="H1709" t="s">
        <v>1462</v>
      </c>
      <c r="I1709" t="s">
        <v>1557</v>
      </c>
    </row>
    <row r="1710" spans="1:9" x14ac:dyDescent="0.35">
      <c r="A1710" t="s">
        <v>1378</v>
      </c>
      <c r="B1710">
        <v>244</v>
      </c>
      <c r="C1710" t="s">
        <v>1370</v>
      </c>
      <c r="D1710" t="s">
        <v>2210</v>
      </c>
      <c r="E1710" t="s">
        <v>2211</v>
      </c>
      <c r="F1710" t="s">
        <v>1481</v>
      </c>
      <c r="G1710" t="s">
        <v>2212</v>
      </c>
      <c r="H1710" t="s">
        <v>1661</v>
      </c>
      <c r="I1710" t="s">
        <v>1380</v>
      </c>
    </row>
    <row r="1712" spans="1:9" x14ac:dyDescent="0.35">
      <c r="A1712" t="s">
        <v>2218</v>
      </c>
    </row>
    <row r="1713" spans="1:9" x14ac:dyDescent="0.35">
      <c r="A1713" t="s">
        <v>109</v>
      </c>
      <c r="B1713" t="s">
        <v>1339</v>
      </c>
      <c r="C1713" t="s">
        <v>2203</v>
      </c>
      <c r="D1713" t="s">
        <v>2204</v>
      </c>
      <c r="E1713" t="s">
        <v>2205</v>
      </c>
      <c r="F1713" t="s">
        <v>2206</v>
      </c>
      <c r="G1713" t="s">
        <v>2207</v>
      </c>
      <c r="H1713" t="s">
        <v>2208</v>
      </c>
      <c r="I1713" t="s">
        <v>1566</v>
      </c>
    </row>
    <row r="1714" spans="1:9" x14ac:dyDescent="0.35">
      <c r="A1714" t="s">
        <v>268</v>
      </c>
      <c r="B1714">
        <v>10</v>
      </c>
      <c r="C1714" t="s">
        <v>1386</v>
      </c>
      <c r="D1714" t="s">
        <v>1438</v>
      </c>
      <c r="E1714" t="s">
        <v>1426</v>
      </c>
      <c r="F1714" t="s">
        <v>1922</v>
      </c>
      <c r="G1714" t="s">
        <v>2219</v>
      </c>
      <c r="H1714" t="s">
        <v>1353</v>
      </c>
      <c r="I1714" t="s">
        <v>1353</v>
      </c>
    </row>
    <row r="1715" spans="1:9" x14ac:dyDescent="0.35">
      <c r="A1715" t="s">
        <v>251</v>
      </c>
      <c r="B1715">
        <v>167</v>
      </c>
      <c r="C1715" t="s">
        <v>1557</v>
      </c>
      <c r="D1715" t="s">
        <v>2000</v>
      </c>
      <c r="E1715" t="s">
        <v>2220</v>
      </c>
      <c r="F1715" t="s">
        <v>1645</v>
      </c>
      <c r="G1715" t="s">
        <v>2221</v>
      </c>
      <c r="H1715" t="s">
        <v>1679</v>
      </c>
      <c r="I1715" t="s">
        <v>1704</v>
      </c>
    </row>
    <row r="1716" spans="1:9" x14ac:dyDescent="0.35">
      <c r="A1716" t="s">
        <v>233</v>
      </c>
      <c r="B1716">
        <v>67</v>
      </c>
      <c r="C1716" t="s">
        <v>1424</v>
      </c>
      <c r="D1716" t="s">
        <v>2222</v>
      </c>
      <c r="E1716" t="s">
        <v>2223</v>
      </c>
      <c r="F1716" t="s">
        <v>1627</v>
      </c>
      <c r="G1716" t="s">
        <v>2224</v>
      </c>
      <c r="H1716" t="s">
        <v>1624</v>
      </c>
      <c r="I1716" t="s">
        <v>1628</v>
      </c>
    </row>
    <row r="1717" spans="1:9" x14ac:dyDescent="0.35">
      <c r="A1717" t="s">
        <v>1378</v>
      </c>
      <c r="B1717">
        <v>244</v>
      </c>
      <c r="C1717" t="s">
        <v>1370</v>
      </c>
      <c r="D1717" t="s">
        <v>2210</v>
      </c>
      <c r="E1717" t="s">
        <v>2211</v>
      </c>
      <c r="F1717" t="s">
        <v>1481</v>
      </c>
      <c r="G1717" t="s">
        <v>2212</v>
      </c>
      <c r="H1717" t="s">
        <v>1661</v>
      </c>
      <c r="I1717" t="s">
        <v>1380</v>
      </c>
    </row>
    <row r="1719" spans="1:9" x14ac:dyDescent="0.35">
      <c r="A1719" t="s">
        <v>2225</v>
      </c>
    </row>
    <row r="1720" spans="1:9" x14ac:dyDescent="0.35">
      <c r="A1720" t="s">
        <v>110</v>
      </c>
      <c r="B1720" t="s">
        <v>1339</v>
      </c>
      <c r="C1720" t="s">
        <v>2203</v>
      </c>
      <c r="D1720" t="s">
        <v>2204</v>
      </c>
      <c r="E1720" t="s">
        <v>2205</v>
      </c>
      <c r="F1720" t="s">
        <v>2206</v>
      </c>
      <c r="G1720" t="s">
        <v>2207</v>
      </c>
      <c r="H1720" t="s">
        <v>2208</v>
      </c>
      <c r="I1720" t="s">
        <v>1566</v>
      </c>
    </row>
    <row r="1721" spans="1:9" x14ac:dyDescent="0.35">
      <c r="A1721" t="s">
        <v>268</v>
      </c>
      <c r="B1721">
        <v>4</v>
      </c>
      <c r="C1721" t="s">
        <v>1353</v>
      </c>
      <c r="D1721" t="s">
        <v>1438</v>
      </c>
      <c r="E1721" t="s">
        <v>1438</v>
      </c>
      <c r="F1721" t="s">
        <v>1438</v>
      </c>
      <c r="G1721" t="s">
        <v>1438</v>
      </c>
      <c r="H1721" t="s">
        <v>1356</v>
      </c>
      <c r="I1721" t="s">
        <v>1353</v>
      </c>
    </row>
    <row r="1722" spans="1:9" x14ac:dyDescent="0.35">
      <c r="A1722" t="s">
        <v>251</v>
      </c>
      <c r="B1722">
        <v>46</v>
      </c>
      <c r="C1722" t="s">
        <v>1401</v>
      </c>
      <c r="D1722" t="s">
        <v>2226</v>
      </c>
      <c r="E1722" t="s">
        <v>1905</v>
      </c>
      <c r="F1722" t="s">
        <v>1536</v>
      </c>
      <c r="G1722" t="s">
        <v>2109</v>
      </c>
      <c r="H1722" t="s">
        <v>1382</v>
      </c>
      <c r="I1722" t="s">
        <v>1382</v>
      </c>
    </row>
    <row r="1723" spans="1:9" x14ac:dyDescent="0.35">
      <c r="A1723" t="s">
        <v>233</v>
      </c>
      <c r="B1723">
        <v>194</v>
      </c>
      <c r="C1723" t="s">
        <v>1368</v>
      </c>
      <c r="D1723" t="s">
        <v>2227</v>
      </c>
      <c r="E1723" t="s">
        <v>1620</v>
      </c>
      <c r="F1723" t="s">
        <v>1664</v>
      </c>
      <c r="G1723" t="s">
        <v>1438</v>
      </c>
      <c r="H1723" t="s">
        <v>2163</v>
      </c>
      <c r="I1723" t="s">
        <v>1611</v>
      </c>
    </row>
    <row r="1724" spans="1:9" x14ac:dyDescent="0.35">
      <c r="A1724" t="s">
        <v>1378</v>
      </c>
      <c r="B1724">
        <v>244</v>
      </c>
      <c r="C1724" t="s">
        <v>1370</v>
      </c>
      <c r="D1724" t="s">
        <v>2210</v>
      </c>
      <c r="E1724" t="s">
        <v>2211</v>
      </c>
      <c r="F1724" t="s">
        <v>1481</v>
      </c>
      <c r="G1724" t="s">
        <v>2212</v>
      </c>
      <c r="H1724" t="s">
        <v>1661</v>
      </c>
      <c r="I1724" t="s">
        <v>1380</v>
      </c>
    </row>
    <row r="1726" spans="1:9" x14ac:dyDescent="0.35">
      <c r="A1726" t="s">
        <v>2228</v>
      </c>
    </row>
    <row r="1727" spans="1:9" x14ac:dyDescent="0.35">
      <c r="A1727" t="s">
        <v>114</v>
      </c>
      <c r="B1727" t="s">
        <v>1339</v>
      </c>
      <c r="C1727" t="s">
        <v>2203</v>
      </c>
      <c r="D1727" t="s">
        <v>2204</v>
      </c>
      <c r="E1727" t="s">
        <v>2205</v>
      </c>
      <c r="F1727" t="s">
        <v>2206</v>
      </c>
      <c r="G1727" t="s">
        <v>2207</v>
      </c>
      <c r="H1727" t="s">
        <v>2208</v>
      </c>
      <c r="I1727" t="s">
        <v>1566</v>
      </c>
    </row>
    <row r="1728" spans="1:9" x14ac:dyDescent="0.35">
      <c r="A1728" t="s">
        <v>268</v>
      </c>
      <c r="B1728">
        <v>1</v>
      </c>
      <c r="C1728" t="s">
        <v>1353</v>
      </c>
      <c r="D1728" t="s">
        <v>1353</v>
      </c>
      <c r="E1728" t="s">
        <v>1353</v>
      </c>
      <c r="F1728" t="s">
        <v>1353</v>
      </c>
      <c r="G1728" t="s">
        <v>1353</v>
      </c>
      <c r="H1728" t="s">
        <v>1353</v>
      </c>
      <c r="I1728" t="s">
        <v>1352</v>
      </c>
    </row>
    <row r="1729" spans="1:9" x14ac:dyDescent="0.35">
      <c r="A1729" t="s">
        <v>251</v>
      </c>
      <c r="B1729">
        <v>147</v>
      </c>
      <c r="C1729" t="s">
        <v>1398</v>
      </c>
      <c r="D1729" t="s">
        <v>2000</v>
      </c>
      <c r="E1729" t="s">
        <v>1687</v>
      </c>
      <c r="F1729" t="s">
        <v>1473</v>
      </c>
      <c r="G1729" t="s">
        <v>2229</v>
      </c>
      <c r="H1729" t="s">
        <v>1644</v>
      </c>
      <c r="I1729" t="s">
        <v>2230</v>
      </c>
    </row>
    <row r="1730" spans="1:9" x14ac:dyDescent="0.35">
      <c r="A1730" t="s">
        <v>233</v>
      </c>
      <c r="B1730">
        <v>96</v>
      </c>
      <c r="C1730" t="s">
        <v>1658</v>
      </c>
      <c r="D1730" t="s">
        <v>1365</v>
      </c>
      <c r="E1730" t="s">
        <v>2231</v>
      </c>
      <c r="F1730" t="s">
        <v>1650</v>
      </c>
      <c r="G1730" t="s">
        <v>1574</v>
      </c>
      <c r="H1730" t="s">
        <v>1360</v>
      </c>
      <c r="I1730" t="s">
        <v>1448</v>
      </c>
    </row>
    <row r="1731" spans="1:9" x14ac:dyDescent="0.35">
      <c r="A1731" t="s">
        <v>1378</v>
      </c>
      <c r="B1731">
        <v>244</v>
      </c>
      <c r="C1731" t="s">
        <v>1370</v>
      </c>
      <c r="D1731" t="s">
        <v>2210</v>
      </c>
      <c r="E1731" t="s">
        <v>2211</v>
      </c>
      <c r="F1731" t="s">
        <v>1481</v>
      </c>
      <c r="G1731" t="s">
        <v>2212</v>
      </c>
      <c r="H1731" t="s">
        <v>1661</v>
      </c>
      <c r="I1731" t="s">
        <v>1380</v>
      </c>
    </row>
    <row r="1733" spans="1:9" x14ac:dyDescent="0.35">
      <c r="A1733" t="s">
        <v>2232</v>
      </c>
    </row>
    <row r="1734" spans="1:9" x14ac:dyDescent="0.35">
      <c r="A1734" t="s">
        <v>115</v>
      </c>
      <c r="B1734" t="s">
        <v>1339</v>
      </c>
      <c r="C1734" t="s">
        <v>2203</v>
      </c>
      <c r="D1734" t="s">
        <v>2204</v>
      </c>
      <c r="E1734" t="s">
        <v>2205</v>
      </c>
      <c r="F1734" t="s">
        <v>2206</v>
      </c>
      <c r="G1734" t="s">
        <v>2207</v>
      </c>
      <c r="H1734" t="s">
        <v>2208</v>
      </c>
      <c r="I1734" t="s">
        <v>1566</v>
      </c>
    </row>
    <row r="1735" spans="1:9" x14ac:dyDescent="0.35">
      <c r="A1735" t="s">
        <v>268</v>
      </c>
      <c r="B1735">
        <v>3</v>
      </c>
      <c r="C1735" t="s">
        <v>1353</v>
      </c>
      <c r="D1735" t="s">
        <v>1365</v>
      </c>
      <c r="E1735" t="s">
        <v>1366</v>
      </c>
      <c r="F1735" t="s">
        <v>1366</v>
      </c>
      <c r="G1735" t="s">
        <v>1365</v>
      </c>
      <c r="H1735" t="s">
        <v>1353</v>
      </c>
      <c r="I1735" t="s">
        <v>1353</v>
      </c>
    </row>
    <row r="1736" spans="1:9" x14ac:dyDescent="0.35">
      <c r="A1736" t="s">
        <v>251</v>
      </c>
      <c r="B1736">
        <v>226</v>
      </c>
      <c r="C1736" t="s">
        <v>1643</v>
      </c>
      <c r="D1736" t="s">
        <v>1930</v>
      </c>
      <c r="E1736" t="s">
        <v>2043</v>
      </c>
      <c r="F1736" t="s">
        <v>2233</v>
      </c>
      <c r="G1736" t="s">
        <v>2234</v>
      </c>
      <c r="H1736" t="s">
        <v>1661</v>
      </c>
      <c r="I1736" t="s">
        <v>1380</v>
      </c>
    </row>
    <row r="1737" spans="1:9" x14ac:dyDescent="0.35">
      <c r="A1737" t="s">
        <v>233</v>
      </c>
      <c r="B1737">
        <v>15</v>
      </c>
      <c r="C1737" t="s">
        <v>1389</v>
      </c>
      <c r="D1737" t="s">
        <v>1365</v>
      </c>
      <c r="E1737" t="s">
        <v>1738</v>
      </c>
      <c r="F1737" t="s">
        <v>1476</v>
      </c>
      <c r="G1737" t="s">
        <v>1365</v>
      </c>
      <c r="H1737" t="s">
        <v>1476</v>
      </c>
      <c r="I1737" t="s">
        <v>1389</v>
      </c>
    </row>
    <row r="1738" spans="1:9" x14ac:dyDescent="0.35">
      <c r="A1738" t="s">
        <v>1378</v>
      </c>
      <c r="B1738">
        <v>244</v>
      </c>
      <c r="C1738" t="s">
        <v>1370</v>
      </c>
      <c r="D1738" t="s">
        <v>2210</v>
      </c>
      <c r="E1738" t="s">
        <v>2211</v>
      </c>
      <c r="F1738" t="s">
        <v>1481</v>
      </c>
      <c r="G1738" t="s">
        <v>2212</v>
      </c>
      <c r="H1738" t="s">
        <v>1661</v>
      </c>
      <c r="I1738" t="s">
        <v>1380</v>
      </c>
    </row>
    <row r="1740" spans="1:9" x14ac:dyDescent="0.35">
      <c r="A1740" t="s">
        <v>2235</v>
      </c>
    </row>
    <row r="1741" spans="1:9" x14ac:dyDescent="0.35">
      <c r="A1741" t="s">
        <v>116</v>
      </c>
      <c r="B1741" t="s">
        <v>1339</v>
      </c>
      <c r="C1741" t="s">
        <v>2203</v>
      </c>
      <c r="D1741" t="s">
        <v>2204</v>
      </c>
      <c r="E1741" t="s">
        <v>2205</v>
      </c>
      <c r="F1741" t="s">
        <v>2206</v>
      </c>
      <c r="G1741" t="s">
        <v>2207</v>
      </c>
      <c r="H1741" t="s">
        <v>2208</v>
      </c>
      <c r="I1741" t="s">
        <v>1566</v>
      </c>
    </row>
    <row r="1742" spans="1:9" x14ac:dyDescent="0.35">
      <c r="A1742" t="s">
        <v>251</v>
      </c>
      <c r="B1742">
        <v>42</v>
      </c>
      <c r="C1742" t="s">
        <v>1353</v>
      </c>
      <c r="D1742" t="s">
        <v>1352</v>
      </c>
      <c r="E1742" t="s">
        <v>1353</v>
      </c>
      <c r="F1742" t="s">
        <v>1353</v>
      </c>
      <c r="G1742" t="s">
        <v>1353</v>
      </c>
      <c r="H1742" t="s">
        <v>1353</v>
      </c>
      <c r="I1742" t="s">
        <v>1353</v>
      </c>
    </row>
    <row r="1743" spans="1:9" x14ac:dyDescent="0.35">
      <c r="A1743" t="s">
        <v>233</v>
      </c>
      <c r="B1743">
        <v>9</v>
      </c>
      <c r="C1743" t="s">
        <v>1353</v>
      </c>
      <c r="D1743" t="s">
        <v>1352</v>
      </c>
      <c r="E1743" t="s">
        <v>1353</v>
      </c>
      <c r="F1743" t="s">
        <v>1353</v>
      </c>
      <c r="G1743" t="s">
        <v>1353</v>
      </c>
      <c r="H1743" t="s">
        <v>1353</v>
      </c>
      <c r="I1743" t="s">
        <v>1353</v>
      </c>
    </row>
    <row r="1744" spans="1:9" x14ac:dyDescent="0.35">
      <c r="A1744" t="s">
        <v>1665</v>
      </c>
      <c r="B1744">
        <v>193</v>
      </c>
      <c r="C1744" t="s">
        <v>1446</v>
      </c>
      <c r="D1744" t="s">
        <v>2236</v>
      </c>
      <c r="E1744" t="s">
        <v>2122</v>
      </c>
      <c r="F1744" t="s">
        <v>2237</v>
      </c>
      <c r="G1744" t="s">
        <v>2238</v>
      </c>
      <c r="H1744" t="s">
        <v>1732</v>
      </c>
      <c r="I1744" t="s">
        <v>1368</v>
      </c>
    </row>
    <row r="1745" spans="1:9" x14ac:dyDescent="0.35">
      <c r="A1745" t="s">
        <v>1378</v>
      </c>
      <c r="B1745">
        <v>244</v>
      </c>
      <c r="C1745" t="s">
        <v>1370</v>
      </c>
      <c r="D1745" t="s">
        <v>2210</v>
      </c>
      <c r="E1745" t="s">
        <v>2211</v>
      </c>
      <c r="F1745" t="s">
        <v>1481</v>
      </c>
      <c r="G1745" t="s">
        <v>2212</v>
      </c>
      <c r="H1745" t="s">
        <v>1661</v>
      </c>
      <c r="I1745" t="s">
        <v>1380</v>
      </c>
    </row>
    <row r="1747" spans="1:9" x14ac:dyDescent="0.35">
      <c r="A1747" t="s">
        <v>2239</v>
      </c>
    </row>
    <row r="1748" spans="1:9" x14ac:dyDescent="0.35">
      <c r="A1748" t="s">
        <v>117</v>
      </c>
      <c r="B1748" t="s">
        <v>1339</v>
      </c>
      <c r="C1748" t="s">
        <v>2203</v>
      </c>
      <c r="D1748" t="s">
        <v>2204</v>
      </c>
      <c r="E1748" t="s">
        <v>2205</v>
      </c>
      <c r="F1748" t="s">
        <v>2206</v>
      </c>
      <c r="G1748" t="s">
        <v>2207</v>
      </c>
      <c r="H1748" t="s">
        <v>2208</v>
      </c>
      <c r="I1748" t="s">
        <v>1566</v>
      </c>
    </row>
    <row r="1749" spans="1:9" x14ac:dyDescent="0.35">
      <c r="A1749" t="s">
        <v>251</v>
      </c>
      <c r="B1749">
        <v>173</v>
      </c>
      <c r="C1749" t="s">
        <v>1615</v>
      </c>
      <c r="D1749" t="s">
        <v>1881</v>
      </c>
      <c r="E1749" t="s">
        <v>1656</v>
      </c>
      <c r="F1749" t="s">
        <v>1670</v>
      </c>
      <c r="G1749" t="s">
        <v>1906</v>
      </c>
      <c r="H1749" t="s">
        <v>1640</v>
      </c>
      <c r="I1749" t="s">
        <v>1384</v>
      </c>
    </row>
    <row r="1750" spans="1:9" x14ac:dyDescent="0.35">
      <c r="A1750" t="s">
        <v>233</v>
      </c>
      <c r="B1750">
        <v>38</v>
      </c>
      <c r="C1750" t="s">
        <v>1731</v>
      </c>
      <c r="D1750" t="s">
        <v>1973</v>
      </c>
      <c r="E1750" t="s">
        <v>1676</v>
      </c>
      <c r="F1750" t="s">
        <v>1742</v>
      </c>
      <c r="G1750" t="s">
        <v>1928</v>
      </c>
      <c r="H1750" t="s">
        <v>1504</v>
      </c>
      <c r="I1750" t="s">
        <v>1353</v>
      </c>
    </row>
    <row r="1751" spans="1:9" x14ac:dyDescent="0.35">
      <c r="A1751" t="s">
        <v>1665</v>
      </c>
      <c r="B1751">
        <v>33</v>
      </c>
      <c r="C1751" t="s">
        <v>1353</v>
      </c>
      <c r="D1751" t="s">
        <v>1822</v>
      </c>
      <c r="E1751" t="s">
        <v>2221</v>
      </c>
      <c r="F1751" t="s">
        <v>1536</v>
      </c>
      <c r="G1751" t="s">
        <v>2221</v>
      </c>
      <c r="H1751" t="s">
        <v>2156</v>
      </c>
      <c r="I1751" t="s">
        <v>1723</v>
      </c>
    </row>
    <row r="1752" spans="1:9" x14ac:dyDescent="0.35">
      <c r="A1752" t="s">
        <v>1378</v>
      </c>
      <c r="B1752">
        <v>244</v>
      </c>
      <c r="C1752" t="s">
        <v>1370</v>
      </c>
      <c r="D1752" t="s">
        <v>2210</v>
      </c>
      <c r="E1752" t="s">
        <v>2211</v>
      </c>
      <c r="F1752" t="s">
        <v>1481</v>
      </c>
      <c r="G1752" t="s">
        <v>2212</v>
      </c>
      <c r="H1752" t="s">
        <v>1661</v>
      </c>
      <c r="I1752" t="s">
        <v>1380</v>
      </c>
    </row>
    <row r="1754" spans="1:9" x14ac:dyDescent="0.35">
      <c r="A1754" t="s">
        <v>2240</v>
      </c>
    </row>
    <row r="1755" spans="1:9" x14ac:dyDescent="0.35">
      <c r="A1755" t="s">
        <v>118</v>
      </c>
      <c r="B1755" t="s">
        <v>1339</v>
      </c>
      <c r="C1755" t="s">
        <v>2203</v>
      </c>
      <c r="D1755" t="s">
        <v>2204</v>
      </c>
      <c r="E1755" t="s">
        <v>2205</v>
      </c>
      <c r="F1755" t="s">
        <v>2206</v>
      </c>
      <c r="G1755" t="s">
        <v>2207</v>
      </c>
      <c r="H1755" t="s">
        <v>2208</v>
      </c>
      <c r="I1755" t="s">
        <v>1566</v>
      </c>
    </row>
    <row r="1756" spans="1:9" x14ac:dyDescent="0.35">
      <c r="A1756" t="s">
        <v>268</v>
      </c>
      <c r="B1756">
        <v>2</v>
      </c>
      <c r="C1756" t="s">
        <v>1353</v>
      </c>
      <c r="D1756" t="s">
        <v>1438</v>
      </c>
      <c r="E1756" t="s">
        <v>1353</v>
      </c>
      <c r="F1756" t="s">
        <v>1353</v>
      </c>
      <c r="G1756" t="s">
        <v>1353</v>
      </c>
      <c r="H1756" t="s">
        <v>1353</v>
      </c>
      <c r="I1756" t="s">
        <v>1438</v>
      </c>
    </row>
    <row r="1757" spans="1:9" x14ac:dyDescent="0.35">
      <c r="A1757" t="s">
        <v>251</v>
      </c>
      <c r="B1757">
        <v>221</v>
      </c>
      <c r="C1757" t="s">
        <v>1433</v>
      </c>
      <c r="D1757" t="s">
        <v>1946</v>
      </c>
      <c r="E1757" t="s">
        <v>1388</v>
      </c>
      <c r="F1757" t="s">
        <v>2241</v>
      </c>
      <c r="G1757" t="s">
        <v>2242</v>
      </c>
      <c r="H1757" t="s">
        <v>1622</v>
      </c>
      <c r="I1757" t="s">
        <v>1532</v>
      </c>
    </row>
    <row r="1758" spans="1:9" x14ac:dyDescent="0.35">
      <c r="A1758" t="s">
        <v>233</v>
      </c>
      <c r="B1758">
        <v>21</v>
      </c>
      <c r="C1758" t="s">
        <v>1373</v>
      </c>
      <c r="D1758" t="s">
        <v>1486</v>
      </c>
      <c r="E1758" t="s">
        <v>2243</v>
      </c>
      <c r="F1758" t="s">
        <v>1710</v>
      </c>
      <c r="G1758" t="s">
        <v>2107</v>
      </c>
      <c r="H1758" t="s">
        <v>1681</v>
      </c>
      <c r="I1758" t="s">
        <v>1373</v>
      </c>
    </row>
    <row r="1759" spans="1:9" x14ac:dyDescent="0.35">
      <c r="A1759" t="s">
        <v>1378</v>
      </c>
      <c r="B1759">
        <v>244</v>
      </c>
      <c r="C1759" t="s">
        <v>1370</v>
      </c>
      <c r="D1759" t="s">
        <v>2210</v>
      </c>
      <c r="E1759" t="s">
        <v>2211</v>
      </c>
      <c r="F1759" t="s">
        <v>1481</v>
      </c>
      <c r="G1759" t="s">
        <v>2212</v>
      </c>
      <c r="H1759" t="s">
        <v>1661</v>
      </c>
      <c r="I1759" t="s">
        <v>1380</v>
      </c>
    </row>
    <row r="1761" spans="1:9" x14ac:dyDescent="0.35">
      <c r="A1761" t="s">
        <v>2244</v>
      </c>
    </row>
    <row r="1762" spans="1:9" x14ac:dyDescent="0.35">
      <c r="A1762" t="s">
        <v>119</v>
      </c>
      <c r="B1762" t="s">
        <v>1339</v>
      </c>
      <c r="C1762" t="s">
        <v>2203</v>
      </c>
      <c r="D1762" t="s">
        <v>2204</v>
      </c>
      <c r="E1762" t="s">
        <v>2205</v>
      </c>
      <c r="F1762" t="s">
        <v>2206</v>
      </c>
      <c r="G1762" t="s">
        <v>2207</v>
      </c>
      <c r="H1762" t="s">
        <v>2208</v>
      </c>
      <c r="I1762" t="s">
        <v>1566</v>
      </c>
    </row>
    <row r="1763" spans="1:9" x14ac:dyDescent="0.35">
      <c r="A1763" t="s">
        <v>268</v>
      </c>
      <c r="B1763">
        <v>1</v>
      </c>
      <c r="C1763" t="s">
        <v>1353</v>
      </c>
      <c r="D1763" t="s">
        <v>1353</v>
      </c>
      <c r="E1763" t="s">
        <v>1353</v>
      </c>
      <c r="F1763" t="s">
        <v>1353</v>
      </c>
      <c r="G1763" t="s">
        <v>1353</v>
      </c>
      <c r="H1763" t="s">
        <v>1353</v>
      </c>
      <c r="I1763" t="s">
        <v>1352</v>
      </c>
    </row>
    <row r="1764" spans="1:9" x14ac:dyDescent="0.35">
      <c r="A1764" t="s">
        <v>251</v>
      </c>
      <c r="B1764">
        <v>127</v>
      </c>
      <c r="C1764" t="s">
        <v>1631</v>
      </c>
      <c r="D1764" t="s">
        <v>1896</v>
      </c>
      <c r="E1764" t="s">
        <v>2245</v>
      </c>
      <c r="F1764" t="s">
        <v>1444</v>
      </c>
      <c r="G1764" t="s">
        <v>2052</v>
      </c>
      <c r="H1764" t="s">
        <v>1412</v>
      </c>
      <c r="I1764" t="s">
        <v>1452</v>
      </c>
    </row>
    <row r="1765" spans="1:9" x14ac:dyDescent="0.35">
      <c r="A1765" t="s">
        <v>233</v>
      </c>
      <c r="B1765">
        <v>116</v>
      </c>
      <c r="C1765" t="s">
        <v>1402</v>
      </c>
      <c r="D1765" t="s">
        <v>1573</v>
      </c>
      <c r="E1765" t="s">
        <v>1695</v>
      </c>
      <c r="F1765" t="s">
        <v>2075</v>
      </c>
      <c r="G1765" t="s">
        <v>1917</v>
      </c>
      <c r="H1765" t="s">
        <v>1436</v>
      </c>
      <c r="I1765" t="s">
        <v>1658</v>
      </c>
    </row>
    <row r="1766" spans="1:9" x14ac:dyDescent="0.35">
      <c r="A1766" t="s">
        <v>1378</v>
      </c>
      <c r="B1766">
        <v>244</v>
      </c>
      <c r="C1766" t="s">
        <v>1370</v>
      </c>
      <c r="D1766" t="s">
        <v>2210</v>
      </c>
      <c r="E1766" t="s">
        <v>2211</v>
      </c>
      <c r="F1766" t="s">
        <v>1481</v>
      </c>
      <c r="G1766" t="s">
        <v>2212</v>
      </c>
      <c r="H1766" t="s">
        <v>1661</v>
      </c>
      <c r="I1766" t="s">
        <v>1380</v>
      </c>
    </row>
    <row r="1768" spans="1:9" x14ac:dyDescent="0.35">
      <c r="A1768" t="s">
        <v>2246</v>
      </c>
    </row>
    <row r="1769" spans="1:9" x14ac:dyDescent="0.35">
      <c r="A1769" t="s">
        <v>120</v>
      </c>
      <c r="B1769" t="s">
        <v>1339</v>
      </c>
      <c r="C1769" t="s">
        <v>2203</v>
      </c>
      <c r="D1769" t="s">
        <v>2204</v>
      </c>
      <c r="E1769" t="s">
        <v>2205</v>
      </c>
      <c r="F1769" t="s">
        <v>2206</v>
      </c>
      <c r="G1769" t="s">
        <v>2207</v>
      </c>
      <c r="H1769" t="s">
        <v>2208</v>
      </c>
      <c r="I1769" t="s">
        <v>1566</v>
      </c>
    </row>
    <row r="1770" spans="1:9" x14ac:dyDescent="0.35">
      <c r="A1770" t="s">
        <v>268</v>
      </c>
      <c r="B1770">
        <v>1</v>
      </c>
      <c r="C1770" t="s">
        <v>1353</v>
      </c>
      <c r="D1770" t="s">
        <v>1352</v>
      </c>
      <c r="E1770" t="s">
        <v>1353</v>
      </c>
      <c r="F1770" t="s">
        <v>1353</v>
      </c>
      <c r="G1770" t="s">
        <v>1352</v>
      </c>
      <c r="H1770" t="s">
        <v>1353</v>
      </c>
      <c r="I1770" t="s">
        <v>1353</v>
      </c>
    </row>
    <row r="1771" spans="1:9" x14ac:dyDescent="0.35">
      <c r="A1771" t="s">
        <v>251</v>
      </c>
      <c r="B1771">
        <v>224</v>
      </c>
      <c r="C1771" t="s">
        <v>1557</v>
      </c>
      <c r="D1771" t="s">
        <v>1579</v>
      </c>
      <c r="E1771" t="s">
        <v>2247</v>
      </c>
      <c r="F1771" t="s">
        <v>1483</v>
      </c>
      <c r="G1771" t="s">
        <v>2109</v>
      </c>
      <c r="H1771" t="s">
        <v>2248</v>
      </c>
      <c r="I1771" t="s">
        <v>1380</v>
      </c>
    </row>
    <row r="1772" spans="1:9" x14ac:dyDescent="0.35">
      <c r="A1772" t="s">
        <v>233</v>
      </c>
      <c r="B1772">
        <v>19</v>
      </c>
      <c r="C1772" t="s">
        <v>1504</v>
      </c>
      <c r="D1772" t="s">
        <v>1804</v>
      </c>
      <c r="E1772" t="s">
        <v>1689</v>
      </c>
      <c r="F1772" t="s">
        <v>1689</v>
      </c>
      <c r="G1772" t="s">
        <v>1993</v>
      </c>
      <c r="H1772" t="s">
        <v>1675</v>
      </c>
      <c r="I1772" t="s">
        <v>1619</v>
      </c>
    </row>
    <row r="1773" spans="1:9" x14ac:dyDescent="0.35">
      <c r="A1773" t="s">
        <v>1378</v>
      </c>
      <c r="B1773">
        <v>244</v>
      </c>
      <c r="C1773" t="s">
        <v>1370</v>
      </c>
      <c r="D1773" t="s">
        <v>2210</v>
      </c>
      <c r="E1773" t="s">
        <v>2211</v>
      </c>
      <c r="F1773" t="s">
        <v>1481</v>
      </c>
      <c r="G1773" t="s">
        <v>2212</v>
      </c>
      <c r="H1773" t="s">
        <v>1661</v>
      </c>
      <c r="I1773" t="s">
        <v>1380</v>
      </c>
    </row>
    <row r="1775" spans="1:9" x14ac:dyDescent="0.35">
      <c r="A1775" t="s">
        <v>2249</v>
      </c>
    </row>
    <row r="1776" spans="1:9" x14ac:dyDescent="0.35">
      <c r="A1776" t="s">
        <v>121</v>
      </c>
      <c r="B1776" t="s">
        <v>1339</v>
      </c>
      <c r="C1776" t="s">
        <v>2203</v>
      </c>
      <c r="D1776" t="s">
        <v>2204</v>
      </c>
      <c r="E1776" t="s">
        <v>2205</v>
      </c>
      <c r="F1776" t="s">
        <v>2206</v>
      </c>
      <c r="G1776" t="s">
        <v>2207</v>
      </c>
      <c r="H1776" t="s">
        <v>2208</v>
      </c>
      <c r="I1776" t="s">
        <v>1566</v>
      </c>
    </row>
    <row r="1777" spans="1:9" x14ac:dyDescent="0.35">
      <c r="A1777" t="s">
        <v>268</v>
      </c>
      <c r="B1777">
        <v>1</v>
      </c>
      <c r="C1777" t="s">
        <v>1353</v>
      </c>
      <c r="D1777" t="s">
        <v>1353</v>
      </c>
      <c r="E1777" t="s">
        <v>1352</v>
      </c>
      <c r="F1777" t="s">
        <v>1353</v>
      </c>
      <c r="G1777" t="s">
        <v>1352</v>
      </c>
      <c r="H1777" t="s">
        <v>1353</v>
      </c>
      <c r="I1777" t="s">
        <v>1353</v>
      </c>
    </row>
    <row r="1778" spans="1:9" x14ac:dyDescent="0.35">
      <c r="A1778" t="s">
        <v>251</v>
      </c>
      <c r="B1778">
        <v>187</v>
      </c>
      <c r="C1778" t="s">
        <v>1619</v>
      </c>
      <c r="D1778" t="s">
        <v>2250</v>
      </c>
      <c r="E1778" t="s">
        <v>2251</v>
      </c>
      <c r="F1778" t="s">
        <v>1874</v>
      </c>
      <c r="G1778" t="s">
        <v>2252</v>
      </c>
      <c r="H1778" t="s">
        <v>1465</v>
      </c>
      <c r="I1778" t="s">
        <v>1615</v>
      </c>
    </row>
    <row r="1779" spans="1:9" x14ac:dyDescent="0.35">
      <c r="A1779" t="s">
        <v>233</v>
      </c>
      <c r="B1779">
        <v>56</v>
      </c>
      <c r="C1779" t="s">
        <v>1374</v>
      </c>
      <c r="D1779" t="s">
        <v>1975</v>
      </c>
      <c r="E1779" t="s">
        <v>1892</v>
      </c>
      <c r="F1779" t="s">
        <v>1735</v>
      </c>
      <c r="G1779" t="s">
        <v>1576</v>
      </c>
      <c r="H1779" t="s">
        <v>1462</v>
      </c>
      <c r="I1779" t="s">
        <v>1353</v>
      </c>
    </row>
    <row r="1780" spans="1:9" x14ac:dyDescent="0.35">
      <c r="A1780" t="s">
        <v>1378</v>
      </c>
      <c r="B1780">
        <v>244</v>
      </c>
      <c r="C1780" t="s">
        <v>1370</v>
      </c>
      <c r="D1780" t="s">
        <v>2210</v>
      </c>
      <c r="E1780" t="s">
        <v>2211</v>
      </c>
      <c r="F1780" t="s">
        <v>1481</v>
      </c>
      <c r="G1780" t="s">
        <v>2212</v>
      </c>
      <c r="H1780" t="s">
        <v>1661</v>
      </c>
      <c r="I1780" t="s">
        <v>1380</v>
      </c>
    </row>
    <row r="1782" spans="1:9" x14ac:dyDescent="0.35">
      <c r="A1782" t="s">
        <v>2253</v>
      </c>
    </row>
    <row r="1783" spans="1:9" x14ac:dyDescent="0.35">
      <c r="A1783" t="s">
        <v>122</v>
      </c>
      <c r="B1783" t="s">
        <v>1339</v>
      </c>
      <c r="C1783" t="s">
        <v>2203</v>
      </c>
      <c r="D1783" t="s">
        <v>2204</v>
      </c>
      <c r="E1783" t="s">
        <v>2205</v>
      </c>
      <c r="F1783" t="s">
        <v>2206</v>
      </c>
      <c r="G1783" t="s">
        <v>2207</v>
      </c>
      <c r="H1783" t="s">
        <v>2208</v>
      </c>
      <c r="I1783" t="s">
        <v>1566</v>
      </c>
    </row>
    <row r="1784" spans="1:9" x14ac:dyDescent="0.35">
      <c r="A1784" t="s">
        <v>268</v>
      </c>
      <c r="B1784">
        <v>7</v>
      </c>
      <c r="C1784" t="s">
        <v>1353</v>
      </c>
      <c r="D1784" t="s">
        <v>1769</v>
      </c>
      <c r="E1784" t="s">
        <v>1463</v>
      </c>
      <c r="F1784" t="s">
        <v>1682</v>
      </c>
      <c r="G1784" t="s">
        <v>1463</v>
      </c>
      <c r="H1784" t="s">
        <v>1488</v>
      </c>
      <c r="I1784" t="s">
        <v>1353</v>
      </c>
    </row>
    <row r="1785" spans="1:9" x14ac:dyDescent="0.35">
      <c r="A1785" t="s">
        <v>251</v>
      </c>
      <c r="B1785">
        <v>143</v>
      </c>
      <c r="C1785" t="s">
        <v>1704</v>
      </c>
      <c r="D1785" t="s">
        <v>2254</v>
      </c>
      <c r="E1785" t="s">
        <v>2247</v>
      </c>
      <c r="F1785" t="s">
        <v>1462</v>
      </c>
      <c r="G1785" t="s">
        <v>1907</v>
      </c>
      <c r="H1785" t="s">
        <v>1392</v>
      </c>
      <c r="I1785" t="s">
        <v>1413</v>
      </c>
    </row>
    <row r="1786" spans="1:9" x14ac:dyDescent="0.35">
      <c r="A1786" t="s">
        <v>233</v>
      </c>
      <c r="B1786">
        <v>94</v>
      </c>
      <c r="C1786" t="s">
        <v>1617</v>
      </c>
      <c r="D1786" t="s">
        <v>2255</v>
      </c>
      <c r="E1786" t="s">
        <v>2256</v>
      </c>
      <c r="F1786" t="s">
        <v>2257</v>
      </c>
      <c r="G1786" t="s">
        <v>2258</v>
      </c>
      <c r="H1786" t="s">
        <v>1618</v>
      </c>
      <c r="I1786" t="s">
        <v>2259</v>
      </c>
    </row>
    <row r="1787" spans="1:9" x14ac:dyDescent="0.35">
      <c r="A1787" t="s">
        <v>1378</v>
      </c>
      <c r="B1787">
        <v>244</v>
      </c>
      <c r="C1787" t="s">
        <v>1370</v>
      </c>
      <c r="D1787" t="s">
        <v>2210</v>
      </c>
      <c r="E1787" t="s">
        <v>2211</v>
      </c>
      <c r="F1787" t="s">
        <v>1481</v>
      </c>
      <c r="G1787" t="s">
        <v>2212</v>
      </c>
      <c r="H1787" t="s">
        <v>1661</v>
      </c>
      <c r="I1787" t="s">
        <v>1380</v>
      </c>
    </row>
    <row r="1789" spans="1:9" x14ac:dyDescent="0.35">
      <c r="A1789" t="s">
        <v>2260</v>
      </c>
    </row>
    <row r="1790" spans="1:9" x14ac:dyDescent="0.35">
      <c r="A1790" t="s">
        <v>123</v>
      </c>
      <c r="B1790" t="s">
        <v>1339</v>
      </c>
      <c r="C1790" t="s">
        <v>2203</v>
      </c>
      <c r="D1790" t="s">
        <v>2204</v>
      </c>
      <c r="E1790" t="s">
        <v>2205</v>
      </c>
      <c r="F1790" t="s">
        <v>2206</v>
      </c>
      <c r="G1790" t="s">
        <v>2207</v>
      </c>
      <c r="H1790" t="s">
        <v>2208</v>
      </c>
      <c r="I1790" t="s">
        <v>1566</v>
      </c>
    </row>
    <row r="1791" spans="1:9" x14ac:dyDescent="0.35">
      <c r="A1791" t="s">
        <v>268</v>
      </c>
      <c r="B1791">
        <v>2</v>
      </c>
      <c r="C1791" t="s">
        <v>1353</v>
      </c>
      <c r="D1791" t="s">
        <v>1438</v>
      </c>
      <c r="E1791" t="s">
        <v>1438</v>
      </c>
      <c r="F1791" t="s">
        <v>1438</v>
      </c>
      <c r="G1791" t="s">
        <v>1438</v>
      </c>
      <c r="H1791" t="s">
        <v>1353</v>
      </c>
      <c r="I1791" t="s">
        <v>1353</v>
      </c>
    </row>
    <row r="1792" spans="1:9" x14ac:dyDescent="0.35">
      <c r="A1792" t="s">
        <v>251</v>
      </c>
      <c r="B1792">
        <v>213</v>
      </c>
      <c r="C1792" t="s">
        <v>1852</v>
      </c>
      <c r="D1792" t="s">
        <v>2261</v>
      </c>
      <c r="E1792" t="s">
        <v>1495</v>
      </c>
      <c r="F1792" t="s">
        <v>1939</v>
      </c>
      <c r="G1792" t="s">
        <v>2052</v>
      </c>
      <c r="H1792" t="s">
        <v>2262</v>
      </c>
      <c r="I1792" t="s">
        <v>2263</v>
      </c>
    </row>
    <row r="1793" spans="1:9" x14ac:dyDescent="0.35">
      <c r="A1793" t="s">
        <v>233</v>
      </c>
      <c r="B1793">
        <v>29</v>
      </c>
      <c r="C1793" t="s">
        <v>1684</v>
      </c>
      <c r="D1793" t="s">
        <v>1544</v>
      </c>
      <c r="E1793" t="s">
        <v>2264</v>
      </c>
      <c r="F1793" t="s">
        <v>2265</v>
      </c>
      <c r="G1793" t="s">
        <v>2266</v>
      </c>
      <c r="H1793" t="s">
        <v>1684</v>
      </c>
      <c r="I1793" t="s">
        <v>1353</v>
      </c>
    </row>
    <row r="1794" spans="1:9" x14ac:dyDescent="0.35">
      <c r="A1794" t="s">
        <v>1378</v>
      </c>
      <c r="B1794">
        <v>244</v>
      </c>
      <c r="C1794" t="s">
        <v>1370</v>
      </c>
      <c r="D1794" t="s">
        <v>2210</v>
      </c>
      <c r="E1794" t="s">
        <v>2211</v>
      </c>
      <c r="F1794" t="s">
        <v>1481</v>
      </c>
      <c r="G1794" t="s">
        <v>2212</v>
      </c>
      <c r="H1794" t="s">
        <v>1661</v>
      </c>
      <c r="I1794" t="s">
        <v>1380</v>
      </c>
    </row>
    <row r="1796" spans="1:9" x14ac:dyDescent="0.35">
      <c r="A1796" t="s">
        <v>2267</v>
      </c>
    </row>
    <row r="1797" spans="1:9" x14ac:dyDescent="0.35">
      <c r="A1797" t="s">
        <v>124</v>
      </c>
      <c r="B1797" t="s">
        <v>1339</v>
      </c>
      <c r="C1797" t="s">
        <v>2203</v>
      </c>
      <c r="D1797" t="s">
        <v>2204</v>
      </c>
      <c r="E1797" t="s">
        <v>2205</v>
      </c>
      <c r="F1797" t="s">
        <v>2206</v>
      </c>
      <c r="G1797" t="s">
        <v>2207</v>
      </c>
      <c r="H1797" t="s">
        <v>2208</v>
      </c>
      <c r="I1797" t="s">
        <v>1566</v>
      </c>
    </row>
    <row r="1798" spans="1:9" x14ac:dyDescent="0.35">
      <c r="A1798" t="s">
        <v>268</v>
      </c>
      <c r="B1798">
        <v>2</v>
      </c>
      <c r="C1798" t="s">
        <v>1438</v>
      </c>
      <c r="D1798" t="s">
        <v>1438</v>
      </c>
      <c r="E1798" t="s">
        <v>1438</v>
      </c>
      <c r="F1798" t="s">
        <v>1353</v>
      </c>
      <c r="G1798" t="s">
        <v>1438</v>
      </c>
      <c r="H1798" t="s">
        <v>1353</v>
      </c>
      <c r="I1798" t="s">
        <v>1353</v>
      </c>
    </row>
    <row r="1799" spans="1:9" x14ac:dyDescent="0.35">
      <c r="A1799" t="s">
        <v>251</v>
      </c>
      <c r="B1799">
        <v>212</v>
      </c>
      <c r="C1799" t="s">
        <v>1370</v>
      </c>
      <c r="D1799" t="s">
        <v>1549</v>
      </c>
      <c r="E1799" t="s">
        <v>1688</v>
      </c>
      <c r="F1799" t="s">
        <v>1765</v>
      </c>
      <c r="G1799" t="s">
        <v>1916</v>
      </c>
      <c r="H1799" t="s">
        <v>1679</v>
      </c>
      <c r="I1799" t="s">
        <v>1658</v>
      </c>
    </row>
    <row r="1800" spans="1:9" x14ac:dyDescent="0.35">
      <c r="A1800" t="s">
        <v>233</v>
      </c>
      <c r="B1800">
        <v>30</v>
      </c>
      <c r="C1800" t="s">
        <v>1371</v>
      </c>
      <c r="D1800" t="s">
        <v>2268</v>
      </c>
      <c r="E1800" t="s">
        <v>1577</v>
      </c>
      <c r="F1800" t="s">
        <v>1476</v>
      </c>
      <c r="G1800" t="s">
        <v>2269</v>
      </c>
      <c r="H1800" t="s">
        <v>1363</v>
      </c>
      <c r="I1800" t="s">
        <v>1371</v>
      </c>
    </row>
    <row r="1801" spans="1:9" x14ac:dyDescent="0.35">
      <c r="A1801" t="s">
        <v>1378</v>
      </c>
      <c r="B1801">
        <v>244</v>
      </c>
      <c r="C1801" t="s">
        <v>1370</v>
      </c>
      <c r="D1801" t="s">
        <v>2210</v>
      </c>
      <c r="E1801" t="s">
        <v>2211</v>
      </c>
      <c r="F1801" t="s">
        <v>1481</v>
      </c>
      <c r="G1801" t="s">
        <v>2212</v>
      </c>
      <c r="H1801" t="s">
        <v>1661</v>
      </c>
      <c r="I1801" t="s">
        <v>1380</v>
      </c>
    </row>
    <row r="1803" spans="1:9" x14ac:dyDescent="0.35">
      <c r="A1803" t="s">
        <v>2270</v>
      </c>
    </row>
    <row r="1804" spans="1:9" x14ac:dyDescent="0.35">
      <c r="A1804" t="s">
        <v>125</v>
      </c>
      <c r="B1804" t="s">
        <v>1339</v>
      </c>
      <c r="C1804" t="s">
        <v>2203</v>
      </c>
      <c r="D1804" t="s">
        <v>2204</v>
      </c>
      <c r="E1804" t="s">
        <v>2205</v>
      </c>
      <c r="F1804" t="s">
        <v>2206</v>
      </c>
      <c r="G1804" t="s">
        <v>2207</v>
      </c>
      <c r="H1804" t="s">
        <v>2208</v>
      </c>
      <c r="I1804" t="s">
        <v>1566</v>
      </c>
    </row>
    <row r="1805" spans="1:9" x14ac:dyDescent="0.35">
      <c r="A1805" t="s">
        <v>251</v>
      </c>
      <c r="B1805">
        <v>236</v>
      </c>
      <c r="C1805" t="s">
        <v>1433</v>
      </c>
      <c r="D1805" t="s">
        <v>2271</v>
      </c>
      <c r="E1805" t="s">
        <v>2211</v>
      </c>
      <c r="F1805" t="s">
        <v>1723</v>
      </c>
      <c r="G1805" t="s">
        <v>2212</v>
      </c>
      <c r="H1805" t="s">
        <v>1563</v>
      </c>
      <c r="I1805" t="s">
        <v>1827</v>
      </c>
    </row>
    <row r="1806" spans="1:9" x14ac:dyDescent="0.35">
      <c r="A1806" t="s">
        <v>233</v>
      </c>
      <c r="B1806">
        <v>8</v>
      </c>
      <c r="C1806" t="s">
        <v>1353</v>
      </c>
      <c r="D1806" t="s">
        <v>1901</v>
      </c>
      <c r="E1806" t="s">
        <v>1359</v>
      </c>
      <c r="F1806" t="s">
        <v>1356</v>
      </c>
      <c r="G1806" t="s">
        <v>1438</v>
      </c>
      <c r="H1806" t="s">
        <v>1356</v>
      </c>
      <c r="I1806" t="s">
        <v>1353</v>
      </c>
    </row>
    <row r="1807" spans="1:9" x14ac:dyDescent="0.35">
      <c r="A1807" t="s">
        <v>1378</v>
      </c>
      <c r="B1807">
        <v>244</v>
      </c>
      <c r="C1807" t="s">
        <v>1370</v>
      </c>
      <c r="D1807" t="s">
        <v>2210</v>
      </c>
      <c r="E1807" t="s">
        <v>2211</v>
      </c>
      <c r="F1807" t="s">
        <v>1481</v>
      </c>
      <c r="G1807" t="s">
        <v>2212</v>
      </c>
      <c r="H1807" t="s">
        <v>1661</v>
      </c>
      <c r="I1807" t="s">
        <v>1380</v>
      </c>
    </row>
    <row r="1809" spans="1:9" x14ac:dyDescent="0.35">
      <c r="A1809" t="s">
        <v>2272</v>
      </c>
    </row>
    <row r="1810" spans="1:9" x14ac:dyDescent="0.35">
      <c r="A1810" t="s">
        <v>53</v>
      </c>
      <c r="B1810" t="s">
        <v>1339</v>
      </c>
      <c r="C1810" t="s">
        <v>2203</v>
      </c>
      <c r="D1810" t="s">
        <v>2204</v>
      </c>
      <c r="E1810" t="s">
        <v>2205</v>
      </c>
      <c r="F1810" t="s">
        <v>2206</v>
      </c>
      <c r="G1810" t="s">
        <v>2207</v>
      </c>
      <c r="H1810" t="s">
        <v>2208</v>
      </c>
      <c r="I1810" t="s">
        <v>1566</v>
      </c>
    </row>
    <row r="1811" spans="1:9" x14ac:dyDescent="0.35">
      <c r="A1811" t="s">
        <v>1565</v>
      </c>
      <c r="B1811">
        <v>19</v>
      </c>
      <c r="C1811" t="s">
        <v>1504</v>
      </c>
      <c r="D1811" t="s">
        <v>1804</v>
      </c>
      <c r="E1811" t="s">
        <v>1729</v>
      </c>
      <c r="F1811" t="s">
        <v>1504</v>
      </c>
      <c r="G1811" t="s">
        <v>2273</v>
      </c>
      <c r="H1811" t="s">
        <v>1689</v>
      </c>
      <c r="I1811" t="s">
        <v>1619</v>
      </c>
    </row>
    <row r="1812" spans="1:9" x14ac:dyDescent="0.35">
      <c r="A1812" t="s">
        <v>1566</v>
      </c>
      <c r="B1812">
        <v>127</v>
      </c>
      <c r="C1812" t="s">
        <v>1600</v>
      </c>
      <c r="D1812" t="s">
        <v>2274</v>
      </c>
      <c r="E1812" t="s">
        <v>2245</v>
      </c>
      <c r="F1812" t="s">
        <v>1444</v>
      </c>
      <c r="G1812" t="s">
        <v>2275</v>
      </c>
      <c r="H1812" t="s">
        <v>1610</v>
      </c>
      <c r="I1812" t="s">
        <v>1852</v>
      </c>
    </row>
    <row r="1813" spans="1:9" x14ac:dyDescent="0.35">
      <c r="A1813" t="s">
        <v>1567</v>
      </c>
      <c r="B1813">
        <v>56</v>
      </c>
      <c r="C1813" t="s">
        <v>1420</v>
      </c>
      <c r="D1813" t="s">
        <v>1901</v>
      </c>
      <c r="E1813" t="s">
        <v>1438</v>
      </c>
      <c r="F1813" t="s">
        <v>1692</v>
      </c>
      <c r="G1813" t="s">
        <v>1576</v>
      </c>
      <c r="H1813" t="s">
        <v>1420</v>
      </c>
      <c r="I1813" t="s">
        <v>1557</v>
      </c>
    </row>
    <row r="1814" spans="1:9" x14ac:dyDescent="0.35">
      <c r="A1814" t="s">
        <v>1568</v>
      </c>
      <c r="B1814">
        <v>14</v>
      </c>
      <c r="C1814" t="s">
        <v>1374</v>
      </c>
      <c r="D1814" t="s">
        <v>1820</v>
      </c>
      <c r="E1814" t="s">
        <v>1487</v>
      </c>
      <c r="F1814" t="s">
        <v>1463</v>
      </c>
      <c r="G1814" t="s">
        <v>1463</v>
      </c>
      <c r="H1814" t="s">
        <v>1374</v>
      </c>
      <c r="I1814" t="s">
        <v>1488</v>
      </c>
    </row>
    <row r="1815" spans="1:9" x14ac:dyDescent="0.35">
      <c r="A1815" t="s">
        <v>1569</v>
      </c>
      <c r="B1815">
        <v>28</v>
      </c>
      <c r="C1815" t="s">
        <v>1465</v>
      </c>
      <c r="D1815" t="s">
        <v>1769</v>
      </c>
      <c r="E1815" t="s">
        <v>1487</v>
      </c>
      <c r="F1815" t="s">
        <v>1406</v>
      </c>
      <c r="G1815" t="s">
        <v>1892</v>
      </c>
      <c r="H1815" t="s">
        <v>1682</v>
      </c>
      <c r="I1815" t="s">
        <v>1353</v>
      </c>
    </row>
    <row r="1816" spans="1:9" x14ac:dyDescent="0.35">
      <c r="A1816" t="s">
        <v>1378</v>
      </c>
      <c r="B1816">
        <v>244</v>
      </c>
      <c r="C1816" t="s">
        <v>1370</v>
      </c>
      <c r="D1816" t="s">
        <v>2210</v>
      </c>
      <c r="E1816" t="s">
        <v>2211</v>
      </c>
      <c r="F1816" t="s">
        <v>1481</v>
      </c>
      <c r="G1816" t="s">
        <v>2212</v>
      </c>
      <c r="H1816" t="s">
        <v>1661</v>
      </c>
      <c r="I1816" t="s">
        <v>1380</v>
      </c>
    </row>
    <row r="1818" spans="1:9" x14ac:dyDescent="0.35">
      <c r="A1818" t="s">
        <v>2276</v>
      </c>
    </row>
    <row r="1819" spans="1:9" x14ac:dyDescent="0.35">
      <c r="A1819" t="s">
        <v>102</v>
      </c>
      <c r="B1819" t="s">
        <v>1339</v>
      </c>
      <c r="C1819" t="s">
        <v>2203</v>
      </c>
      <c r="D1819" t="s">
        <v>2204</v>
      </c>
      <c r="E1819" t="s">
        <v>2205</v>
      </c>
      <c r="F1819" t="s">
        <v>2206</v>
      </c>
      <c r="G1819" t="s">
        <v>2207</v>
      </c>
      <c r="H1819" t="s">
        <v>2208</v>
      </c>
      <c r="I1819" t="s">
        <v>1566</v>
      </c>
    </row>
    <row r="1820" spans="1:9" x14ac:dyDescent="0.35">
      <c r="A1820" t="s">
        <v>251</v>
      </c>
      <c r="B1820">
        <v>214</v>
      </c>
      <c r="C1820" t="s">
        <v>1382</v>
      </c>
      <c r="D1820" t="s">
        <v>2277</v>
      </c>
      <c r="E1820" t="s">
        <v>2245</v>
      </c>
      <c r="F1820" t="s">
        <v>2278</v>
      </c>
      <c r="G1820" t="s">
        <v>2279</v>
      </c>
      <c r="H1820" t="s">
        <v>2248</v>
      </c>
      <c r="I1820" t="s">
        <v>1704</v>
      </c>
    </row>
    <row r="1821" spans="1:9" x14ac:dyDescent="0.35">
      <c r="A1821" t="s">
        <v>233</v>
      </c>
      <c r="B1821">
        <v>30</v>
      </c>
      <c r="C1821" t="s">
        <v>1353</v>
      </c>
      <c r="D1821" t="s">
        <v>2280</v>
      </c>
      <c r="E1821" t="s">
        <v>1362</v>
      </c>
      <c r="F1821" t="s">
        <v>1426</v>
      </c>
      <c r="G1821" t="s">
        <v>2268</v>
      </c>
      <c r="H1821" t="s">
        <v>1387</v>
      </c>
      <c r="I1821" t="s">
        <v>1386</v>
      </c>
    </row>
    <row r="1822" spans="1:9" x14ac:dyDescent="0.35">
      <c r="A1822" t="s">
        <v>1378</v>
      </c>
      <c r="B1822">
        <v>244</v>
      </c>
      <c r="C1822" t="s">
        <v>1370</v>
      </c>
      <c r="D1822" t="s">
        <v>2210</v>
      </c>
      <c r="E1822" t="s">
        <v>2211</v>
      </c>
      <c r="F1822" t="s">
        <v>1481</v>
      </c>
      <c r="G1822" t="s">
        <v>2212</v>
      </c>
      <c r="H1822" t="s">
        <v>1661</v>
      </c>
      <c r="I1822" t="s">
        <v>1380</v>
      </c>
    </row>
    <row r="1824" spans="1:9" x14ac:dyDescent="0.35">
      <c r="A1824" t="s">
        <v>2281</v>
      </c>
    </row>
    <row r="1825" spans="1:9" x14ac:dyDescent="0.35">
      <c r="A1825" t="s">
        <v>103</v>
      </c>
      <c r="B1825" t="s">
        <v>1339</v>
      </c>
      <c r="C1825" t="s">
        <v>2203</v>
      </c>
      <c r="D1825" t="s">
        <v>2204</v>
      </c>
      <c r="E1825" t="s">
        <v>2205</v>
      </c>
      <c r="F1825" t="s">
        <v>2206</v>
      </c>
      <c r="G1825" t="s">
        <v>2207</v>
      </c>
      <c r="H1825" t="s">
        <v>2208</v>
      </c>
      <c r="I1825" t="s">
        <v>1566</v>
      </c>
    </row>
    <row r="1826" spans="1:9" x14ac:dyDescent="0.35">
      <c r="A1826" t="s">
        <v>268</v>
      </c>
      <c r="B1826">
        <v>1</v>
      </c>
      <c r="C1826" t="s">
        <v>1353</v>
      </c>
      <c r="D1826" t="s">
        <v>1353</v>
      </c>
      <c r="E1826" t="s">
        <v>1352</v>
      </c>
      <c r="F1826" t="s">
        <v>1353</v>
      </c>
      <c r="G1826" t="s">
        <v>1352</v>
      </c>
      <c r="H1826" t="s">
        <v>1353</v>
      </c>
      <c r="I1826" t="s">
        <v>1353</v>
      </c>
    </row>
    <row r="1827" spans="1:9" x14ac:dyDescent="0.35">
      <c r="A1827" t="s">
        <v>251</v>
      </c>
      <c r="B1827">
        <v>205</v>
      </c>
      <c r="C1827" t="s">
        <v>1433</v>
      </c>
      <c r="D1827" t="s">
        <v>2282</v>
      </c>
      <c r="E1827" t="s">
        <v>2283</v>
      </c>
      <c r="F1827" t="s">
        <v>2284</v>
      </c>
      <c r="G1827" t="s">
        <v>2052</v>
      </c>
      <c r="H1827" t="s">
        <v>2262</v>
      </c>
      <c r="I1827" t="s">
        <v>1557</v>
      </c>
    </row>
    <row r="1828" spans="1:9" x14ac:dyDescent="0.35">
      <c r="A1828" t="s">
        <v>233</v>
      </c>
      <c r="B1828">
        <v>38</v>
      </c>
      <c r="C1828" t="s">
        <v>1619</v>
      </c>
      <c r="D1828" t="s">
        <v>1993</v>
      </c>
      <c r="E1828" t="s">
        <v>1742</v>
      </c>
      <c r="F1828" t="s">
        <v>1729</v>
      </c>
      <c r="G1828" t="s">
        <v>1912</v>
      </c>
      <c r="H1828" t="s">
        <v>1674</v>
      </c>
      <c r="I1828" t="s">
        <v>1402</v>
      </c>
    </row>
    <row r="1829" spans="1:9" x14ac:dyDescent="0.35">
      <c r="A1829" t="s">
        <v>1378</v>
      </c>
      <c r="B1829">
        <v>244</v>
      </c>
      <c r="C1829" t="s">
        <v>1370</v>
      </c>
      <c r="D1829" t="s">
        <v>2210</v>
      </c>
      <c r="E1829" t="s">
        <v>2211</v>
      </c>
      <c r="F1829" t="s">
        <v>1481</v>
      </c>
      <c r="G1829" t="s">
        <v>2212</v>
      </c>
      <c r="H1829" t="s">
        <v>1661</v>
      </c>
      <c r="I1829" t="s">
        <v>1380</v>
      </c>
    </row>
    <row r="1831" spans="1:9" x14ac:dyDescent="0.35">
      <c r="A1831" t="s">
        <v>2285</v>
      </c>
    </row>
    <row r="1832" spans="1:9" x14ac:dyDescent="0.35">
      <c r="A1832" t="s">
        <v>104</v>
      </c>
      <c r="B1832" t="s">
        <v>1339</v>
      </c>
      <c r="C1832" t="s">
        <v>2203</v>
      </c>
      <c r="D1832" t="s">
        <v>2204</v>
      </c>
      <c r="E1832" t="s">
        <v>2205</v>
      </c>
      <c r="F1832" t="s">
        <v>2206</v>
      </c>
      <c r="G1832" t="s">
        <v>2207</v>
      </c>
      <c r="H1832" t="s">
        <v>2208</v>
      </c>
      <c r="I1832" t="s">
        <v>1566</v>
      </c>
    </row>
    <row r="1833" spans="1:9" x14ac:dyDescent="0.35">
      <c r="A1833" t="s">
        <v>251</v>
      </c>
      <c r="B1833">
        <v>217</v>
      </c>
      <c r="C1833" t="s">
        <v>1382</v>
      </c>
      <c r="D1833" t="s">
        <v>2219</v>
      </c>
      <c r="E1833" t="s">
        <v>2286</v>
      </c>
      <c r="F1833" t="s">
        <v>1645</v>
      </c>
      <c r="G1833" t="s">
        <v>2287</v>
      </c>
      <c r="H1833" t="s">
        <v>1606</v>
      </c>
      <c r="I1833" t="s">
        <v>1600</v>
      </c>
    </row>
    <row r="1834" spans="1:9" x14ac:dyDescent="0.35">
      <c r="A1834" t="s">
        <v>233</v>
      </c>
      <c r="B1834">
        <v>27</v>
      </c>
      <c r="C1834" t="s">
        <v>1353</v>
      </c>
      <c r="D1834" t="s">
        <v>2288</v>
      </c>
      <c r="E1834" t="s">
        <v>1366</v>
      </c>
      <c r="F1834" t="s">
        <v>1366</v>
      </c>
      <c r="G1834" t="s">
        <v>2289</v>
      </c>
      <c r="H1834" t="s">
        <v>1664</v>
      </c>
      <c r="I1834" t="s">
        <v>1353</v>
      </c>
    </row>
    <row r="1835" spans="1:9" x14ac:dyDescent="0.35">
      <c r="A1835" t="s">
        <v>1378</v>
      </c>
      <c r="B1835">
        <v>244</v>
      </c>
      <c r="C1835" t="s">
        <v>1370</v>
      </c>
      <c r="D1835" t="s">
        <v>2210</v>
      </c>
      <c r="E1835" t="s">
        <v>2211</v>
      </c>
      <c r="F1835" t="s">
        <v>1481</v>
      </c>
      <c r="G1835" t="s">
        <v>2212</v>
      </c>
      <c r="H1835" t="s">
        <v>1661</v>
      </c>
      <c r="I1835" t="s">
        <v>1380</v>
      </c>
    </row>
    <row r="1837" spans="1:9" x14ac:dyDescent="0.35">
      <c r="A1837" t="s">
        <v>2290</v>
      </c>
    </row>
    <row r="1838" spans="1:9" x14ac:dyDescent="0.35">
      <c r="A1838" t="s">
        <v>105</v>
      </c>
      <c r="B1838" t="s">
        <v>1339</v>
      </c>
      <c r="C1838" t="s">
        <v>2203</v>
      </c>
      <c r="D1838" t="s">
        <v>2204</v>
      </c>
      <c r="E1838" t="s">
        <v>2205</v>
      </c>
      <c r="F1838" t="s">
        <v>2206</v>
      </c>
      <c r="G1838" t="s">
        <v>2207</v>
      </c>
      <c r="H1838" t="s">
        <v>2208</v>
      </c>
      <c r="I1838" t="s">
        <v>1566</v>
      </c>
    </row>
    <row r="1839" spans="1:9" x14ac:dyDescent="0.35">
      <c r="A1839" t="s">
        <v>268</v>
      </c>
      <c r="B1839">
        <v>1</v>
      </c>
      <c r="C1839" t="s">
        <v>1353</v>
      </c>
      <c r="D1839" t="s">
        <v>1353</v>
      </c>
      <c r="E1839" t="s">
        <v>1352</v>
      </c>
      <c r="F1839" t="s">
        <v>1352</v>
      </c>
      <c r="G1839" t="s">
        <v>1352</v>
      </c>
      <c r="H1839" t="s">
        <v>1353</v>
      </c>
      <c r="I1839" t="s">
        <v>1353</v>
      </c>
    </row>
    <row r="1840" spans="1:9" x14ac:dyDescent="0.35">
      <c r="A1840" t="s">
        <v>251</v>
      </c>
      <c r="B1840">
        <v>235</v>
      </c>
      <c r="C1840" t="s">
        <v>1424</v>
      </c>
      <c r="D1840" t="s">
        <v>2291</v>
      </c>
      <c r="E1840" t="s">
        <v>1662</v>
      </c>
      <c r="F1840" t="s">
        <v>1970</v>
      </c>
      <c r="G1840" t="s">
        <v>2292</v>
      </c>
      <c r="H1840" t="s">
        <v>1725</v>
      </c>
      <c r="I1840" t="s">
        <v>1852</v>
      </c>
    </row>
    <row r="1841" spans="1:9" x14ac:dyDescent="0.35">
      <c r="A1841" t="s">
        <v>233</v>
      </c>
      <c r="B1841">
        <v>8</v>
      </c>
      <c r="C1841" t="s">
        <v>1353</v>
      </c>
      <c r="D1841" t="s">
        <v>1901</v>
      </c>
      <c r="E1841" t="s">
        <v>1360</v>
      </c>
      <c r="F1841" t="s">
        <v>1356</v>
      </c>
      <c r="G1841" t="s">
        <v>1438</v>
      </c>
      <c r="H1841" t="s">
        <v>1356</v>
      </c>
      <c r="I1841" t="s">
        <v>1360</v>
      </c>
    </row>
    <row r="1842" spans="1:9" x14ac:dyDescent="0.35">
      <c r="A1842" t="s">
        <v>1378</v>
      </c>
      <c r="B1842">
        <v>244</v>
      </c>
      <c r="C1842" t="s">
        <v>1370</v>
      </c>
      <c r="D1842" t="s">
        <v>2210</v>
      </c>
      <c r="E1842" t="s">
        <v>2211</v>
      </c>
      <c r="F1842" t="s">
        <v>1481</v>
      </c>
      <c r="G1842" t="s">
        <v>2212</v>
      </c>
      <c r="H1842" t="s">
        <v>1661</v>
      </c>
      <c r="I1842" t="s">
        <v>1380</v>
      </c>
    </row>
    <row r="1844" spans="1:9" x14ac:dyDescent="0.35">
      <c r="A1844" t="s">
        <v>2293</v>
      </c>
    </row>
    <row r="1845" spans="1:9" x14ac:dyDescent="0.35">
      <c r="A1845" t="s">
        <v>1409</v>
      </c>
      <c r="B1845" t="s">
        <v>1339</v>
      </c>
      <c r="C1845" t="s">
        <v>2203</v>
      </c>
      <c r="D1845" t="s">
        <v>2204</v>
      </c>
      <c r="E1845" t="s">
        <v>2205</v>
      </c>
      <c r="F1845" t="s">
        <v>2206</v>
      </c>
      <c r="G1845" t="s">
        <v>2207</v>
      </c>
      <c r="H1845" t="s">
        <v>2208</v>
      </c>
      <c r="I1845" t="s">
        <v>1566</v>
      </c>
    </row>
    <row r="1846" spans="1:9" x14ac:dyDescent="0.35">
      <c r="A1846" t="s">
        <v>1410</v>
      </c>
      <c r="B1846">
        <v>31</v>
      </c>
      <c r="C1846" t="s">
        <v>2259</v>
      </c>
      <c r="D1846" t="s">
        <v>2294</v>
      </c>
      <c r="E1846" t="s">
        <v>2036</v>
      </c>
      <c r="F1846" t="s">
        <v>1637</v>
      </c>
      <c r="G1846" t="s">
        <v>2152</v>
      </c>
      <c r="H1846" t="s">
        <v>1462</v>
      </c>
      <c r="I1846" t="s">
        <v>2259</v>
      </c>
    </row>
    <row r="1847" spans="1:9" x14ac:dyDescent="0.35">
      <c r="A1847" t="s">
        <v>1415</v>
      </c>
      <c r="B1847">
        <v>112</v>
      </c>
      <c r="C1847" t="s">
        <v>1557</v>
      </c>
      <c r="D1847" t="s">
        <v>1896</v>
      </c>
      <c r="E1847" t="s">
        <v>1571</v>
      </c>
      <c r="F1847" t="s">
        <v>2295</v>
      </c>
      <c r="G1847" t="s">
        <v>1576</v>
      </c>
      <c r="H1847" t="s">
        <v>1418</v>
      </c>
      <c r="I1847" t="s">
        <v>1557</v>
      </c>
    </row>
    <row r="1848" spans="1:9" x14ac:dyDescent="0.35">
      <c r="A1848" t="s">
        <v>1422</v>
      </c>
      <c r="B1848">
        <v>50</v>
      </c>
      <c r="C1848" t="s">
        <v>1423</v>
      </c>
      <c r="D1848" t="s">
        <v>2296</v>
      </c>
      <c r="E1848" t="s">
        <v>1546</v>
      </c>
      <c r="F1848" t="s">
        <v>1466</v>
      </c>
      <c r="G1848" t="s">
        <v>1546</v>
      </c>
      <c r="H1848" t="s">
        <v>1427</v>
      </c>
      <c r="I1848" t="s">
        <v>1386</v>
      </c>
    </row>
    <row r="1849" spans="1:9" x14ac:dyDescent="0.35">
      <c r="A1849" t="s">
        <v>1430</v>
      </c>
      <c r="B1849">
        <v>1</v>
      </c>
      <c r="C1849" t="s">
        <v>1353</v>
      </c>
      <c r="D1849" t="s">
        <v>1352</v>
      </c>
      <c r="E1849" t="s">
        <v>1353</v>
      </c>
      <c r="F1849" t="s">
        <v>1353</v>
      </c>
      <c r="G1849" t="s">
        <v>1352</v>
      </c>
      <c r="H1849" t="s">
        <v>1353</v>
      </c>
      <c r="I1849" t="s">
        <v>1353</v>
      </c>
    </row>
    <row r="1850" spans="1:9" x14ac:dyDescent="0.35">
      <c r="A1850" t="s">
        <v>1431</v>
      </c>
      <c r="B1850">
        <v>34</v>
      </c>
      <c r="C1850" t="s">
        <v>1432</v>
      </c>
      <c r="D1850" t="s">
        <v>1539</v>
      </c>
      <c r="E1850" t="s">
        <v>1954</v>
      </c>
      <c r="F1850" t="s">
        <v>1656</v>
      </c>
      <c r="G1850" t="s">
        <v>1438</v>
      </c>
      <c r="H1850" t="s">
        <v>1470</v>
      </c>
      <c r="I1850" t="s">
        <v>1353</v>
      </c>
    </row>
    <row r="1851" spans="1:9" x14ac:dyDescent="0.35">
      <c r="A1851" t="s">
        <v>1437</v>
      </c>
      <c r="B1851">
        <v>16</v>
      </c>
      <c r="C1851" t="s">
        <v>1485</v>
      </c>
      <c r="D1851" t="s">
        <v>1901</v>
      </c>
      <c r="E1851" t="s">
        <v>1484</v>
      </c>
      <c r="F1851" t="s">
        <v>1485</v>
      </c>
      <c r="G1851" t="s">
        <v>1720</v>
      </c>
      <c r="H1851" t="s">
        <v>1360</v>
      </c>
      <c r="I1851" t="s">
        <v>1353</v>
      </c>
    </row>
    <row r="1852" spans="1:9" x14ac:dyDescent="0.35">
      <c r="A1852" t="s">
        <v>1378</v>
      </c>
      <c r="B1852">
        <v>244</v>
      </c>
      <c r="C1852" t="s">
        <v>1370</v>
      </c>
      <c r="D1852" t="s">
        <v>2210</v>
      </c>
      <c r="E1852" t="s">
        <v>2211</v>
      </c>
      <c r="F1852" t="s">
        <v>1481</v>
      </c>
      <c r="G1852" t="s">
        <v>2212</v>
      </c>
      <c r="H1852" t="s">
        <v>1661</v>
      </c>
      <c r="I1852" t="s">
        <v>1380</v>
      </c>
    </row>
    <row r="1854" spans="1:9" x14ac:dyDescent="0.35">
      <c r="A1854" t="s">
        <v>2297</v>
      </c>
    </row>
    <row r="1855" spans="1:9" x14ac:dyDescent="0.35">
      <c r="A1855" t="s">
        <v>1440</v>
      </c>
      <c r="B1855" t="s">
        <v>1339</v>
      </c>
      <c r="C1855" t="s">
        <v>2203</v>
      </c>
      <c r="D1855" t="s">
        <v>2204</v>
      </c>
      <c r="E1855" t="s">
        <v>2205</v>
      </c>
      <c r="F1855" t="s">
        <v>2206</v>
      </c>
      <c r="G1855" t="s">
        <v>2207</v>
      </c>
      <c r="H1855" t="s">
        <v>2208</v>
      </c>
      <c r="I1855" t="s">
        <v>1566</v>
      </c>
    </row>
    <row r="1856" spans="1:9" x14ac:dyDescent="0.35">
      <c r="A1856" t="s">
        <v>1441</v>
      </c>
      <c r="B1856">
        <v>41</v>
      </c>
      <c r="C1856" t="s">
        <v>1446</v>
      </c>
      <c r="D1856" t="s">
        <v>1579</v>
      </c>
      <c r="E1856" t="s">
        <v>2298</v>
      </c>
      <c r="F1856" t="s">
        <v>1445</v>
      </c>
      <c r="G1856" t="s">
        <v>2298</v>
      </c>
      <c r="H1856" t="s">
        <v>1444</v>
      </c>
      <c r="I1856" t="s">
        <v>1446</v>
      </c>
    </row>
    <row r="1857" spans="1:9" x14ac:dyDescent="0.35">
      <c r="A1857" t="s">
        <v>1447</v>
      </c>
      <c r="B1857">
        <v>203</v>
      </c>
      <c r="C1857" t="s">
        <v>1557</v>
      </c>
      <c r="D1857" t="s">
        <v>1930</v>
      </c>
      <c r="E1857" t="s">
        <v>2034</v>
      </c>
      <c r="F1857" t="s">
        <v>2299</v>
      </c>
      <c r="G1857" t="s">
        <v>2051</v>
      </c>
      <c r="H1857" t="s">
        <v>2300</v>
      </c>
      <c r="I1857" t="s">
        <v>1449</v>
      </c>
    </row>
    <row r="1858" spans="1:9" x14ac:dyDescent="0.35">
      <c r="A1858" t="s">
        <v>1378</v>
      </c>
      <c r="B1858">
        <v>244</v>
      </c>
      <c r="C1858" t="s">
        <v>1370</v>
      </c>
      <c r="D1858" t="s">
        <v>2210</v>
      </c>
      <c r="E1858" t="s">
        <v>2211</v>
      </c>
      <c r="F1858" t="s">
        <v>1481</v>
      </c>
      <c r="G1858" t="s">
        <v>2212</v>
      </c>
      <c r="H1858" t="s">
        <v>1661</v>
      </c>
      <c r="I1858" t="s">
        <v>1380</v>
      </c>
    </row>
    <row r="1860" spans="1:9" x14ac:dyDescent="0.35">
      <c r="A1860" t="s">
        <v>2301</v>
      </c>
    </row>
    <row r="1861" spans="1:9" x14ac:dyDescent="0.35">
      <c r="A1861" t="s">
        <v>25</v>
      </c>
      <c r="B1861" t="s">
        <v>1339</v>
      </c>
      <c r="C1861" t="s">
        <v>242</v>
      </c>
      <c r="D1861" t="s">
        <v>1395</v>
      </c>
      <c r="E1861" t="s">
        <v>284</v>
      </c>
      <c r="F1861" t="s">
        <v>1403</v>
      </c>
    </row>
    <row r="1862" spans="1:9" x14ac:dyDescent="0.35">
      <c r="A1862" t="s">
        <v>1459</v>
      </c>
      <c r="B1862">
        <v>2</v>
      </c>
      <c r="C1862" t="s">
        <v>1438</v>
      </c>
      <c r="D1862" t="s">
        <v>1438</v>
      </c>
      <c r="E1862" t="s">
        <v>1353</v>
      </c>
      <c r="F1862" t="s">
        <v>1353</v>
      </c>
    </row>
    <row r="1863" spans="1:9" x14ac:dyDescent="0.35">
      <c r="A1863" t="s">
        <v>1455</v>
      </c>
      <c r="B1863">
        <v>41</v>
      </c>
      <c r="C1863" t="s">
        <v>1375</v>
      </c>
      <c r="D1863" t="s">
        <v>2137</v>
      </c>
      <c r="E1863" t="s">
        <v>1496</v>
      </c>
      <c r="F1863" t="s">
        <v>1496</v>
      </c>
    </row>
    <row r="1864" spans="1:9" x14ac:dyDescent="0.35">
      <c r="A1864" t="s">
        <v>1456</v>
      </c>
      <c r="B1864">
        <v>97</v>
      </c>
      <c r="C1864" t="s">
        <v>1411</v>
      </c>
      <c r="D1864" t="s">
        <v>2149</v>
      </c>
      <c r="E1864" t="s">
        <v>1550</v>
      </c>
      <c r="F1864" t="s">
        <v>1667</v>
      </c>
    </row>
    <row r="1865" spans="1:9" x14ac:dyDescent="0.35">
      <c r="A1865" t="s">
        <v>1457</v>
      </c>
      <c r="B1865">
        <v>62</v>
      </c>
      <c r="C1865" t="s">
        <v>2163</v>
      </c>
      <c r="D1865" t="s">
        <v>2217</v>
      </c>
      <c r="E1865" t="s">
        <v>2302</v>
      </c>
      <c r="F1865" t="s">
        <v>1669</v>
      </c>
    </row>
    <row r="1866" spans="1:9" x14ac:dyDescent="0.35">
      <c r="A1866" t="s">
        <v>1458</v>
      </c>
      <c r="B1866">
        <v>40</v>
      </c>
      <c r="C1866" t="s">
        <v>1359</v>
      </c>
      <c r="D1866" t="s">
        <v>1734</v>
      </c>
      <c r="E1866" t="s">
        <v>1359</v>
      </c>
      <c r="F1866" t="s">
        <v>1628</v>
      </c>
    </row>
    <row r="1867" spans="1:9" x14ac:dyDescent="0.35">
      <c r="A1867" t="s">
        <v>1460</v>
      </c>
      <c r="B1867">
        <v>3</v>
      </c>
      <c r="C1867" t="s">
        <v>1365</v>
      </c>
      <c r="D1867" t="s">
        <v>1353</v>
      </c>
      <c r="E1867" t="s">
        <v>1366</v>
      </c>
      <c r="F1867" t="s">
        <v>1353</v>
      </c>
    </row>
    <row r="1868" spans="1:9" x14ac:dyDescent="0.35">
      <c r="A1868" t="s">
        <v>1378</v>
      </c>
      <c r="B1868">
        <v>245</v>
      </c>
      <c r="C1868" t="s">
        <v>1442</v>
      </c>
      <c r="D1868" t="s">
        <v>1919</v>
      </c>
      <c r="E1868" t="s">
        <v>2303</v>
      </c>
      <c r="F1868" t="s">
        <v>1698</v>
      </c>
    </row>
    <row r="1870" spans="1:9" x14ac:dyDescent="0.35">
      <c r="A1870" t="s">
        <v>2304</v>
      </c>
    </row>
    <row r="1871" spans="1:9" x14ac:dyDescent="0.35">
      <c r="A1871" t="s">
        <v>57</v>
      </c>
      <c r="B1871" t="s">
        <v>1339</v>
      </c>
      <c r="C1871" t="s">
        <v>242</v>
      </c>
      <c r="D1871" t="s">
        <v>284</v>
      </c>
      <c r="E1871" t="s">
        <v>1395</v>
      </c>
      <c r="F1871" t="s">
        <v>1403</v>
      </c>
    </row>
    <row r="1872" spans="1:9" x14ac:dyDescent="0.35">
      <c r="A1872" t="s">
        <v>240</v>
      </c>
      <c r="B1872">
        <v>229</v>
      </c>
      <c r="C1872" t="s">
        <v>1442</v>
      </c>
      <c r="D1872" t="s">
        <v>1472</v>
      </c>
      <c r="E1872" t="s">
        <v>2038</v>
      </c>
      <c r="F1872" t="s">
        <v>1497</v>
      </c>
    </row>
    <row r="1873" spans="1:6" x14ac:dyDescent="0.35">
      <c r="A1873" t="s">
        <v>462</v>
      </c>
      <c r="B1873">
        <v>16</v>
      </c>
      <c r="C1873" t="s">
        <v>1360</v>
      </c>
      <c r="D1873" t="s">
        <v>1485</v>
      </c>
      <c r="E1873" t="s">
        <v>1438</v>
      </c>
      <c r="F1873" t="s">
        <v>1485</v>
      </c>
    </row>
    <row r="1874" spans="1:6" x14ac:dyDescent="0.35">
      <c r="A1874" t="s">
        <v>1378</v>
      </c>
      <c r="B1874">
        <v>245</v>
      </c>
      <c r="C1874" t="s">
        <v>1442</v>
      </c>
      <c r="D1874" t="s">
        <v>2303</v>
      </c>
      <c r="E1874" t="s">
        <v>1919</v>
      </c>
      <c r="F1874" t="s">
        <v>1698</v>
      </c>
    </row>
    <row r="1876" spans="1:6" x14ac:dyDescent="0.35">
      <c r="A1876" t="s">
        <v>2305</v>
      </c>
    </row>
    <row r="1877" spans="1:6" x14ac:dyDescent="0.35">
      <c r="A1877" t="s">
        <v>53</v>
      </c>
      <c r="B1877" t="s">
        <v>1339</v>
      </c>
      <c r="C1877" t="s">
        <v>242</v>
      </c>
      <c r="D1877" t="s">
        <v>284</v>
      </c>
      <c r="E1877" t="s">
        <v>1395</v>
      </c>
      <c r="F1877" t="s">
        <v>1403</v>
      </c>
    </row>
    <row r="1878" spans="1:6" x14ac:dyDescent="0.35">
      <c r="A1878" t="s">
        <v>1565</v>
      </c>
      <c r="B1878">
        <v>19</v>
      </c>
      <c r="C1878" t="s">
        <v>1619</v>
      </c>
      <c r="D1878" t="s">
        <v>1730</v>
      </c>
      <c r="E1878" t="s">
        <v>1688</v>
      </c>
      <c r="F1878" t="s">
        <v>1729</v>
      </c>
    </row>
    <row r="1879" spans="1:6" x14ac:dyDescent="0.35">
      <c r="A1879" t="s">
        <v>1566</v>
      </c>
      <c r="B1879">
        <v>127</v>
      </c>
      <c r="C1879" t="s">
        <v>2306</v>
      </c>
      <c r="D1879" t="s">
        <v>1694</v>
      </c>
      <c r="E1879" t="s">
        <v>2108</v>
      </c>
      <c r="F1879" t="s">
        <v>1732</v>
      </c>
    </row>
    <row r="1880" spans="1:6" x14ac:dyDescent="0.35">
      <c r="A1880" t="s">
        <v>1567</v>
      </c>
      <c r="B1880">
        <v>57</v>
      </c>
      <c r="C1880" t="s">
        <v>1689</v>
      </c>
      <c r="D1880" t="s">
        <v>2012</v>
      </c>
      <c r="E1880" t="s">
        <v>1913</v>
      </c>
      <c r="F1880" t="s">
        <v>1538</v>
      </c>
    </row>
    <row r="1881" spans="1:6" x14ac:dyDescent="0.35">
      <c r="A1881" t="s">
        <v>1568</v>
      </c>
      <c r="B1881">
        <v>14</v>
      </c>
      <c r="C1881" t="s">
        <v>1353</v>
      </c>
      <c r="D1881" t="s">
        <v>1487</v>
      </c>
      <c r="E1881" t="s">
        <v>1463</v>
      </c>
      <c r="F1881" t="s">
        <v>1662</v>
      </c>
    </row>
    <row r="1882" spans="1:6" x14ac:dyDescent="0.35">
      <c r="A1882" t="s">
        <v>1569</v>
      </c>
      <c r="B1882">
        <v>28</v>
      </c>
      <c r="C1882" t="s">
        <v>1374</v>
      </c>
      <c r="D1882" t="s">
        <v>1735</v>
      </c>
      <c r="E1882" t="s">
        <v>2151</v>
      </c>
      <c r="F1882" t="s">
        <v>1374</v>
      </c>
    </row>
    <row r="1883" spans="1:6" x14ac:dyDescent="0.35">
      <c r="A1883" t="s">
        <v>1378</v>
      </c>
      <c r="B1883">
        <v>245</v>
      </c>
      <c r="C1883" t="s">
        <v>1442</v>
      </c>
      <c r="D1883" t="s">
        <v>2303</v>
      </c>
      <c r="E1883" t="s">
        <v>1919</v>
      </c>
      <c r="F1883" t="s">
        <v>1698</v>
      </c>
    </row>
    <row r="1885" spans="1:6" x14ac:dyDescent="0.35">
      <c r="A1885" t="s">
        <v>2307</v>
      </c>
    </row>
    <row r="1886" spans="1:6" x14ac:dyDescent="0.35">
      <c r="A1886" t="s">
        <v>1409</v>
      </c>
      <c r="B1886" t="s">
        <v>1339</v>
      </c>
      <c r="C1886" t="s">
        <v>242</v>
      </c>
      <c r="D1886" t="s">
        <v>284</v>
      </c>
      <c r="E1886" t="s">
        <v>1395</v>
      </c>
      <c r="F1886" t="s">
        <v>1403</v>
      </c>
    </row>
    <row r="1887" spans="1:6" x14ac:dyDescent="0.35">
      <c r="A1887" t="s">
        <v>1410</v>
      </c>
      <c r="B1887">
        <v>32</v>
      </c>
      <c r="C1887" t="s">
        <v>1360</v>
      </c>
      <c r="D1887" t="s">
        <v>1412</v>
      </c>
      <c r="E1887" t="s">
        <v>1919</v>
      </c>
      <c r="F1887" t="s">
        <v>1493</v>
      </c>
    </row>
    <row r="1888" spans="1:6" x14ac:dyDescent="0.35">
      <c r="A1888" t="s">
        <v>1415</v>
      </c>
      <c r="B1888">
        <v>112</v>
      </c>
      <c r="C1888" t="s">
        <v>1465</v>
      </c>
      <c r="D1888" t="s">
        <v>1356</v>
      </c>
      <c r="E1888" t="s">
        <v>1917</v>
      </c>
      <c r="F1888" t="s">
        <v>1708</v>
      </c>
    </row>
    <row r="1889" spans="1:7" x14ac:dyDescent="0.35">
      <c r="A1889" t="s">
        <v>1422</v>
      </c>
      <c r="B1889">
        <v>50</v>
      </c>
      <c r="C1889" t="s">
        <v>1363</v>
      </c>
      <c r="D1889" t="s">
        <v>2308</v>
      </c>
      <c r="E1889" t="s">
        <v>1546</v>
      </c>
      <c r="F1889" t="s">
        <v>1386</v>
      </c>
    </row>
    <row r="1890" spans="1:7" x14ac:dyDescent="0.35">
      <c r="A1890" t="s">
        <v>1430</v>
      </c>
      <c r="B1890">
        <v>1</v>
      </c>
      <c r="C1890" t="s">
        <v>1353</v>
      </c>
      <c r="D1890" t="s">
        <v>1353</v>
      </c>
      <c r="E1890" t="s">
        <v>1353</v>
      </c>
      <c r="F1890" t="s">
        <v>1352</v>
      </c>
    </row>
    <row r="1891" spans="1:7" x14ac:dyDescent="0.35">
      <c r="A1891" t="s">
        <v>1431</v>
      </c>
      <c r="B1891">
        <v>34</v>
      </c>
      <c r="C1891" t="s">
        <v>1433</v>
      </c>
      <c r="D1891" t="s">
        <v>1468</v>
      </c>
      <c r="E1891" t="s">
        <v>1438</v>
      </c>
      <c r="F1891" t="s">
        <v>1548</v>
      </c>
    </row>
    <row r="1892" spans="1:7" x14ac:dyDescent="0.35">
      <c r="A1892" t="s">
        <v>1437</v>
      </c>
      <c r="B1892">
        <v>16</v>
      </c>
      <c r="C1892" t="s">
        <v>1360</v>
      </c>
      <c r="D1892" t="s">
        <v>1359</v>
      </c>
      <c r="E1892" t="s">
        <v>1484</v>
      </c>
      <c r="F1892" t="s">
        <v>1413</v>
      </c>
    </row>
    <row r="1893" spans="1:7" x14ac:dyDescent="0.35">
      <c r="A1893" t="s">
        <v>1378</v>
      </c>
      <c r="B1893">
        <v>245</v>
      </c>
      <c r="C1893" t="s">
        <v>1442</v>
      </c>
      <c r="D1893" t="s">
        <v>2303</v>
      </c>
      <c r="E1893" t="s">
        <v>1919</v>
      </c>
      <c r="F1893" t="s">
        <v>1698</v>
      </c>
    </row>
    <row r="1895" spans="1:7" x14ac:dyDescent="0.35">
      <c r="A1895" t="s">
        <v>2309</v>
      </c>
    </row>
    <row r="1896" spans="1:7" x14ac:dyDescent="0.35">
      <c r="A1896" t="s">
        <v>1440</v>
      </c>
      <c r="B1896" t="s">
        <v>1339</v>
      </c>
      <c r="C1896" t="s">
        <v>242</v>
      </c>
      <c r="D1896" t="s">
        <v>284</v>
      </c>
      <c r="E1896" t="s">
        <v>1395</v>
      </c>
      <c r="F1896" t="s">
        <v>1403</v>
      </c>
    </row>
    <row r="1897" spans="1:7" x14ac:dyDescent="0.35">
      <c r="A1897" t="s">
        <v>1441</v>
      </c>
      <c r="B1897">
        <v>41</v>
      </c>
      <c r="C1897" t="s">
        <v>1445</v>
      </c>
      <c r="D1897" t="s">
        <v>1445</v>
      </c>
      <c r="E1897" t="s">
        <v>2298</v>
      </c>
      <c r="F1897" t="s">
        <v>1687</v>
      </c>
    </row>
    <row r="1898" spans="1:7" x14ac:dyDescent="0.35">
      <c r="A1898" t="s">
        <v>1447</v>
      </c>
      <c r="B1898">
        <v>204</v>
      </c>
      <c r="C1898" t="s">
        <v>1435</v>
      </c>
      <c r="D1898" t="s">
        <v>1941</v>
      </c>
      <c r="E1898" t="s">
        <v>2209</v>
      </c>
      <c r="F1898" t="s">
        <v>1674</v>
      </c>
    </row>
    <row r="1899" spans="1:7" x14ac:dyDescent="0.35">
      <c r="A1899" t="s">
        <v>1378</v>
      </c>
      <c r="B1899">
        <v>245</v>
      </c>
      <c r="C1899" t="s">
        <v>1442</v>
      </c>
      <c r="D1899" t="s">
        <v>2303</v>
      </c>
      <c r="E1899" t="s">
        <v>1919</v>
      </c>
      <c r="F1899" t="s">
        <v>1698</v>
      </c>
    </row>
    <row r="1901" spans="1:7" x14ac:dyDescent="0.35">
      <c r="A1901" t="s">
        <v>2310</v>
      </c>
    </row>
    <row r="1902" spans="1:7" x14ac:dyDescent="0.35">
      <c r="A1902" t="s">
        <v>1409</v>
      </c>
      <c r="B1902" t="s">
        <v>1339</v>
      </c>
      <c r="C1902" t="s">
        <v>1511</v>
      </c>
      <c r="D1902" t="s">
        <v>1512</v>
      </c>
      <c r="E1902" t="s">
        <v>1513</v>
      </c>
      <c r="F1902" t="s">
        <v>1514</v>
      </c>
      <c r="G1902" t="s">
        <v>1515</v>
      </c>
    </row>
    <row r="1903" spans="1:7" x14ac:dyDescent="0.35">
      <c r="A1903" t="s">
        <v>1410</v>
      </c>
      <c r="B1903">
        <v>32</v>
      </c>
      <c r="C1903">
        <v>3.75</v>
      </c>
      <c r="D1903">
        <v>3</v>
      </c>
      <c r="E1903">
        <v>1</v>
      </c>
      <c r="F1903">
        <v>8</v>
      </c>
      <c r="G1903">
        <v>120</v>
      </c>
    </row>
    <row r="1904" spans="1:7" x14ac:dyDescent="0.35">
      <c r="A1904" t="s">
        <v>1415</v>
      </c>
      <c r="B1904">
        <v>112</v>
      </c>
      <c r="C1904">
        <v>3.07</v>
      </c>
      <c r="D1904">
        <v>3</v>
      </c>
      <c r="E1904">
        <v>1</v>
      </c>
      <c r="F1904">
        <v>7</v>
      </c>
      <c r="G1904">
        <v>344</v>
      </c>
    </row>
    <row r="1905" spans="1:10" x14ac:dyDescent="0.35">
      <c r="A1905" t="s">
        <v>1422</v>
      </c>
      <c r="B1905">
        <v>50</v>
      </c>
      <c r="C1905">
        <v>2.62</v>
      </c>
      <c r="D1905">
        <v>2</v>
      </c>
      <c r="E1905">
        <v>1</v>
      </c>
      <c r="F1905">
        <v>7</v>
      </c>
      <c r="G1905">
        <v>131</v>
      </c>
    </row>
    <row r="1906" spans="1:10" x14ac:dyDescent="0.35">
      <c r="A1906" t="s">
        <v>1430</v>
      </c>
      <c r="B1906">
        <v>1</v>
      </c>
      <c r="C1906">
        <v>6</v>
      </c>
      <c r="D1906">
        <v>6</v>
      </c>
      <c r="E1906">
        <v>6</v>
      </c>
      <c r="F1906">
        <v>6</v>
      </c>
      <c r="G1906">
        <v>6</v>
      </c>
    </row>
    <row r="1907" spans="1:10" x14ac:dyDescent="0.35">
      <c r="A1907" t="s">
        <v>1431</v>
      </c>
      <c r="B1907">
        <v>34</v>
      </c>
      <c r="C1907">
        <v>3.41</v>
      </c>
      <c r="D1907">
        <v>3</v>
      </c>
      <c r="E1907">
        <v>1</v>
      </c>
      <c r="F1907">
        <v>8</v>
      </c>
      <c r="G1907">
        <v>116</v>
      </c>
    </row>
    <row r="1908" spans="1:10" x14ac:dyDescent="0.35">
      <c r="A1908" t="s">
        <v>1437</v>
      </c>
      <c r="B1908">
        <v>16</v>
      </c>
      <c r="C1908">
        <v>2.69</v>
      </c>
      <c r="D1908">
        <v>2</v>
      </c>
      <c r="E1908">
        <v>1</v>
      </c>
      <c r="F1908">
        <v>6</v>
      </c>
      <c r="G1908">
        <v>43</v>
      </c>
    </row>
    <row r="1909" spans="1:10" x14ac:dyDescent="0.35">
      <c r="A1909" t="s">
        <v>1378</v>
      </c>
      <c r="B1909">
        <v>245</v>
      </c>
      <c r="C1909">
        <v>3.1</v>
      </c>
      <c r="D1909">
        <v>3</v>
      </c>
      <c r="E1909">
        <v>1</v>
      </c>
      <c r="F1909">
        <v>8</v>
      </c>
      <c r="G1909">
        <v>760</v>
      </c>
    </row>
    <row r="1911" spans="1:10" x14ac:dyDescent="0.35">
      <c r="A1911" t="s">
        <v>2311</v>
      </c>
    </row>
    <row r="1912" spans="1:10" x14ac:dyDescent="0.35">
      <c r="A1912" t="s">
        <v>1440</v>
      </c>
      <c r="B1912" t="s">
        <v>1339</v>
      </c>
      <c r="C1912" t="s">
        <v>1511</v>
      </c>
      <c r="D1912" t="s">
        <v>1512</v>
      </c>
      <c r="E1912" t="s">
        <v>1513</v>
      </c>
      <c r="F1912" t="s">
        <v>1514</v>
      </c>
      <c r="G1912" t="s">
        <v>1515</v>
      </c>
    </row>
    <row r="1913" spans="1:10" x14ac:dyDescent="0.35">
      <c r="A1913" t="s">
        <v>1441</v>
      </c>
      <c r="B1913">
        <v>41</v>
      </c>
      <c r="C1913">
        <v>3.71</v>
      </c>
      <c r="D1913">
        <v>3</v>
      </c>
      <c r="E1913">
        <v>1</v>
      </c>
      <c r="F1913">
        <v>8</v>
      </c>
      <c r="G1913">
        <v>152</v>
      </c>
    </row>
    <row r="1914" spans="1:10" x14ac:dyDescent="0.35">
      <c r="A1914" t="s">
        <v>1447</v>
      </c>
      <c r="B1914">
        <v>204</v>
      </c>
      <c r="C1914">
        <v>2.98</v>
      </c>
      <c r="D1914">
        <v>3</v>
      </c>
      <c r="E1914">
        <v>1</v>
      </c>
      <c r="F1914">
        <v>7</v>
      </c>
      <c r="G1914">
        <v>608</v>
      </c>
    </row>
    <row r="1915" spans="1:10" x14ac:dyDescent="0.35">
      <c r="A1915" t="s">
        <v>1378</v>
      </c>
      <c r="B1915">
        <v>245</v>
      </c>
      <c r="C1915">
        <v>3.1</v>
      </c>
      <c r="D1915">
        <v>3</v>
      </c>
      <c r="E1915">
        <v>1</v>
      </c>
      <c r="F1915">
        <v>8</v>
      </c>
      <c r="G1915">
        <v>760</v>
      </c>
    </row>
    <row r="1917" spans="1:10" x14ac:dyDescent="0.35">
      <c r="A1917" t="s">
        <v>2312</v>
      </c>
    </row>
    <row r="1918" spans="1:10" x14ac:dyDescent="0.35">
      <c r="A1918" t="s">
        <v>25</v>
      </c>
      <c r="B1918" t="s">
        <v>1339</v>
      </c>
      <c r="C1918" t="s">
        <v>373</v>
      </c>
      <c r="D1918" t="s">
        <v>336</v>
      </c>
      <c r="E1918" t="s">
        <v>263</v>
      </c>
      <c r="F1918" t="s">
        <v>261</v>
      </c>
      <c r="G1918" t="s">
        <v>282</v>
      </c>
      <c r="H1918" t="s">
        <v>246</v>
      </c>
      <c r="I1918" t="s">
        <v>399</v>
      </c>
      <c r="J1918" t="s">
        <v>713</v>
      </c>
    </row>
    <row r="1919" spans="1:10" x14ac:dyDescent="0.35">
      <c r="A1919" t="s">
        <v>1459</v>
      </c>
      <c r="B1919">
        <v>2</v>
      </c>
      <c r="C1919" t="s">
        <v>1352</v>
      </c>
      <c r="D1919" t="s">
        <v>1353</v>
      </c>
      <c r="E1919" t="s">
        <v>1353</v>
      </c>
      <c r="F1919" t="s">
        <v>1353</v>
      </c>
      <c r="G1919" t="s">
        <v>1353</v>
      </c>
      <c r="H1919" t="s">
        <v>1353</v>
      </c>
      <c r="I1919" t="s">
        <v>1353</v>
      </c>
      <c r="J1919" t="s">
        <v>1353</v>
      </c>
    </row>
    <row r="1920" spans="1:10" x14ac:dyDescent="0.35">
      <c r="A1920" t="s">
        <v>1455</v>
      </c>
      <c r="B1920">
        <v>41</v>
      </c>
      <c r="C1920" t="s">
        <v>2313</v>
      </c>
      <c r="D1920" t="s">
        <v>1442</v>
      </c>
      <c r="E1920" t="s">
        <v>1392</v>
      </c>
      <c r="F1920" t="s">
        <v>1375</v>
      </c>
      <c r="G1920" t="s">
        <v>1445</v>
      </c>
      <c r="H1920" t="s">
        <v>1495</v>
      </c>
      <c r="I1920" t="s">
        <v>1353</v>
      </c>
      <c r="J1920" t="s">
        <v>1353</v>
      </c>
    </row>
    <row r="1921" spans="1:10" x14ac:dyDescent="0.35">
      <c r="A1921" t="s">
        <v>1456</v>
      </c>
      <c r="B1921">
        <v>97</v>
      </c>
      <c r="C1921" t="s">
        <v>1602</v>
      </c>
      <c r="D1921" t="s">
        <v>1709</v>
      </c>
      <c r="E1921" t="s">
        <v>1602</v>
      </c>
      <c r="F1921" t="s">
        <v>1353</v>
      </c>
      <c r="G1921" t="s">
        <v>2314</v>
      </c>
      <c r="H1921" t="s">
        <v>1496</v>
      </c>
      <c r="I1921" t="s">
        <v>1482</v>
      </c>
      <c r="J1921" t="s">
        <v>1353</v>
      </c>
    </row>
    <row r="1922" spans="1:10" x14ac:dyDescent="0.35">
      <c r="A1922" t="s">
        <v>1457</v>
      </c>
      <c r="B1922">
        <v>62</v>
      </c>
      <c r="C1922" t="s">
        <v>2163</v>
      </c>
      <c r="D1922" t="s">
        <v>2163</v>
      </c>
      <c r="E1922" t="s">
        <v>1711</v>
      </c>
      <c r="F1922" t="s">
        <v>1353</v>
      </c>
      <c r="G1922" t="s">
        <v>1627</v>
      </c>
      <c r="H1922" t="s">
        <v>2315</v>
      </c>
      <c r="I1922" t="s">
        <v>1390</v>
      </c>
      <c r="J1922" t="s">
        <v>1353</v>
      </c>
    </row>
    <row r="1923" spans="1:10" x14ac:dyDescent="0.35">
      <c r="A1923" t="s">
        <v>1458</v>
      </c>
      <c r="B1923">
        <v>40</v>
      </c>
      <c r="C1923" t="s">
        <v>1732</v>
      </c>
      <c r="D1923" t="s">
        <v>1732</v>
      </c>
      <c r="E1923" t="s">
        <v>1628</v>
      </c>
      <c r="F1923" t="s">
        <v>1353</v>
      </c>
      <c r="G1923" t="s">
        <v>1386</v>
      </c>
      <c r="H1923" t="s">
        <v>2316</v>
      </c>
      <c r="I1923" t="s">
        <v>1353</v>
      </c>
      <c r="J1923" t="s">
        <v>1353</v>
      </c>
    </row>
    <row r="1924" spans="1:10" x14ac:dyDescent="0.35">
      <c r="A1924" t="s">
        <v>1460</v>
      </c>
      <c r="B1924">
        <v>3</v>
      </c>
      <c r="C1924" t="s">
        <v>1353</v>
      </c>
      <c r="D1924" t="s">
        <v>1353</v>
      </c>
      <c r="E1924" t="s">
        <v>1353</v>
      </c>
      <c r="F1924" t="s">
        <v>1353</v>
      </c>
      <c r="G1924" t="s">
        <v>1353</v>
      </c>
      <c r="H1924" t="s">
        <v>1365</v>
      </c>
      <c r="I1924" t="s">
        <v>1353</v>
      </c>
      <c r="J1924" t="s">
        <v>1366</v>
      </c>
    </row>
    <row r="1925" spans="1:10" x14ac:dyDescent="0.35">
      <c r="A1925" t="s">
        <v>1378</v>
      </c>
      <c r="B1925">
        <v>245</v>
      </c>
      <c r="C1925" t="s">
        <v>1387</v>
      </c>
      <c r="D1925" t="s">
        <v>1563</v>
      </c>
      <c r="E1925" t="s">
        <v>1717</v>
      </c>
      <c r="F1925" t="s">
        <v>1526</v>
      </c>
      <c r="G1925" t="s">
        <v>1723</v>
      </c>
      <c r="H1925" t="s">
        <v>2317</v>
      </c>
      <c r="I1925" t="s">
        <v>1383</v>
      </c>
      <c r="J1925" t="s">
        <v>1526</v>
      </c>
    </row>
    <row r="1927" spans="1:10" x14ac:dyDescent="0.35">
      <c r="A1927" t="s">
        <v>2318</v>
      </c>
    </row>
    <row r="1928" spans="1:10" x14ac:dyDescent="0.35">
      <c r="A1928" t="s">
        <v>65</v>
      </c>
      <c r="B1928" t="s">
        <v>1339</v>
      </c>
      <c r="C1928" t="s">
        <v>336</v>
      </c>
      <c r="D1928" t="s">
        <v>282</v>
      </c>
      <c r="E1928" t="s">
        <v>373</v>
      </c>
      <c r="F1928" t="s">
        <v>246</v>
      </c>
      <c r="G1928" t="s">
        <v>263</v>
      </c>
      <c r="H1928" t="s">
        <v>261</v>
      </c>
      <c r="I1928" t="s">
        <v>399</v>
      </c>
      <c r="J1928" t="s">
        <v>713</v>
      </c>
    </row>
    <row r="1929" spans="1:10" x14ac:dyDescent="0.35">
      <c r="A1929" t="s">
        <v>1351</v>
      </c>
      <c r="B1929">
        <v>1</v>
      </c>
      <c r="C1929" t="s">
        <v>1352</v>
      </c>
      <c r="D1929" t="s">
        <v>1353</v>
      </c>
      <c r="E1929" t="s">
        <v>1353</v>
      </c>
      <c r="F1929" t="s">
        <v>1353</v>
      </c>
      <c r="G1929" t="s">
        <v>1353</v>
      </c>
      <c r="H1929" t="s">
        <v>1353</v>
      </c>
      <c r="I1929" t="s">
        <v>1353</v>
      </c>
      <c r="J1929" t="s">
        <v>1353</v>
      </c>
    </row>
    <row r="1930" spans="1:10" x14ac:dyDescent="0.35">
      <c r="A1930" t="s">
        <v>1354</v>
      </c>
      <c r="B1930">
        <v>1</v>
      </c>
      <c r="C1930" t="s">
        <v>1353</v>
      </c>
      <c r="D1930" t="s">
        <v>1352</v>
      </c>
      <c r="E1930" t="s">
        <v>1353</v>
      </c>
      <c r="F1930" t="s">
        <v>1353</v>
      </c>
      <c r="G1930" t="s">
        <v>1353</v>
      </c>
      <c r="H1930" t="s">
        <v>1353</v>
      </c>
      <c r="I1930" t="s">
        <v>1353</v>
      </c>
      <c r="J1930" t="s">
        <v>1353</v>
      </c>
    </row>
    <row r="1931" spans="1:10" x14ac:dyDescent="0.35">
      <c r="A1931" t="s">
        <v>1355</v>
      </c>
      <c r="B1931">
        <v>12</v>
      </c>
      <c r="C1931" t="s">
        <v>1353</v>
      </c>
      <c r="D1931" t="s">
        <v>1356</v>
      </c>
      <c r="E1931" t="s">
        <v>1716</v>
      </c>
      <c r="F1931" t="s">
        <v>1366</v>
      </c>
      <c r="G1931" t="s">
        <v>1353</v>
      </c>
      <c r="H1931" t="s">
        <v>1353</v>
      </c>
      <c r="I1931" t="s">
        <v>1353</v>
      </c>
      <c r="J1931" t="s">
        <v>1353</v>
      </c>
    </row>
    <row r="1932" spans="1:10" x14ac:dyDescent="0.35">
      <c r="A1932" t="s">
        <v>1358</v>
      </c>
      <c r="B1932">
        <v>8</v>
      </c>
      <c r="C1932" t="s">
        <v>1360</v>
      </c>
      <c r="D1932" t="s">
        <v>1353</v>
      </c>
      <c r="E1932" t="s">
        <v>1353</v>
      </c>
      <c r="F1932" t="s">
        <v>1901</v>
      </c>
      <c r="G1932" t="s">
        <v>1356</v>
      </c>
      <c r="H1932" t="s">
        <v>1353</v>
      </c>
      <c r="I1932" t="s">
        <v>1353</v>
      </c>
      <c r="J1932" t="s">
        <v>1353</v>
      </c>
    </row>
    <row r="1933" spans="1:10" x14ac:dyDescent="0.35">
      <c r="A1933" t="s">
        <v>1361</v>
      </c>
      <c r="B1933">
        <v>5</v>
      </c>
      <c r="C1933" t="s">
        <v>1353</v>
      </c>
      <c r="D1933" t="s">
        <v>1363</v>
      </c>
      <c r="E1933" t="s">
        <v>1922</v>
      </c>
      <c r="F1933" t="s">
        <v>1363</v>
      </c>
      <c r="G1933" t="s">
        <v>1353</v>
      </c>
      <c r="H1933" t="s">
        <v>1353</v>
      </c>
      <c r="I1933" t="s">
        <v>1353</v>
      </c>
      <c r="J1933" t="s">
        <v>1353</v>
      </c>
    </row>
    <row r="1934" spans="1:10" x14ac:dyDescent="0.35">
      <c r="A1934" t="s">
        <v>1364</v>
      </c>
      <c r="B1934">
        <v>3</v>
      </c>
      <c r="C1934" t="s">
        <v>1353</v>
      </c>
      <c r="D1934" t="s">
        <v>1353</v>
      </c>
      <c r="E1934" t="s">
        <v>1353</v>
      </c>
      <c r="F1934" t="s">
        <v>1365</v>
      </c>
      <c r="G1934" t="s">
        <v>1366</v>
      </c>
      <c r="H1934" t="s">
        <v>1353</v>
      </c>
      <c r="I1934" t="s">
        <v>1353</v>
      </c>
      <c r="J1934" t="s">
        <v>1353</v>
      </c>
    </row>
    <row r="1935" spans="1:10" x14ac:dyDescent="0.35">
      <c r="A1935" t="s">
        <v>1367</v>
      </c>
      <c r="B1935">
        <v>210</v>
      </c>
      <c r="C1935" t="s">
        <v>1661</v>
      </c>
      <c r="D1935" t="s">
        <v>1483</v>
      </c>
      <c r="E1935" t="s">
        <v>1497</v>
      </c>
      <c r="F1935" t="s">
        <v>2247</v>
      </c>
      <c r="G1935" t="s">
        <v>1717</v>
      </c>
      <c r="H1935" t="s">
        <v>1636</v>
      </c>
      <c r="I1935" t="s">
        <v>1376</v>
      </c>
      <c r="J1935" t="s">
        <v>1636</v>
      </c>
    </row>
    <row r="1936" spans="1:10" x14ac:dyDescent="0.35">
      <c r="A1936" t="s">
        <v>1377</v>
      </c>
      <c r="B1936">
        <v>5</v>
      </c>
      <c r="C1936" t="s">
        <v>1363</v>
      </c>
      <c r="D1936" t="s">
        <v>1363</v>
      </c>
      <c r="E1936" t="s">
        <v>1353</v>
      </c>
      <c r="F1936" t="s">
        <v>1362</v>
      </c>
      <c r="G1936" t="s">
        <v>1363</v>
      </c>
      <c r="H1936" t="s">
        <v>1353</v>
      </c>
      <c r="I1936" t="s">
        <v>1353</v>
      </c>
      <c r="J1936" t="s">
        <v>1353</v>
      </c>
    </row>
    <row r="1937" spans="1:10" x14ac:dyDescent="0.35">
      <c r="A1937" t="s">
        <v>1378</v>
      </c>
      <c r="B1937">
        <v>245</v>
      </c>
      <c r="C1937" t="s">
        <v>1563</v>
      </c>
      <c r="D1937" t="s">
        <v>1723</v>
      </c>
      <c r="E1937" t="s">
        <v>1387</v>
      </c>
      <c r="F1937" t="s">
        <v>2317</v>
      </c>
      <c r="G1937" t="s">
        <v>1717</v>
      </c>
      <c r="H1937" t="s">
        <v>1526</v>
      </c>
      <c r="I1937" t="s">
        <v>1383</v>
      </c>
      <c r="J1937" t="s">
        <v>1526</v>
      </c>
    </row>
    <row r="1939" spans="1:10" x14ac:dyDescent="0.35">
      <c r="A1939" t="s">
        <v>2319</v>
      </c>
    </row>
    <row r="1940" spans="1:10" x14ac:dyDescent="0.35">
      <c r="A1940" t="s">
        <v>57</v>
      </c>
      <c r="B1940" t="s">
        <v>1339</v>
      </c>
      <c r="C1940" t="s">
        <v>336</v>
      </c>
      <c r="D1940" t="s">
        <v>263</v>
      </c>
      <c r="E1940" t="s">
        <v>261</v>
      </c>
      <c r="F1940" t="s">
        <v>399</v>
      </c>
      <c r="G1940" t="s">
        <v>713</v>
      </c>
      <c r="H1940" t="s">
        <v>373</v>
      </c>
      <c r="I1940" t="s">
        <v>282</v>
      </c>
      <c r="J1940" t="s">
        <v>246</v>
      </c>
    </row>
    <row r="1941" spans="1:10" x14ac:dyDescent="0.35">
      <c r="A1941" t="s">
        <v>240</v>
      </c>
      <c r="B1941">
        <v>229</v>
      </c>
      <c r="C1941" t="s">
        <v>1563</v>
      </c>
      <c r="D1941" t="s">
        <v>1563</v>
      </c>
      <c r="E1941" t="s">
        <v>1526</v>
      </c>
      <c r="F1941" t="s">
        <v>1492</v>
      </c>
      <c r="G1941" t="s">
        <v>1526</v>
      </c>
      <c r="H1941" t="s">
        <v>1613</v>
      </c>
      <c r="I1941" t="s">
        <v>2133</v>
      </c>
      <c r="J1941" t="s">
        <v>1388</v>
      </c>
    </row>
    <row r="1942" spans="1:10" x14ac:dyDescent="0.35">
      <c r="A1942" t="s">
        <v>462</v>
      </c>
      <c r="B1942">
        <v>16</v>
      </c>
      <c r="C1942" t="s">
        <v>1360</v>
      </c>
      <c r="D1942" t="s">
        <v>1413</v>
      </c>
      <c r="E1942" t="s">
        <v>1353</v>
      </c>
      <c r="F1942" t="s">
        <v>1353</v>
      </c>
      <c r="G1942" t="s">
        <v>1353</v>
      </c>
      <c r="H1942" t="s">
        <v>1485</v>
      </c>
      <c r="I1942" t="s">
        <v>1360</v>
      </c>
      <c r="J1942" t="s">
        <v>1438</v>
      </c>
    </row>
    <row r="1943" spans="1:10" x14ac:dyDescent="0.35">
      <c r="A1943" t="s">
        <v>1378</v>
      </c>
      <c r="B1943">
        <v>245</v>
      </c>
      <c r="C1943" t="s">
        <v>1563</v>
      </c>
      <c r="D1943" t="s">
        <v>1717</v>
      </c>
      <c r="E1943" t="s">
        <v>1526</v>
      </c>
      <c r="F1943" t="s">
        <v>1383</v>
      </c>
      <c r="G1943" t="s">
        <v>1526</v>
      </c>
      <c r="H1943" t="s">
        <v>1387</v>
      </c>
      <c r="I1943" t="s">
        <v>1723</v>
      </c>
      <c r="J1943" t="s">
        <v>2317</v>
      </c>
    </row>
    <row r="1945" spans="1:10" x14ac:dyDescent="0.35">
      <c r="A1945" t="s">
        <v>2320</v>
      </c>
    </row>
    <row r="1946" spans="1:10" x14ac:dyDescent="0.35">
      <c r="A1946" t="s">
        <v>1409</v>
      </c>
      <c r="B1946" t="s">
        <v>1339</v>
      </c>
      <c r="C1946" t="s">
        <v>336</v>
      </c>
      <c r="D1946" t="s">
        <v>263</v>
      </c>
      <c r="E1946" t="s">
        <v>373</v>
      </c>
      <c r="F1946" t="s">
        <v>282</v>
      </c>
      <c r="G1946" t="s">
        <v>246</v>
      </c>
      <c r="H1946" t="s">
        <v>261</v>
      </c>
      <c r="I1946" t="s">
        <v>399</v>
      </c>
      <c r="J1946" t="s">
        <v>713</v>
      </c>
    </row>
    <row r="1947" spans="1:10" x14ac:dyDescent="0.35">
      <c r="A1947" t="s">
        <v>1410</v>
      </c>
      <c r="B1947">
        <v>32</v>
      </c>
      <c r="C1947" t="s">
        <v>1360</v>
      </c>
      <c r="D1947" t="s">
        <v>1412</v>
      </c>
      <c r="E1947" t="s">
        <v>1485</v>
      </c>
      <c r="F1947" t="s">
        <v>1483</v>
      </c>
      <c r="G1947" t="s">
        <v>1359</v>
      </c>
      <c r="H1947" t="s">
        <v>1353</v>
      </c>
      <c r="I1947" t="s">
        <v>1353</v>
      </c>
      <c r="J1947" t="s">
        <v>1353</v>
      </c>
    </row>
    <row r="1948" spans="1:10" x14ac:dyDescent="0.35">
      <c r="A1948" t="s">
        <v>1415</v>
      </c>
      <c r="B1948">
        <v>112</v>
      </c>
      <c r="C1948" t="s">
        <v>1462</v>
      </c>
      <c r="D1948" t="s">
        <v>1644</v>
      </c>
      <c r="E1948" t="s">
        <v>1708</v>
      </c>
      <c r="F1948" t="s">
        <v>2264</v>
      </c>
      <c r="G1948" t="s">
        <v>2321</v>
      </c>
      <c r="H1948" t="s">
        <v>1419</v>
      </c>
      <c r="I1948" t="s">
        <v>1419</v>
      </c>
      <c r="J1948" t="s">
        <v>1353</v>
      </c>
    </row>
    <row r="1949" spans="1:10" x14ac:dyDescent="0.35">
      <c r="A1949" t="s">
        <v>1422</v>
      </c>
      <c r="B1949">
        <v>50</v>
      </c>
      <c r="C1949" t="s">
        <v>1424</v>
      </c>
      <c r="D1949" t="s">
        <v>1425</v>
      </c>
      <c r="E1949" t="s">
        <v>1363</v>
      </c>
      <c r="F1949" t="s">
        <v>1538</v>
      </c>
      <c r="G1949" t="s">
        <v>2322</v>
      </c>
      <c r="H1949" t="s">
        <v>1353</v>
      </c>
      <c r="I1949" t="s">
        <v>1429</v>
      </c>
      <c r="J1949" t="s">
        <v>1423</v>
      </c>
    </row>
    <row r="1950" spans="1:10" x14ac:dyDescent="0.35">
      <c r="A1950" t="s">
        <v>1430</v>
      </c>
      <c r="B1950">
        <v>1</v>
      </c>
      <c r="C1950" t="s">
        <v>1353</v>
      </c>
      <c r="D1950" t="s">
        <v>1353</v>
      </c>
      <c r="E1950" t="s">
        <v>1352</v>
      </c>
      <c r="F1950" t="s">
        <v>1353</v>
      </c>
      <c r="G1950" t="s">
        <v>1353</v>
      </c>
      <c r="H1950" t="s">
        <v>1353</v>
      </c>
      <c r="I1950" t="s">
        <v>1353</v>
      </c>
      <c r="J1950" t="s">
        <v>1353</v>
      </c>
    </row>
    <row r="1951" spans="1:10" x14ac:dyDescent="0.35">
      <c r="A1951" t="s">
        <v>1431</v>
      </c>
      <c r="B1951">
        <v>34</v>
      </c>
      <c r="C1951" t="s">
        <v>1433</v>
      </c>
      <c r="D1951" t="s">
        <v>1435</v>
      </c>
      <c r="E1951" t="s">
        <v>1468</v>
      </c>
      <c r="F1951" t="s">
        <v>1924</v>
      </c>
      <c r="G1951" t="s">
        <v>1656</v>
      </c>
      <c r="H1951" t="s">
        <v>1353</v>
      </c>
      <c r="I1951" t="s">
        <v>1353</v>
      </c>
      <c r="J1951" t="s">
        <v>1353</v>
      </c>
    </row>
    <row r="1952" spans="1:10" x14ac:dyDescent="0.35">
      <c r="A1952" t="s">
        <v>1437</v>
      </c>
      <c r="B1952">
        <v>16</v>
      </c>
      <c r="C1952" t="s">
        <v>1413</v>
      </c>
      <c r="D1952" t="s">
        <v>1485</v>
      </c>
      <c r="E1952" t="s">
        <v>1413</v>
      </c>
      <c r="F1952" t="s">
        <v>1360</v>
      </c>
      <c r="G1952" t="s">
        <v>1574</v>
      </c>
      <c r="H1952" t="s">
        <v>1353</v>
      </c>
      <c r="I1952" t="s">
        <v>1353</v>
      </c>
      <c r="J1952" t="s">
        <v>1353</v>
      </c>
    </row>
    <row r="1953" spans="1:10" x14ac:dyDescent="0.35">
      <c r="A1953" t="s">
        <v>1378</v>
      </c>
      <c r="B1953">
        <v>245</v>
      </c>
      <c r="C1953" t="s">
        <v>1563</v>
      </c>
      <c r="D1953" t="s">
        <v>1717</v>
      </c>
      <c r="E1953" t="s">
        <v>1387</v>
      </c>
      <c r="F1953" t="s">
        <v>1723</v>
      </c>
      <c r="G1953" t="s">
        <v>2317</v>
      </c>
      <c r="H1953" t="s">
        <v>1526</v>
      </c>
      <c r="I1953" t="s">
        <v>1383</v>
      </c>
      <c r="J1953" t="s">
        <v>1526</v>
      </c>
    </row>
    <row r="1955" spans="1:10" x14ac:dyDescent="0.35">
      <c r="A1955" t="s">
        <v>2323</v>
      </c>
    </row>
    <row r="1956" spans="1:10" x14ac:dyDescent="0.35">
      <c r="A1956" t="s">
        <v>1440</v>
      </c>
      <c r="B1956" t="s">
        <v>1339</v>
      </c>
      <c r="C1956" t="s">
        <v>336</v>
      </c>
      <c r="D1956" t="s">
        <v>263</v>
      </c>
      <c r="E1956" t="s">
        <v>399</v>
      </c>
      <c r="F1956" t="s">
        <v>373</v>
      </c>
      <c r="G1956" t="s">
        <v>282</v>
      </c>
      <c r="H1956" t="s">
        <v>246</v>
      </c>
      <c r="I1956" t="s">
        <v>261</v>
      </c>
      <c r="J1956" t="s">
        <v>713</v>
      </c>
    </row>
    <row r="1957" spans="1:10" x14ac:dyDescent="0.35">
      <c r="A1957" t="s">
        <v>1441</v>
      </c>
      <c r="B1957">
        <v>41</v>
      </c>
      <c r="C1957" t="s">
        <v>1446</v>
      </c>
      <c r="D1957" t="s">
        <v>1446</v>
      </c>
      <c r="E1957" t="s">
        <v>1380</v>
      </c>
      <c r="F1957" t="s">
        <v>2313</v>
      </c>
      <c r="G1957" t="s">
        <v>2313</v>
      </c>
      <c r="H1957" t="s">
        <v>2324</v>
      </c>
      <c r="I1957" t="s">
        <v>1353</v>
      </c>
      <c r="J1957" t="s">
        <v>1353</v>
      </c>
    </row>
    <row r="1958" spans="1:10" x14ac:dyDescent="0.35">
      <c r="A1958" t="s">
        <v>1447</v>
      </c>
      <c r="B1958">
        <v>204</v>
      </c>
      <c r="C1958" t="s">
        <v>1749</v>
      </c>
      <c r="D1958" t="s">
        <v>1435</v>
      </c>
      <c r="E1958" t="s">
        <v>1636</v>
      </c>
      <c r="F1958" t="s">
        <v>1536</v>
      </c>
      <c r="G1958" t="s">
        <v>1548</v>
      </c>
      <c r="H1958" t="s">
        <v>1900</v>
      </c>
      <c r="I1958" t="s">
        <v>1636</v>
      </c>
      <c r="J1958" t="s">
        <v>1636</v>
      </c>
    </row>
    <row r="1959" spans="1:10" x14ac:dyDescent="0.35">
      <c r="A1959" t="s">
        <v>1378</v>
      </c>
      <c r="B1959">
        <v>245</v>
      </c>
      <c r="C1959" t="s">
        <v>1563</v>
      </c>
      <c r="D1959" t="s">
        <v>1717</v>
      </c>
      <c r="E1959" t="s">
        <v>1383</v>
      </c>
      <c r="F1959" t="s">
        <v>1387</v>
      </c>
      <c r="G1959" t="s">
        <v>1723</v>
      </c>
      <c r="H1959" t="s">
        <v>2317</v>
      </c>
      <c r="I1959" t="s">
        <v>1526</v>
      </c>
      <c r="J1959" t="s">
        <v>1526</v>
      </c>
    </row>
    <row r="1961" spans="1:10" x14ac:dyDescent="0.35">
      <c r="A1961" t="s">
        <v>2325</v>
      </c>
    </row>
    <row r="1962" spans="1:10" x14ac:dyDescent="0.35">
      <c r="A1962" t="s">
        <v>25</v>
      </c>
      <c r="B1962" t="s">
        <v>1339</v>
      </c>
      <c r="C1962" t="s">
        <v>2326</v>
      </c>
      <c r="D1962" t="s">
        <v>2327</v>
      </c>
      <c r="E1962" t="s">
        <v>2328</v>
      </c>
      <c r="F1962" t="s">
        <v>2329</v>
      </c>
      <c r="G1962" t="s">
        <v>2330</v>
      </c>
    </row>
    <row r="1963" spans="1:10" x14ac:dyDescent="0.35">
      <c r="A1963" t="s">
        <v>1459</v>
      </c>
      <c r="B1963">
        <v>2</v>
      </c>
      <c r="C1963" t="s">
        <v>1438</v>
      </c>
      <c r="D1963" t="s">
        <v>1438</v>
      </c>
      <c r="E1963" t="s">
        <v>1353</v>
      </c>
      <c r="F1963" t="s">
        <v>1353</v>
      </c>
      <c r="G1963" t="s">
        <v>1353</v>
      </c>
    </row>
    <row r="1964" spans="1:10" x14ac:dyDescent="0.35">
      <c r="A1964" t="s">
        <v>1455</v>
      </c>
      <c r="B1964">
        <v>41</v>
      </c>
      <c r="C1964" t="s">
        <v>1392</v>
      </c>
      <c r="D1964" t="s">
        <v>1981</v>
      </c>
      <c r="E1964" t="s">
        <v>1443</v>
      </c>
      <c r="F1964" t="s">
        <v>2111</v>
      </c>
      <c r="G1964" t="s">
        <v>1353</v>
      </c>
    </row>
    <row r="1965" spans="1:10" x14ac:dyDescent="0.35">
      <c r="A1965" t="s">
        <v>1456</v>
      </c>
      <c r="B1965">
        <v>97</v>
      </c>
      <c r="C1965" t="s">
        <v>1622</v>
      </c>
      <c r="D1965" t="s">
        <v>2314</v>
      </c>
      <c r="E1965" t="s">
        <v>2331</v>
      </c>
      <c r="F1965" t="s">
        <v>1629</v>
      </c>
      <c r="G1965" t="s">
        <v>1353</v>
      </c>
    </row>
    <row r="1966" spans="1:10" x14ac:dyDescent="0.35">
      <c r="A1966" t="s">
        <v>1457</v>
      </c>
      <c r="B1966">
        <v>62</v>
      </c>
      <c r="C1966" t="s">
        <v>2163</v>
      </c>
      <c r="D1966" t="s">
        <v>1490</v>
      </c>
      <c r="E1966" t="s">
        <v>2153</v>
      </c>
      <c r="F1966" t="s">
        <v>1608</v>
      </c>
      <c r="G1966" t="s">
        <v>1390</v>
      </c>
    </row>
    <row r="1967" spans="1:10" x14ac:dyDescent="0.35">
      <c r="A1967" t="s">
        <v>1458</v>
      </c>
      <c r="B1967">
        <v>40</v>
      </c>
      <c r="C1967" t="s">
        <v>1360</v>
      </c>
      <c r="D1967" t="s">
        <v>1964</v>
      </c>
      <c r="E1967" t="s">
        <v>1426</v>
      </c>
      <c r="F1967" t="s">
        <v>1986</v>
      </c>
      <c r="G1967" t="s">
        <v>1451</v>
      </c>
    </row>
    <row r="1968" spans="1:10" x14ac:dyDescent="0.35">
      <c r="A1968" t="s">
        <v>1460</v>
      </c>
      <c r="B1968">
        <v>3</v>
      </c>
      <c r="C1968" t="s">
        <v>1366</v>
      </c>
      <c r="D1968" t="s">
        <v>1353</v>
      </c>
      <c r="E1968" t="s">
        <v>1365</v>
      </c>
      <c r="F1968" t="s">
        <v>1353</v>
      </c>
      <c r="G1968" t="s">
        <v>1353</v>
      </c>
    </row>
    <row r="1969" spans="1:7" x14ac:dyDescent="0.35">
      <c r="A1969" t="s">
        <v>1378</v>
      </c>
      <c r="B1969">
        <v>245</v>
      </c>
      <c r="C1969" t="s">
        <v>1442</v>
      </c>
      <c r="D1969" t="s">
        <v>1682</v>
      </c>
      <c r="E1969" t="s">
        <v>1932</v>
      </c>
      <c r="F1969" t="s">
        <v>2265</v>
      </c>
      <c r="G1969" t="s">
        <v>1474</v>
      </c>
    </row>
    <row r="1971" spans="1:7" x14ac:dyDescent="0.35">
      <c r="A1971" t="s">
        <v>2332</v>
      </c>
    </row>
    <row r="1972" spans="1:7" x14ac:dyDescent="0.35">
      <c r="A1972" t="s">
        <v>53</v>
      </c>
      <c r="B1972" t="s">
        <v>1339</v>
      </c>
      <c r="C1972" t="s">
        <v>2328</v>
      </c>
      <c r="D1972" t="s">
        <v>2326</v>
      </c>
      <c r="E1972" t="s">
        <v>2329</v>
      </c>
      <c r="F1972" t="s">
        <v>2327</v>
      </c>
      <c r="G1972" t="s">
        <v>2330</v>
      </c>
    </row>
    <row r="1973" spans="1:7" x14ac:dyDescent="0.35">
      <c r="A1973" t="s">
        <v>1565</v>
      </c>
      <c r="B1973">
        <v>19</v>
      </c>
      <c r="C1973" t="s">
        <v>1675</v>
      </c>
      <c r="D1973" t="s">
        <v>1675</v>
      </c>
      <c r="E1973" t="s">
        <v>1730</v>
      </c>
      <c r="F1973" t="s">
        <v>1729</v>
      </c>
      <c r="G1973" t="s">
        <v>1353</v>
      </c>
    </row>
    <row r="1974" spans="1:7" x14ac:dyDescent="0.35">
      <c r="A1974" t="s">
        <v>1566</v>
      </c>
      <c r="B1974">
        <v>127</v>
      </c>
      <c r="C1974" t="s">
        <v>1496</v>
      </c>
      <c r="D1974" t="s">
        <v>2306</v>
      </c>
      <c r="E1974" t="s">
        <v>2333</v>
      </c>
      <c r="F1974" t="s">
        <v>1614</v>
      </c>
      <c r="G1974" t="s">
        <v>1390</v>
      </c>
    </row>
    <row r="1975" spans="1:7" x14ac:dyDescent="0.35">
      <c r="A1975" t="s">
        <v>1567</v>
      </c>
      <c r="B1975">
        <v>57</v>
      </c>
      <c r="C1975" t="s">
        <v>1730</v>
      </c>
      <c r="D1975" t="s">
        <v>1641</v>
      </c>
      <c r="E1975" t="s">
        <v>2012</v>
      </c>
      <c r="F1975" t="s">
        <v>1996</v>
      </c>
      <c r="G1975" t="s">
        <v>1353</v>
      </c>
    </row>
    <row r="1976" spans="1:7" x14ac:dyDescent="0.35">
      <c r="A1976" t="s">
        <v>1568</v>
      </c>
      <c r="B1976">
        <v>14</v>
      </c>
      <c r="C1976" t="s">
        <v>1374</v>
      </c>
      <c r="D1976" t="s">
        <v>1487</v>
      </c>
      <c r="E1976" t="s">
        <v>1921</v>
      </c>
      <c r="F1976" t="s">
        <v>1374</v>
      </c>
      <c r="G1976" t="s">
        <v>1353</v>
      </c>
    </row>
    <row r="1977" spans="1:7" x14ac:dyDescent="0.35">
      <c r="A1977" t="s">
        <v>1569</v>
      </c>
      <c r="B1977">
        <v>28</v>
      </c>
      <c r="C1977" t="s">
        <v>1662</v>
      </c>
      <c r="D1977" t="s">
        <v>1417</v>
      </c>
      <c r="E1977" t="s">
        <v>1356</v>
      </c>
      <c r="F1977" t="s">
        <v>1662</v>
      </c>
      <c r="G1977" t="s">
        <v>1353</v>
      </c>
    </row>
    <row r="1978" spans="1:7" x14ac:dyDescent="0.35">
      <c r="A1978" t="s">
        <v>1378</v>
      </c>
      <c r="B1978">
        <v>245</v>
      </c>
      <c r="C1978" t="s">
        <v>1932</v>
      </c>
      <c r="D1978" t="s">
        <v>1442</v>
      </c>
      <c r="E1978" t="s">
        <v>2265</v>
      </c>
      <c r="F1978" t="s">
        <v>1682</v>
      </c>
      <c r="G1978" t="s">
        <v>1474</v>
      </c>
    </row>
    <row r="1980" spans="1:7" x14ac:dyDescent="0.35">
      <c r="A1980" t="s">
        <v>2334</v>
      </c>
    </row>
    <row r="1981" spans="1:7" x14ac:dyDescent="0.35">
      <c r="A1981" t="s">
        <v>1409</v>
      </c>
      <c r="B1981" t="s">
        <v>1339</v>
      </c>
      <c r="C1981" t="s">
        <v>2328</v>
      </c>
      <c r="D1981" t="s">
        <v>2326</v>
      </c>
      <c r="E1981" t="s">
        <v>2329</v>
      </c>
      <c r="F1981" t="s">
        <v>2327</v>
      </c>
      <c r="G1981" t="s">
        <v>2330</v>
      </c>
    </row>
    <row r="1982" spans="1:7" x14ac:dyDescent="0.35">
      <c r="A1982" t="s">
        <v>1410</v>
      </c>
      <c r="B1982">
        <v>32</v>
      </c>
      <c r="C1982" t="s">
        <v>1483</v>
      </c>
      <c r="D1982" t="s">
        <v>1412</v>
      </c>
      <c r="E1982" t="s">
        <v>1359</v>
      </c>
      <c r="F1982" t="s">
        <v>1493</v>
      </c>
      <c r="G1982" t="s">
        <v>1353</v>
      </c>
    </row>
    <row r="1983" spans="1:7" x14ac:dyDescent="0.35">
      <c r="A1983" t="s">
        <v>1415</v>
      </c>
      <c r="B1983">
        <v>112</v>
      </c>
      <c r="C1983" t="s">
        <v>1682</v>
      </c>
      <c r="D1983" t="s">
        <v>1425</v>
      </c>
      <c r="E1983" t="s">
        <v>1682</v>
      </c>
      <c r="F1983" t="s">
        <v>2335</v>
      </c>
      <c r="G1983" t="s">
        <v>1419</v>
      </c>
    </row>
    <row r="1984" spans="1:7" x14ac:dyDescent="0.35">
      <c r="A1984" t="s">
        <v>1422</v>
      </c>
      <c r="B1984">
        <v>50</v>
      </c>
      <c r="C1984" t="s">
        <v>1582</v>
      </c>
      <c r="D1984" t="s">
        <v>1386</v>
      </c>
      <c r="E1984" t="s">
        <v>1426</v>
      </c>
      <c r="F1984" t="s">
        <v>2034</v>
      </c>
      <c r="G1984" t="s">
        <v>1423</v>
      </c>
    </row>
    <row r="1985" spans="1:10" x14ac:dyDescent="0.35">
      <c r="A1985" t="s">
        <v>1430</v>
      </c>
      <c r="B1985">
        <v>1</v>
      </c>
      <c r="C1985" t="s">
        <v>1352</v>
      </c>
      <c r="D1985" t="s">
        <v>1353</v>
      </c>
      <c r="E1985" t="s">
        <v>1353</v>
      </c>
      <c r="F1985" t="s">
        <v>1353</v>
      </c>
      <c r="G1985" t="s">
        <v>1353</v>
      </c>
    </row>
    <row r="1986" spans="1:10" x14ac:dyDescent="0.35">
      <c r="A1986" t="s">
        <v>1431</v>
      </c>
      <c r="B1986">
        <v>34</v>
      </c>
      <c r="C1986" t="s">
        <v>1747</v>
      </c>
      <c r="D1986" t="s">
        <v>1468</v>
      </c>
      <c r="E1986" t="s">
        <v>2336</v>
      </c>
      <c r="F1986" t="s">
        <v>1435</v>
      </c>
      <c r="G1986" t="s">
        <v>1353</v>
      </c>
    </row>
    <row r="1987" spans="1:10" x14ac:dyDescent="0.35">
      <c r="A1987" t="s">
        <v>1437</v>
      </c>
      <c r="B1987">
        <v>16</v>
      </c>
      <c r="C1987" t="s">
        <v>1485</v>
      </c>
      <c r="D1987" t="s">
        <v>1493</v>
      </c>
      <c r="E1987" t="s">
        <v>1484</v>
      </c>
      <c r="F1987" t="s">
        <v>1413</v>
      </c>
      <c r="G1987" t="s">
        <v>1353</v>
      </c>
    </row>
    <row r="1988" spans="1:10" x14ac:dyDescent="0.35">
      <c r="A1988" t="s">
        <v>1378</v>
      </c>
      <c r="B1988">
        <v>245</v>
      </c>
      <c r="C1988" t="s">
        <v>1932</v>
      </c>
      <c r="D1988" t="s">
        <v>1442</v>
      </c>
      <c r="E1988" t="s">
        <v>2265</v>
      </c>
      <c r="F1988" t="s">
        <v>1682</v>
      </c>
      <c r="G1988" t="s">
        <v>1474</v>
      </c>
    </row>
    <row r="1990" spans="1:10" x14ac:dyDescent="0.35">
      <c r="A1990" t="s">
        <v>2337</v>
      </c>
    </row>
    <row r="1991" spans="1:10" x14ac:dyDescent="0.35">
      <c r="A1991" t="s">
        <v>1440</v>
      </c>
      <c r="B1991" t="s">
        <v>1339</v>
      </c>
      <c r="C1991" t="s">
        <v>2330</v>
      </c>
      <c r="D1991" t="s">
        <v>2328</v>
      </c>
      <c r="E1991" t="s">
        <v>2326</v>
      </c>
      <c r="F1991" t="s">
        <v>2329</v>
      </c>
      <c r="G1991" t="s">
        <v>2327</v>
      </c>
    </row>
    <row r="1992" spans="1:10" x14ac:dyDescent="0.35">
      <c r="A1992" t="s">
        <v>1441</v>
      </c>
      <c r="B1992">
        <v>41</v>
      </c>
      <c r="C1992" t="s">
        <v>1375</v>
      </c>
      <c r="D1992" t="s">
        <v>1496</v>
      </c>
      <c r="E1992" t="s">
        <v>1442</v>
      </c>
      <c r="F1992" t="s">
        <v>1981</v>
      </c>
      <c r="G1992" t="s">
        <v>2313</v>
      </c>
    </row>
    <row r="1993" spans="1:10" x14ac:dyDescent="0.35">
      <c r="A1993" t="s">
        <v>1447</v>
      </c>
      <c r="B1993">
        <v>204</v>
      </c>
      <c r="C1993" t="s">
        <v>1636</v>
      </c>
      <c r="D1993" t="s">
        <v>2017</v>
      </c>
      <c r="E1993" t="s">
        <v>1749</v>
      </c>
      <c r="F1993" t="s">
        <v>1635</v>
      </c>
      <c r="G1993" t="s">
        <v>2336</v>
      </c>
    </row>
    <row r="1994" spans="1:10" x14ac:dyDescent="0.35">
      <c r="A1994" t="s">
        <v>1378</v>
      </c>
      <c r="B1994">
        <v>245</v>
      </c>
      <c r="C1994" t="s">
        <v>1474</v>
      </c>
      <c r="D1994" t="s">
        <v>1932</v>
      </c>
      <c r="E1994" t="s">
        <v>1442</v>
      </c>
      <c r="F1994" t="s">
        <v>2265</v>
      </c>
      <c r="G1994" t="s">
        <v>1682</v>
      </c>
    </row>
    <row r="1996" spans="1:10" x14ac:dyDescent="0.35">
      <c r="A1996" t="s">
        <v>2338</v>
      </c>
    </row>
    <row r="1997" spans="1:10" x14ac:dyDescent="0.35">
      <c r="A1997" t="s">
        <v>53</v>
      </c>
      <c r="B1997" t="s">
        <v>1339</v>
      </c>
      <c r="C1997" t="s">
        <v>1358</v>
      </c>
      <c r="D1997" t="s">
        <v>1364</v>
      </c>
      <c r="E1997" t="s">
        <v>1367</v>
      </c>
      <c r="F1997" t="s">
        <v>1351</v>
      </c>
      <c r="G1997" t="s">
        <v>1354</v>
      </c>
      <c r="H1997" t="s">
        <v>1355</v>
      </c>
      <c r="I1997" t="s">
        <v>1361</v>
      </c>
      <c r="J1997" t="s">
        <v>1377</v>
      </c>
    </row>
    <row r="1998" spans="1:10" x14ac:dyDescent="0.35">
      <c r="A1998" t="s">
        <v>1565</v>
      </c>
      <c r="B1998">
        <v>19</v>
      </c>
      <c r="C1998" t="s">
        <v>1619</v>
      </c>
      <c r="D1998" t="s">
        <v>1619</v>
      </c>
      <c r="E1998" t="s">
        <v>1813</v>
      </c>
      <c r="F1998" t="s">
        <v>1353</v>
      </c>
      <c r="G1998" t="s">
        <v>1353</v>
      </c>
      <c r="H1998" t="s">
        <v>1353</v>
      </c>
      <c r="I1998" t="s">
        <v>1353</v>
      </c>
      <c r="J1998" t="s">
        <v>1353</v>
      </c>
    </row>
    <row r="1999" spans="1:10" x14ac:dyDescent="0.35">
      <c r="A1999" t="s">
        <v>1566</v>
      </c>
      <c r="B1999">
        <v>127</v>
      </c>
      <c r="C1999" t="s">
        <v>1375</v>
      </c>
      <c r="D1999" t="s">
        <v>1474</v>
      </c>
      <c r="E1999" t="s">
        <v>2339</v>
      </c>
      <c r="F1999" t="s">
        <v>1474</v>
      </c>
      <c r="G1999" t="s">
        <v>1474</v>
      </c>
      <c r="H1999" t="s">
        <v>1374</v>
      </c>
      <c r="I1999" t="s">
        <v>1452</v>
      </c>
      <c r="J1999" t="s">
        <v>1411</v>
      </c>
    </row>
    <row r="2000" spans="1:10" x14ac:dyDescent="0.35">
      <c r="A2000" t="s">
        <v>1567</v>
      </c>
      <c r="B2000">
        <v>57</v>
      </c>
      <c r="C2000" t="s">
        <v>1396</v>
      </c>
      <c r="D2000" t="s">
        <v>1353</v>
      </c>
      <c r="E2000" t="s">
        <v>2340</v>
      </c>
      <c r="F2000" t="s">
        <v>1353</v>
      </c>
      <c r="G2000" t="s">
        <v>1353</v>
      </c>
      <c r="H2000" t="s">
        <v>1396</v>
      </c>
      <c r="I2000" t="s">
        <v>1353</v>
      </c>
      <c r="J2000" t="s">
        <v>1353</v>
      </c>
    </row>
    <row r="2001" spans="1:10" x14ac:dyDescent="0.35">
      <c r="A2001" t="s">
        <v>1568</v>
      </c>
      <c r="B2001">
        <v>14</v>
      </c>
      <c r="C2001" t="s">
        <v>1374</v>
      </c>
      <c r="D2001" t="s">
        <v>1374</v>
      </c>
      <c r="E2001" t="s">
        <v>1820</v>
      </c>
      <c r="F2001" t="s">
        <v>1353</v>
      </c>
      <c r="G2001" t="s">
        <v>1353</v>
      </c>
      <c r="H2001" t="s">
        <v>1353</v>
      </c>
      <c r="I2001" t="s">
        <v>1353</v>
      </c>
      <c r="J2001" t="s">
        <v>1374</v>
      </c>
    </row>
    <row r="2002" spans="1:10" x14ac:dyDescent="0.35">
      <c r="A2002" t="s">
        <v>1569</v>
      </c>
      <c r="B2002">
        <v>28</v>
      </c>
      <c r="C2002" t="s">
        <v>1417</v>
      </c>
      <c r="D2002" t="s">
        <v>1353</v>
      </c>
      <c r="E2002" t="s">
        <v>1854</v>
      </c>
      <c r="F2002" t="s">
        <v>1353</v>
      </c>
      <c r="G2002" t="s">
        <v>1353</v>
      </c>
      <c r="H2002" t="s">
        <v>1417</v>
      </c>
      <c r="I2002" t="s">
        <v>1353</v>
      </c>
      <c r="J2002" t="s">
        <v>1353</v>
      </c>
    </row>
    <row r="2003" spans="1:10" x14ac:dyDescent="0.35">
      <c r="A2003" t="s">
        <v>1378</v>
      </c>
      <c r="B2003">
        <v>245</v>
      </c>
      <c r="C2003" t="s">
        <v>1371</v>
      </c>
      <c r="D2003" t="s">
        <v>1383</v>
      </c>
      <c r="E2003" t="s">
        <v>1769</v>
      </c>
      <c r="F2003" t="s">
        <v>1526</v>
      </c>
      <c r="G2003" t="s">
        <v>1526</v>
      </c>
      <c r="H2003" t="s">
        <v>1380</v>
      </c>
      <c r="I2003" t="s">
        <v>1423</v>
      </c>
      <c r="J2003" t="s">
        <v>1423</v>
      </c>
    </row>
    <row r="2005" spans="1:10" x14ac:dyDescent="0.35">
      <c r="A2005" t="s">
        <v>2341</v>
      </c>
    </row>
    <row r="2006" spans="1:10" x14ac:dyDescent="0.35">
      <c r="A2006" t="s">
        <v>46</v>
      </c>
      <c r="B2006" t="s">
        <v>1339</v>
      </c>
      <c r="C2006" t="s">
        <v>1361</v>
      </c>
      <c r="D2006" t="s">
        <v>1355</v>
      </c>
      <c r="E2006" t="s">
        <v>1358</v>
      </c>
      <c r="F2006" t="s">
        <v>1367</v>
      </c>
      <c r="G2006" t="s">
        <v>1364</v>
      </c>
      <c r="H2006" t="s">
        <v>1351</v>
      </c>
      <c r="I2006" t="s">
        <v>1354</v>
      </c>
      <c r="J2006" t="s">
        <v>1377</v>
      </c>
    </row>
    <row r="2007" spans="1:10" x14ac:dyDescent="0.35">
      <c r="A2007" t="s">
        <v>901</v>
      </c>
      <c r="B2007">
        <v>1</v>
      </c>
      <c r="C2007" t="s">
        <v>1352</v>
      </c>
      <c r="D2007" t="s">
        <v>1353</v>
      </c>
      <c r="E2007" t="s">
        <v>1353</v>
      </c>
      <c r="F2007" t="s">
        <v>1353</v>
      </c>
      <c r="G2007" t="s">
        <v>1353</v>
      </c>
      <c r="H2007" t="s">
        <v>1353</v>
      </c>
      <c r="I2007" t="s">
        <v>1353</v>
      </c>
      <c r="J2007" t="s">
        <v>1353</v>
      </c>
    </row>
    <row r="2008" spans="1:10" x14ac:dyDescent="0.35">
      <c r="A2008" t="s">
        <v>421</v>
      </c>
      <c r="B2008">
        <v>18</v>
      </c>
      <c r="C2008" t="s">
        <v>1663</v>
      </c>
      <c r="D2008" t="s">
        <v>2029</v>
      </c>
      <c r="E2008" t="s">
        <v>2263</v>
      </c>
      <c r="F2008" t="s">
        <v>2342</v>
      </c>
      <c r="G2008" t="s">
        <v>1353</v>
      </c>
      <c r="H2008" t="s">
        <v>1353</v>
      </c>
      <c r="I2008" t="s">
        <v>1353</v>
      </c>
      <c r="J2008" t="s">
        <v>1353</v>
      </c>
    </row>
    <row r="2009" spans="1:10" x14ac:dyDescent="0.35">
      <c r="A2009" t="s">
        <v>614</v>
      </c>
      <c r="B2009">
        <v>1</v>
      </c>
      <c r="C2009" t="s">
        <v>1353</v>
      </c>
      <c r="D2009" t="s">
        <v>1352</v>
      </c>
      <c r="E2009" t="s">
        <v>1353</v>
      </c>
      <c r="F2009" t="s">
        <v>1353</v>
      </c>
      <c r="G2009" t="s">
        <v>1353</v>
      </c>
      <c r="H2009" t="s">
        <v>1353</v>
      </c>
      <c r="I2009" t="s">
        <v>1353</v>
      </c>
      <c r="J2009" t="s">
        <v>1353</v>
      </c>
    </row>
    <row r="2010" spans="1:10" x14ac:dyDescent="0.35">
      <c r="A2010" t="s">
        <v>354</v>
      </c>
      <c r="B2010">
        <v>3</v>
      </c>
      <c r="C2010" t="s">
        <v>1353</v>
      </c>
      <c r="D2010" t="s">
        <v>1353</v>
      </c>
      <c r="E2010" t="s">
        <v>1353</v>
      </c>
      <c r="F2010" t="s">
        <v>1365</v>
      </c>
      <c r="G2010" t="s">
        <v>1366</v>
      </c>
      <c r="H2010" t="s">
        <v>1353</v>
      </c>
      <c r="I2010" t="s">
        <v>1353</v>
      </c>
      <c r="J2010" t="s">
        <v>1353</v>
      </c>
    </row>
    <row r="2011" spans="1:10" x14ac:dyDescent="0.35">
      <c r="A2011" t="s">
        <v>280</v>
      </c>
      <c r="B2011">
        <v>5</v>
      </c>
      <c r="C2011" t="s">
        <v>1353</v>
      </c>
      <c r="D2011" t="s">
        <v>1353</v>
      </c>
      <c r="E2011" t="s">
        <v>1363</v>
      </c>
      <c r="F2011" t="s">
        <v>1714</v>
      </c>
      <c r="G2011" t="s">
        <v>1353</v>
      </c>
      <c r="H2011" t="s">
        <v>1353</v>
      </c>
      <c r="I2011" t="s">
        <v>1353</v>
      </c>
      <c r="J2011" t="s">
        <v>1353</v>
      </c>
    </row>
    <row r="2012" spans="1:10" x14ac:dyDescent="0.35">
      <c r="A2012" t="s">
        <v>971</v>
      </c>
      <c r="B2012">
        <v>2</v>
      </c>
      <c r="C2012" t="s">
        <v>1353</v>
      </c>
      <c r="D2012" t="s">
        <v>1353</v>
      </c>
      <c r="E2012" t="s">
        <v>1438</v>
      </c>
      <c r="F2012" t="s">
        <v>1353</v>
      </c>
      <c r="G2012" t="s">
        <v>1353</v>
      </c>
      <c r="H2012" t="s">
        <v>1438</v>
      </c>
      <c r="I2012" t="s">
        <v>1353</v>
      </c>
      <c r="J2012" t="s">
        <v>1353</v>
      </c>
    </row>
    <row r="2013" spans="1:10" x14ac:dyDescent="0.35">
      <c r="A2013" t="s">
        <v>674</v>
      </c>
      <c r="B2013">
        <v>1</v>
      </c>
      <c r="C2013" t="s">
        <v>1353</v>
      </c>
      <c r="D2013" t="s">
        <v>1353</v>
      </c>
      <c r="E2013" t="s">
        <v>1353</v>
      </c>
      <c r="F2013" t="s">
        <v>1352</v>
      </c>
      <c r="G2013" t="s">
        <v>1353</v>
      </c>
      <c r="H2013" t="s">
        <v>1353</v>
      </c>
      <c r="I2013" t="s">
        <v>1353</v>
      </c>
      <c r="J2013" t="s">
        <v>1353</v>
      </c>
    </row>
    <row r="2014" spans="1:10" x14ac:dyDescent="0.35">
      <c r="A2014" t="s">
        <v>241</v>
      </c>
      <c r="B2014">
        <v>200</v>
      </c>
      <c r="C2014" t="s">
        <v>1448</v>
      </c>
      <c r="D2014" t="s">
        <v>1448</v>
      </c>
      <c r="E2014" t="s">
        <v>1451</v>
      </c>
      <c r="F2014" t="s">
        <v>1529</v>
      </c>
      <c r="G2014" t="s">
        <v>1448</v>
      </c>
      <c r="H2014" t="s">
        <v>1353</v>
      </c>
      <c r="I2014" t="s">
        <v>1636</v>
      </c>
      <c r="J2014" t="s">
        <v>1423</v>
      </c>
    </row>
    <row r="2015" spans="1:10" x14ac:dyDescent="0.35">
      <c r="A2015" t="s">
        <v>580</v>
      </c>
      <c r="B2015">
        <v>6</v>
      </c>
      <c r="C2015" t="s">
        <v>1353</v>
      </c>
      <c r="D2015" t="s">
        <v>1366</v>
      </c>
      <c r="E2015" t="s">
        <v>1353</v>
      </c>
      <c r="F2015" t="s">
        <v>1365</v>
      </c>
      <c r="G2015" t="s">
        <v>1353</v>
      </c>
      <c r="H2015" t="s">
        <v>1353</v>
      </c>
      <c r="I2015" t="s">
        <v>1353</v>
      </c>
      <c r="J2015" t="s">
        <v>1353</v>
      </c>
    </row>
    <row r="2016" spans="1:10" x14ac:dyDescent="0.35">
      <c r="A2016" t="s">
        <v>1254</v>
      </c>
      <c r="B2016">
        <v>1</v>
      </c>
      <c r="C2016" t="s">
        <v>1353</v>
      </c>
      <c r="D2016" t="s">
        <v>1353</v>
      </c>
      <c r="E2016" t="s">
        <v>1353</v>
      </c>
      <c r="F2016" t="s">
        <v>1352</v>
      </c>
      <c r="G2016" t="s">
        <v>1353</v>
      </c>
      <c r="H2016" t="s">
        <v>1353</v>
      </c>
      <c r="I2016" t="s">
        <v>1353</v>
      </c>
      <c r="J2016" t="s">
        <v>1353</v>
      </c>
    </row>
    <row r="2017" spans="1:10" x14ac:dyDescent="0.35">
      <c r="A2017" t="s">
        <v>685</v>
      </c>
      <c r="B2017">
        <v>7</v>
      </c>
      <c r="C2017" t="s">
        <v>1353</v>
      </c>
      <c r="D2017" t="s">
        <v>1353</v>
      </c>
      <c r="E2017" t="s">
        <v>1353</v>
      </c>
      <c r="F2017" t="s">
        <v>1769</v>
      </c>
      <c r="G2017" t="s">
        <v>1353</v>
      </c>
      <c r="H2017" t="s">
        <v>1353</v>
      </c>
      <c r="I2017" t="s">
        <v>1353</v>
      </c>
      <c r="J2017" t="s">
        <v>1488</v>
      </c>
    </row>
    <row r="2018" spans="1:10" x14ac:dyDescent="0.35">
      <c r="A2018" t="s">
        <v>1378</v>
      </c>
      <c r="B2018">
        <v>245</v>
      </c>
      <c r="C2018" t="s">
        <v>1423</v>
      </c>
      <c r="D2018" t="s">
        <v>1380</v>
      </c>
      <c r="E2018" t="s">
        <v>1371</v>
      </c>
      <c r="F2018" t="s">
        <v>1769</v>
      </c>
      <c r="G2018" t="s">
        <v>1383</v>
      </c>
      <c r="H2018" t="s">
        <v>1526</v>
      </c>
      <c r="I2018" t="s">
        <v>1526</v>
      </c>
      <c r="J2018" t="s">
        <v>1423</v>
      </c>
    </row>
    <row r="2020" spans="1:10" x14ac:dyDescent="0.35">
      <c r="A2020" t="s">
        <v>2343</v>
      </c>
    </row>
    <row r="2021" spans="1:10" x14ac:dyDescent="0.35">
      <c r="A2021" t="s">
        <v>1409</v>
      </c>
      <c r="B2021" t="s">
        <v>1339</v>
      </c>
      <c r="C2021" t="s">
        <v>1351</v>
      </c>
      <c r="D2021" t="s">
        <v>1355</v>
      </c>
      <c r="E2021" t="s">
        <v>1358</v>
      </c>
      <c r="F2021" t="s">
        <v>1361</v>
      </c>
      <c r="G2021" t="s">
        <v>1367</v>
      </c>
      <c r="H2021" t="s">
        <v>1377</v>
      </c>
      <c r="I2021" t="s">
        <v>1354</v>
      </c>
      <c r="J2021" t="s">
        <v>1364</v>
      </c>
    </row>
    <row r="2022" spans="1:10" x14ac:dyDescent="0.35">
      <c r="A2022" t="s">
        <v>1410</v>
      </c>
      <c r="B2022">
        <v>32</v>
      </c>
      <c r="C2022" t="s">
        <v>1411</v>
      </c>
      <c r="D2022" t="s">
        <v>1413</v>
      </c>
      <c r="E2022" t="s">
        <v>1411</v>
      </c>
      <c r="F2022" t="s">
        <v>1411</v>
      </c>
      <c r="G2022" t="s">
        <v>1561</v>
      </c>
      <c r="H2022" t="s">
        <v>1411</v>
      </c>
      <c r="I2022" t="s">
        <v>1353</v>
      </c>
      <c r="J2022" t="s">
        <v>1353</v>
      </c>
    </row>
    <row r="2023" spans="1:10" x14ac:dyDescent="0.35">
      <c r="A2023" t="s">
        <v>1415</v>
      </c>
      <c r="B2023">
        <v>112</v>
      </c>
      <c r="C2023" t="s">
        <v>1353</v>
      </c>
      <c r="D2023" t="s">
        <v>1416</v>
      </c>
      <c r="E2023" t="s">
        <v>1416</v>
      </c>
      <c r="F2023" t="s">
        <v>1420</v>
      </c>
      <c r="G2023" t="s">
        <v>2344</v>
      </c>
      <c r="H2023" t="s">
        <v>1420</v>
      </c>
      <c r="I2023" t="s">
        <v>1419</v>
      </c>
      <c r="J2023" t="s">
        <v>1420</v>
      </c>
    </row>
    <row r="2024" spans="1:10" x14ac:dyDescent="0.35">
      <c r="A2024" t="s">
        <v>1422</v>
      </c>
      <c r="B2024">
        <v>50</v>
      </c>
      <c r="C2024" t="s">
        <v>1353</v>
      </c>
      <c r="D2024" t="s">
        <v>1427</v>
      </c>
      <c r="E2024" t="s">
        <v>1429</v>
      </c>
      <c r="F2024" t="s">
        <v>1423</v>
      </c>
      <c r="G2024" t="s">
        <v>1714</v>
      </c>
      <c r="H2024" t="s">
        <v>1423</v>
      </c>
      <c r="I2024" t="s">
        <v>1353</v>
      </c>
      <c r="J2024" t="s">
        <v>1353</v>
      </c>
    </row>
    <row r="2025" spans="1:10" x14ac:dyDescent="0.35">
      <c r="A2025" t="s">
        <v>1430</v>
      </c>
      <c r="B2025">
        <v>1</v>
      </c>
      <c r="C2025" t="s">
        <v>1353</v>
      </c>
      <c r="D2025" t="s">
        <v>1353</v>
      </c>
      <c r="E2025" t="s">
        <v>1353</v>
      </c>
      <c r="F2025" t="s">
        <v>1353</v>
      </c>
      <c r="G2025" t="s">
        <v>1352</v>
      </c>
      <c r="H2025" t="s">
        <v>1353</v>
      </c>
      <c r="I2025" t="s">
        <v>1353</v>
      </c>
      <c r="J2025" t="s">
        <v>1353</v>
      </c>
    </row>
    <row r="2026" spans="1:10" x14ac:dyDescent="0.35">
      <c r="A2026" t="s">
        <v>1431</v>
      </c>
      <c r="B2026">
        <v>34</v>
      </c>
      <c r="C2026" t="s">
        <v>1353</v>
      </c>
      <c r="D2026" t="s">
        <v>1384</v>
      </c>
      <c r="E2026" t="s">
        <v>1353</v>
      </c>
      <c r="F2026" t="s">
        <v>1384</v>
      </c>
      <c r="G2026" t="s">
        <v>1530</v>
      </c>
      <c r="H2026" t="s">
        <v>1384</v>
      </c>
      <c r="I2026" t="s">
        <v>1353</v>
      </c>
      <c r="J2026" t="s">
        <v>1384</v>
      </c>
    </row>
    <row r="2027" spans="1:10" x14ac:dyDescent="0.35">
      <c r="A2027" t="s">
        <v>1437</v>
      </c>
      <c r="B2027">
        <v>16</v>
      </c>
      <c r="C2027" t="s">
        <v>1353</v>
      </c>
      <c r="D2027" t="s">
        <v>1353</v>
      </c>
      <c r="E2027" t="s">
        <v>1360</v>
      </c>
      <c r="F2027" t="s">
        <v>1353</v>
      </c>
      <c r="G2027" t="s">
        <v>1754</v>
      </c>
      <c r="H2027" t="s">
        <v>1353</v>
      </c>
      <c r="I2027" t="s">
        <v>1353</v>
      </c>
      <c r="J2027" t="s">
        <v>1353</v>
      </c>
    </row>
    <row r="2028" spans="1:10" x14ac:dyDescent="0.35">
      <c r="A2028" t="s">
        <v>1378</v>
      </c>
      <c r="B2028">
        <v>245</v>
      </c>
      <c r="C2028" t="s">
        <v>1526</v>
      </c>
      <c r="D2028" t="s">
        <v>1380</v>
      </c>
      <c r="E2028" t="s">
        <v>1371</v>
      </c>
      <c r="F2028" t="s">
        <v>1423</v>
      </c>
      <c r="G2028" t="s">
        <v>1769</v>
      </c>
      <c r="H2028" t="s">
        <v>1423</v>
      </c>
      <c r="I2028" t="s">
        <v>1526</v>
      </c>
      <c r="J2028" t="s">
        <v>1383</v>
      </c>
    </row>
    <row r="2030" spans="1:10" x14ac:dyDescent="0.35">
      <c r="A2030" t="s">
        <v>2345</v>
      </c>
    </row>
    <row r="2031" spans="1:10" x14ac:dyDescent="0.35">
      <c r="A2031" t="s">
        <v>1440</v>
      </c>
      <c r="B2031" t="s">
        <v>1339</v>
      </c>
      <c r="C2031" t="s">
        <v>1351</v>
      </c>
      <c r="D2031" t="s">
        <v>1355</v>
      </c>
      <c r="E2031" t="s">
        <v>1361</v>
      </c>
      <c r="F2031" t="s">
        <v>1367</v>
      </c>
      <c r="G2031" t="s">
        <v>1377</v>
      </c>
      <c r="H2031" t="s">
        <v>1354</v>
      </c>
      <c r="I2031" t="s">
        <v>1358</v>
      </c>
      <c r="J2031" t="s">
        <v>1364</v>
      </c>
    </row>
    <row r="2032" spans="1:10" x14ac:dyDescent="0.35">
      <c r="A2032" t="s">
        <v>1441</v>
      </c>
      <c r="B2032">
        <v>41</v>
      </c>
      <c r="C2032" t="s">
        <v>1375</v>
      </c>
      <c r="D2032" t="s">
        <v>1442</v>
      </c>
      <c r="E2032" t="s">
        <v>1375</v>
      </c>
      <c r="F2032" t="s">
        <v>1881</v>
      </c>
      <c r="G2032" t="s">
        <v>1380</v>
      </c>
      <c r="H2032" t="s">
        <v>1353</v>
      </c>
      <c r="I2032" t="s">
        <v>1353</v>
      </c>
      <c r="J2032" t="s">
        <v>1353</v>
      </c>
    </row>
    <row r="2033" spans="1:62" x14ac:dyDescent="0.35">
      <c r="A2033" t="s">
        <v>1447</v>
      </c>
      <c r="B2033">
        <v>204</v>
      </c>
      <c r="C2033" t="s">
        <v>1353</v>
      </c>
      <c r="D2033" t="s">
        <v>1655</v>
      </c>
      <c r="E2033" t="s">
        <v>1423</v>
      </c>
      <c r="F2033" t="s">
        <v>1775</v>
      </c>
      <c r="G2033" t="s">
        <v>1626</v>
      </c>
      <c r="H2033" t="s">
        <v>1636</v>
      </c>
      <c r="I2033" t="s">
        <v>1452</v>
      </c>
      <c r="J2033" t="s">
        <v>1626</v>
      </c>
    </row>
    <row r="2034" spans="1:62" x14ac:dyDescent="0.35">
      <c r="A2034" t="s">
        <v>1378</v>
      </c>
      <c r="B2034">
        <v>245</v>
      </c>
      <c r="C2034" t="s">
        <v>1526</v>
      </c>
      <c r="D2034" t="s">
        <v>1380</v>
      </c>
      <c r="E2034" t="s">
        <v>1423</v>
      </c>
      <c r="F2034" t="s">
        <v>1769</v>
      </c>
      <c r="G2034" t="s">
        <v>1423</v>
      </c>
      <c r="H2034" t="s">
        <v>1526</v>
      </c>
      <c r="I2034" t="s">
        <v>1371</v>
      </c>
      <c r="J2034" t="s">
        <v>1383</v>
      </c>
    </row>
    <row r="2036" spans="1:62" x14ac:dyDescent="0.35">
      <c r="A2036" t="s">
        <v>2346</v>
      </c>
    </row>
    <row r="2037" spans="1:62" x14ac:dyDescent="0.35">
      <c r="A2037" t="s">
        <v>1339</v>
      </c>
      <c r="B2037" t="s">
        <v>2347</v>
      </c>
      <c r="C2037" t="s">
        <v>2348</v>
      </c>
      <c r="D2037" t="s">
        <v>970</v>
      </c>
      <c r="E2037" t="s">
        <v>2349</v>
      </c>
      <c r="F2037" t="s">
        <v>2350</v>
      </c>
      <c r="G2037" t="s">
        <v>2351</v>
      </c>
      <c r="H2037" t="s">
        <v>2352</v>
      </c>
      <c r="I2037" t="s">
        <v>2353</v>
      </c>
      <c r="J2037" t="s">
        <v>2354</v>
      </c>
      <c r="K2037" t="s">
        <v>2355</v>
      </c>
      <c r="L2037" t="s">
        <v>2356</v>
      </c>
      <c r="M2037" t="s">
        <v>2357</v>
      </c>
      <c r="N2037" t="s">
        <v>2358</v>
      </c>
      <c r="O2037" t="s">
        <v>2359</v>
      </c>
      <c r="P2037" t="s">
        <v>2360</v>
      </c>
      <c r="Q2037" t="s">
        <v>2361</v>
      </c>
      <c r="R2037" t="s">
        <v>2362</v>
      </c>
      <c r="S2037" t="s">
        <v>2363</v>
      </c>
      <c r="T2037" t="s">
        <v>2364</v>
      </c>
      <c r="U2037" t="s">
        <v>2365</v>
      </c>
      <c r="V2037" t="s">
        <v>1598</v>
      </c>
      <c r="W2037" t="s">
        <v>2366</v>
      </c>
      <c r="X2037" t="s">
        <v>2367</v>
      </c>
      <c r="Y2037" t="s">
        <v>2368</v>
      </c>
      <c r="Z2037" t="s">
        <v>2369</v>
      </c>
      <c r="AA2037" t="s">
        <v>2370</v>
      </c>
      <c r="AB2037" t="s">
        <v>2371</v>
      </c>
      <c r="AC2037" t="s">
        <v>2372</v>
      </c>
      <c r="AD2037" t="s">
        <v>2373</v>
      </c>
      <c r="AE2037" t="s">
        <v>2374</v>
      </c>
      <c r="AF2037" t="s">
        <v>2375</v>
      </c>
      <c r="AG2037" t="s">
        <v>2376</v>
      </c>
    </row>
    <row r="2038" spans="1:62" x14ac:dyDescent="0.35">
      <c r="A2038">
        <v>245</v>
      </c>
      <c r="B2038" t="s">
        <v>1380</v>
      </c>
      <c r="C2038" t="s">
        <v>1392</v>
      </c>
      <c r="D2038" t="s">
        <v>1474</v>
      </c>
      <c r="E2038" t="s">
        <v>1603</v>
      </c>
      <c r="F2038" t="s">
        <v>1474</v>
      </c>
      <c r="G2038" t="s">
        <v>1526</v>
      </c>
      <c r="H2038" t="s">
        <v>1423</v>
      </c>
      <c r="I2038" t="s">
        <v>2377</v>
      </c>
      <c r="J2038" t="s">
        <v>1526</v>
      </c>
      <c r="K2038" t="s">
        <v>1526</v>
      </c>
      <c r="L2038" t="s">
        <v>1423</v>
      </c>
      <c r="M2038" t="s">
        <v>1390</v>
      </c>
      <c r="N2038" t="s">
        <v>1526</v>
      </c>
      <c r="O2038" t="s">
        <v>1423</v>
      </c>
      <c r="P2038" t="s">
        <v>1526</v>
      </c>
      <c r="Q2038" t="s">
        <v>1474</v>
      </c>
      <c r="R2038" t="s">
        <v>1526</v>
      </c>
      <c r="S2038" t="s">
        <v>1383</v>
      </c>
      <c r="T2038" t="s">
        <v>1390</v>
      </c>
      <c r="U2038" t="s">
        <v>1699</v>
      </c>
      <c r="V2038" t="s">
        <v>1526</v>
      </c>
      <c r="W2038" t="s">
        <v>1423</v>
      </c>
      <c r="X2038" t="s">
        <v>1526</v>
      </c>
      <c r="Y2038" t="s">
        <v>1526</v>
      </c>
      <c r="Z2038" t="s">
        <v>1390</v>
      </c>
      <c r="AA2038" t="s">
        <v>1526</v>
      </c>
      <c r="AB2038" t="s">
        <v>1384</v>
      </c>
      <c r="AC2038" t="s">
        <v>1526</v>
      </c>
      <c r="AD2038" t="s">
        <v>1526</v>
      </c>
      <c r="AE2038" t="s">
        <v>1371</v>
      </c>
      <c r="AF2038" t="s">
        <v>1526</v>
      </c>
      <c r="AG2038" t="s">
        <v>1699</v>
      </c>
    </row>
    <row r="2040" spans="1:62" x14ac:dyDescent="0.35">
      <c r="A2040" t="s">
        <v>2378</v>
      </c>
    </row>
    <row r="2041" spans="1:62" x14ac:dyDescent="0.35">
      <c r="A2041" t="s">
        <v>1339</v>
      </c>
      <c r="B2041" t="s">
        <v>2347</v>
      </c>
      <c r="C2041" t="s">
        <v>2379</v>
      </c>
      <c r="D2041" t="s">
        <v>2380</v>
      </c>
      <c r="E2041" t="s">
        <v>2348</v>
      </c>
      <c r="F2041" t="s">
        <v>2381</v>
      </c>
      <c r="G2041" t="s">
        <v>2382</v>
      </c>
      <c r="H2041" t="s">
        <v>2383</v>
      </c>
      <c r="I2041" t="s">
        <v>2384</v>
      </c>
      <c r="J2041" t="s">
        <v>2349</v>
      </c>
      <c r="K2041" t="s">
        <v>2350</v>
      </c>
      <c r="L2041" t="s">
        <v>2385</v>
      </c>
      <c r="M2041" t="s">
        <v>2351</v>
      </c>
      <c r="N2041" t="s">
        <v>2352</v>
      </c>
      <c r="O2041" t="s">
        <v>2386</v>
      </c>
      <c r="P2041" t="s">
        <v>2387</v>
      </c>
      <c r="Q2041" t="s">
        <v>2353</v>
      </c>
      <c r="R2041" t="s">
        <v>2388</v>
      </c>
      <c r="S2041" t="s">
        <v>2389</v>
      </c>
      <c r="T2041" t="s">
        <v>2390</v>
      </c>
      <c r="U2041" t="s">
        <v>2391</v>
      </c>
      <c r="V2041" t="s">
        <v>2392</v>
      </c>
      <c r="W2041" t="s">
        <v>2393</v>
      </c>
      <c r="X2041" t="s">
        <v>2356</v>
      </c>
      <c r="Y2041" t="s">
        <v>2394</v>
      </c>
      <c r="Z2041" t="s">
        <v>2395</v>
      </c>
      <c r="AA2041" t="s">
        <v>2359</v>
      </c>
      <c r="AB2041" t="s">
        <v>2396</v>
      </c>
      <c r="AC2041" t="s">
        <v>2397</v>
      </c>
      <c r="AD2041" t="s">
        <v>2398</v>
      </c>
      <c r="AE2041" t="s">
        <v>2399</v>
      </c>
      <c r="AF2041" t="s">
        <v>2361</v>
      </c>
      <c r="AG2041" t="s">
        <v>2400</v>
      </c>
      <c r="AH2041" t="s">
        <v>2401</v>
      </c>
      <c r="AI2041" t="s">
        <v>2363</v>
      </c>
      <c r="AJ2041" t="s">
        <v>2402</v>
      </c>
      <c r="AK2041" t="s">
        <v>2403</v>
      </c>
      <c r="AL2041" t="s">
        <v>2404</v>
      </c>
      <c r="AM2041" t="s">
        <v>2405</v>
      </c>
      <c r="AN2041" t="s">
        <v>2406</v>
      </c>
      <c r="AO2041" t="s">
        <v>2364</v>
      </c>
      <c r="AP2041" t="s">
        <v>2365</v>
      </c>
      <c r="AQ2041" t="s">
        <v>2407</v>
      </c>
      <c r="AR2041" t="s">
        <v>14</v>
      </c>
      <c r="AS2041" t="s">
        <v>2408</v>
      </c>
      <c r="AT2041" t="s">
        <v>2409</v>
      </c>
      <c r="AU2041" t="s">
        <v>2410</v>
      </c>
      <c r="AV2041" t="s">
        <v>2367</v>
      </c>
      <c r="AW2041" t="s">
        <v>2368</v>
      </c>
      <c r="AX2041" t="s">
        <v>2411</v>
      </c>
      <c r="AY2041" t="s">
        <v>2371</v>
      </c>
      <c r="AZ2041" t="s">
        <v>2372</v>
      </c>
      <c r="BA2041" t="s">
        <v>2412</v>
      </c>
      <c r="BB2041" t="s">
        <v>2413</v>
      </c>
      <c r="BC2041" t="s">
        <v>2414</v>
      </c>
      <c r="BD2041" t="s">
        <v>2415</v>
      </c>
      <c r="BE2041" t="s">
        <v>2416</v>
      </c>
      <c r="BF2041" t="s">
        <v>2417</v>
      </c>
      <c r="BG2041" t="s">
        <v>2418</v>
      </c>
      <c r="BH2041" t="s">
        <v>2419</v>
      </c>
      <c r="BI2041" t="s">
        <v>2420</v>
      </c>
      <c r="BJ2041" t="s">
        <v>2421</v>
      </c>
    </row>
    <row r="2042" spans="1:62" x14ac:dyDescent="0.35">
      <c r="A2042">
        <v>244</v>
      </c>
      <c r="B2042" t="s">
        <v>1423</v>
      </c>
      <c r="C2042" t="s">
        <v>1474</v>
      </c>
      <c r="D2042" t="s">
        <v>1526</v>
      </c>
      <c r="E2042" t="s">
        <v>1392</v>
      </c>
      <c r="F2042" t="s">
        <v>1526</v>
      </c>
      <c r="G2042" t="s">
        <v>1474</v>
      </c>
      <c r="H2042" t="s">
        <v>1526</v>
      </c>
      <c r="I2042" t="s">
        <v>1474</v>
      </c>
      <c r="J2042" t="s">
        <v>1603</v>
      </c>
      <c r="K2042" t="s">
        <v>1474</v>
      </c>
      <c r="L2042" t="s">
        <v>1526</v>
      </c>
      <c r="M2042" t="s">
        <v>1526</v>
      </c>
      <c r="N2042" t="s">
        <v>1383</v>
      </c>
      <c r="O2042" t="s">
        <v>1474</v>
      </c>
      <c r="P2042" t="s">
        <v>1526</v>
      </c>
      <c r="Q2042" t="s">
        <v>2422</v>
      </c>
      <c r="R2042" t="s">
        <v>1474</v>
      </c>
      <c r="S2042" t="s">
        <v>1526</v>
      </c>
      <c r="T2042" t="s">
        <v>1526</v>
      </c>
      <c r="U2042" t="s">
        <v>1526</v>
      </c>
      <c r="V2042" t="s">
        <v>1474</v>
      </c>
      <c r="W2042" t="s">
        <v>1526</v>
      </c>
      <c r="X2042" t="s">
        <v>1390</v>
      </c>
      <c r="Y2042" t="s">
        <v>1526</v>
      </c>
      <c r="Z2042" t="s">
        <v>1474</v>
      </c>
      <c r="AA2042" t="s">
        <v>1383</v>
      </c>
      <c r="AB2042" t="s">
        <v>1526</v>
      </c>
      <c r="AC2042" t="s">
        <v>1526</v>
      </c>
      <c r="AD2042" t="s">
        <v>1526</v>
      </c>
      <c r="AE2042" t="s">
        <v>1526</v>
      </c>
      <c r="AF2042" t="s">
        <v>1474</v>
      </c>
      <c r="AG2042" t="s">
        <v>1474</v>
      </c>
      <c r="AH2042" t="s">
        <v>1526</v>
      </c>
      <c r="AI2042" t="s">
        <v>1526</v>
      </c>
      <c r="AJ2042" t="s">
        <v>1526</v>
      </c>
      <c r="AK2042" t="s">
        <v>1526</v>
      </c>
      <c r="AL2042" t="s">
        <v>1526</v>
      </c>
      <c r="AM2042" t="s">
        <v>1526</v>
      </c>
      <c r="AN2042" t="s">
        <v>1526</v>
      </c>
      <c r="AO2042" t="s">
        <v>1526</v>
      </c>
      <c r="AP2042" t="s">
        <v>1699</v>
      </c>
      <c r="AQ2042" t="s">
        <v>1474</v>
      </c>
      <c r="AR2042" t="s">
        <v>1451</v>
      </c>
      <c r="AS2042" t="s">
        <v>1526</v>
      </c>
      <c r="AT2042" t="s">
        <v>1526</v>
      </c>
      <c r="AU2042" t="s">
        <v>1383</v>
      </c>
      <c r="AV2042" t="s">
        <v>1526</v>
      </c>
      <c r="AW2042" t="s">
        <v>1526</v>
      </c>
      <c r="AX2042" t="s">
        <v>1526</v>
      </c>
      <c r="AY2042" t="s">
        <v>1383</v>
      </c>
      <c r="AZ2042" t="s">
        <v>1526</v>
      </c>
      <c r="BA2042" t="s">
        <v>1384</v>
      </c>
      <c r="BB2042" t="s">
        <v>1526</v>
      </c>
      <c r="BC2042" t="s">
        <v>1474</v>
      </c>
      <c r="BD2042" t="s">
        <v>1526</v>
      </c>
      <c r="BE2042" t="s">
        <v>1526</v>
      </c>
      <c r="BF2042" t="s">
        <v>1526</v>
      </c>
      <c r="BG2042" t="s">
        <v>1526</v>
      </c>
      <c r="BH2042" t="s">
        <v>1526</v>
      </c>
      <c r="BI2042" t="s">
        <v>1474</v>
      </c>
      <c r="BJ2042" t="s">
        <v>1526</v>
      </c>
    </row>
    <row r="2044" spans="1:62" x14ac:dyDescent="0.35">
      <c r="A2044" t="s">
        <v>2423</v>
      </c>
    </row>
    <row r="2045" spans="1:62" x14ac:dyDescent="0.35">
      <c r="A2045" t="s">
        <v>27</v>
      </c>
      <c r="B2045" t="s">
        <v>1339</v>
      </c>
      <c r="C2045" t="s">
        <v>2424</v>
      </c>
      <c r="D2045" t="s">
        <v>2425</v>
      </c>
      <c r="E2045" t="s">
        <v>2426</v>
      </c>
      <c r="F2045" t="s">
        <v>2427</v>
      </c>
      <c r="G2045" t="s">
        <v>2428</v>
      </c>
      <c r="H2045" t="s">
        <v>2429</v>
      </c>
      <c r="I2045" t="s">
        <v>2430</v>
      </c>
      <c r="J2045" t="s">
        <v>2431</v>
      </c>
      <c r="K2045" t="s">
        <v>2432</v>
      </c>
      <c r="L2045" t="s">
        <v>2433</v>
      </c>
      <c r="M2045" t="s">
        <v>2434</v>
      </c>
      <c r="N2045" t="s">
        <v>2435</v>
      </c>
      <c r="O2045" t="s">
        <v>2436</v>
      </c>
      <c r="P2045" t="s">
        <v>2437</v>
      </c>
      <c r="Q2045" t="s">
        <v>2438</v>
      </c>
      <c r="R2045" t="s">
        <v>2439</v>
      </c>
      <c r="S2045" t="s">
        <v>2440</v>
      </c>
      <c r="T2045" t="s">
        <v>2441</v>
      </c>
      <c r="U2045" t="s">
        <v>2442</v>
      </c>
      <c r="V2045" t="s">
        <v>2443</v>
      </c>
      <c r="W2045" t="s">
        <v>2444</v>
      </c>
      <c r="X2045" t="s">
        <v>2445</v>
      </c>
      <c r="Y2045" t="s">
        <v>2446</v>
      </c>
      <c r="Z2045" t="s">
        <v>2447</v>
      </c>
      <c r="AA2045" t="s">
        <v>2448</v>
      </c>
      <c r="AB2045" t="s">
        <v>2449</v>
      </c>
      <c r="AC2045" t="s">
        <v>2450</v>
      </c>
      <c r="AD2045" t="s">
        <v>2451</v>
      </c>
    </row>
    <row r="2046" spans="1:62" x14ac:dyDescent="0.35">
      <c r="A2046" t="s">
        <v>2452</v>
      </c>
      <c r="B2046">
        <v>14</v>
      </c>
      <c r="C2046" t="s">
        <v>1682</v>
      </c>
      <c r="D2046" t="s">
        <v>1487</v>
      </c>
      <c r="E2046" t="s">
        <v>1662</v>
      </c>
      <c r="F2046" t="s">
        <v>1488</v>
      </c>
      <c r="G2046" t="s">
        <v>1353</v>
      </c>
      <c r="H2046" t="s">
        <v>1353</v>
      </c>
      <c r="I2046" t="s">
        <v>1353</v>
      </c>
      <c r="J2046" t="s">
        <v>1353</v>
      </c>
      <c r="K2046" t="s">
        <v>1353</v>
      </c>
      <c r="L2046" t="s">
        <v>1353</v>
      </c>
      <c r="M2046" t="s">
        <v>1353</v>
      </c>
      <c r="N2046" t="s">
        <v>1353</v>
      </c>
      <c r="O2046" t="s">
        <v>1353</v>
      </c>
      <c r="P2046" t="s">
        <v>1353</v>
      </c>
      <c r="Q2046" t="s">
        <v>1353</v>
      </c>
      <c r="R2046" t="s">
        <v>1353</v>
      </c>
      <c r="S2046" t="s">
        <v>1353</v>
      </c>
      <c r="T2046" t="s">
        <v>1353</v>
      </c>
      <c r="U2046" t="s">
        <v>1353</v>
      </c>
      <c r="V2046" t="s">
        <v>1353</v>
      </c>
      <c r="W2046" t="s">
        <v>1353</v>
      </c>
      <c r="X2046" t="s">
        <v>1353</v>
      </c>
      <c r="Y2046" t="s">
        <v>1353</v>
      </c>
      <c r="Z2046" t="s">
        <v>1353</v>
      </c>
      <c r="AA2046" t="s">
        <v>1353</v>
      </c>
      <c r="AB2046" t="s">
        <v>1353</v>
      </c>
      <c r="AC2046" t="s">
        <v>1353</v>
      </c>
      <c r="AD2046" t="s">
        <v>1353</v>
      </c>
    </row>
    <row r="2047" spans="1:62" x14ac:dyDescent="0.35">
      <c r="A2047" t="s">
        <v>2453</v>
      </c>
      <c r="B2047">
        <v>24</v>
      </c>
      <c r="C2047" t="s">
        <v>1353</v>
      </c>
      <c r="D2047" t="s">
        <v>1353</v>
      </c>
      <c r="E2047" t="s">
        <v>1353</v>
      </c>
      <c r="F2047" t="s">
        <v>1353</v>
      </c>
      <c r="G2047" t="s">
        <v>1650</v>
      </c>
      <c r="H2047" t="s">
        <v>1704</v>
      </c>
      <c r="I2047" t="s">
        <v>1357</v>
      </c>
      <c r="J2047" t="s">
        <v>1357</v>
      </c>
      <c r="K2047" t="s">
        <v>1360</v>
      </c>
      <c r="L2047" t="s">
        <v>1704</v>
      </c>
      <c r="M2047" t="s">
        <v>1704</v>
      </c>
      <c r="N2047" t="s">
        <v>1704</v>
      </c>
      <c r="O2047" t="s">
        <v>1704</v>
      </c>
      <c r="P2047" t="s">
        <v>1704</v>
      </c>
      <c r="Q2047" t="s">
        <v>1387</v>
      </c>
      <c r="R2047" t="s">
        <v>1353</v>
      </c>
      <c r="S2047" t="s">
        <v>1353</v>
      </c>
      <c r="T2047" t="s">
        <v>1353</v>
      </c>
      <c r="U2047" t="s">
        <v>1353</v>
      </c>
      <c r="V2047" t="s">
        <v>1353</v>
      </c>
      <c r="W2047" t="s">
        <v>1353</v>
      </c>
      <c r="X2047" t="s">
        <v>1353</v>
      </c>
      <c r="Y2047" t="s">
        <v>1353</v>
      </c>
      <c r="Z2047" t="s">
        <v>1353</v>
      </c>
      <c r="AA2047" t="s">
        <v>1353</v>
      </c>
      <c r="AB2047" t="s">
        <v>1353</v>
      </c>
      <c r="AC2047" t="s">
        <v>1353</v>
      </c>
      <c r="AD2047" t="s">
        <v>1353</v>
      </c>
    </row>
    <row r="2048" spans="1:62" x14ac:dyDescent="0.35">
      <c r="A2048" t="s">
        <v>2454</v>
      </c>
      <c r="B2048">
        <v>38</v>
      </c>
      <c r="C2048" t="s">
        <v>1353</v>
      </c>
      <c r="D2048" t="s">
        <v>1353</v>
      </c>
      <c r="E2048" t="s">
        <v>1353</v>
      </c>
      <c r="F2048" t="s">
        <v>1353</v>
      </c>
      <c r="G2048" t="s">
        <v>1353</v>
      </c>
      <c r="H2048" t="s">
        <v>1619</v>
      </c>
      <c r="I2048" t="s">
        <v>1353</v>
      </c>
      <c r="J2048" t="s">
        <v>1619</v>
      </c>
      <c r="K2048" t="s">
        <v>1402</v>
      </c>
      <c r="L2048" t="s">
        <v>1402</v>
      </c>
      <c r="M2048" t="s">
        <v>1353</v>
      </c>
      <c r="N2048" t="s">
        <v>1353</v>
      </c>
      <c r="O2048" t="s">
        <v>1353</v>
      </c>
      <c r="P2048" t="s">
        <v>1689</v>
      </c>
      <c r="Q2048" t="s">
        <v>1353</v>
      </c>
      <c r="R2048" t="s">
        <v>1689</v>
      </c>
      <c r="S2048" t="s">
        <v>1675</v>
      </c>
      <c r="T2048" t="s">
        <v>1501</v>
      </c>
      <c r="U2048" t="s">
        <v>1674</v>
      </c>
      <c r="V2048" t="s">
        <v>1353</v>
      </c>
      <c r="W2048" t="s">
        <v>1353</v>
      </c>
      <c r="X2048" t="s">
        <v>1353</v>
      </c>
      <c r="Y2048" t="s">
        <v>1353</v>
      </c>
      <c r="Z2048" t="s">
        <v>1353</v>
      </c>
      <c r="AA2048" t="s">
        <v>1353</v>
      </c>
      <c r="AB2048" t="s">
        <v>1353</v>
      </c>
      <c r="AC2048" t="s">
        <v>1353</v>
      </c>
      <c r="AD2048" t="s">
        <v>1353</v>
      </c>
    </row>
    <row r="2049" spans="1:30" x14ac:dyDescent="0.35">
      <c r="A2049" t="s">
        <v>2455</v>
      </c>
      <c r="B2049">
        <v>140</v>
      </c>
      <c r="C2049" t="s">
        <v>1353</v>
      </c>
      <c r="D2049" t="s">
        <v>1353</v>
      </c>
      <c r="E2049" t="s">
        <v>1353</v>
      </c>
      <c r="F2049" t="s">
        <v>1353</v>
      </c>
      <c r="G2049" t="s">
        <v>1353</v>
      </c>
      <c r="H2049" t="s">
        <v>1443</v>
      </c>
      <c r="I2049" t="s">
        <v>1353</v>
      </c>
      <c r="J2049" t="s">
        <v>1438</v>
      </c>
      <c r="K2049" t="s">
        <v>1353</v>
      </c>
      <c r="L2049" t="s">
        <v>1687</v>
      </c>
      <c r="M2049" t="s">
        <v>1353</v>
      </c>
      <c r="N2049" t="s">
        <v>1353</v>
      </c>
      <c r="O2049" t="s">
        <v>1353</v>
      </c>
      <c r="P2049" t="s">
        <v>1353</v>
      </c>
      <c r="Q2049" t="s">
        <v>1353</v>
      </c>
      <c r="R2049" t="s">
        <v>1612</v>
      </c>
      <c r="S2049" t="s">
        <v>1353</v>
      </c>
      <c r="T2049" t="s">
        <v>1612</v>
      </c>
      <c r="U2049" t="s">
        <v>1353</v>
      </c>
      <c r="V2049" t="s">
        <v>1482</v>
      </c>
      <c r="W2049" t="s">
        <v>1353</v>
      </c>
      <c r="X2049" t="s">
        <v>1353</v>
      </c>
      <c r="Y2049" t="s">
        <v>1353</v>
      </c>
      <c r="Z2049" t="s">
        <v>1353</v>
      </c>
      <c r="AA2049" t="s">
        <v>1353</v>
      </c>
      <c r="AB2049" t="s">
        <v>1353</v>
      </c>
      <c r="AC2049" t="s">
        <v>1353</v>
      </c>
      <c r="AD2049" t="s">
        <v>1353</v>
      </c>
    </row>
    <row r="2050" spans="1:30" x14ac:dyDescent="0.35">
      <c r="A2050" t="s">
        <v>2456</v>
      </c>
      <c r="B2050">
        <v>4</v>
      </c>
      <c r="C2050" t="s">
        <v>1353</v>
      </c>
      <c r="D2050" t="s">
        <v>1353</v>
      </c>
      <c r="E2050" t="s">
        <v>1353</v>
      </c>
      <c r="F2050" t="s">
        <v>1353</v>
      </c>
      <c r="G2050" t="s">
        <v>1353</v>
      </c>
      <c r="H2050" t="s">
        <v>1353</v>
      </c>
      <c r="I2050" t="s">
        <v>1353</v>
      </c>
      <c r="J2050" t="s">
        <v>1353</v>
      </c>
      <c r="K2050" t="s">
        <v>1353</v>
      </c>
      <c r="L2050" t="s">
        <v>1353</v>
      </c>
      <c r="M2050" t="s">
        <v>1353</v>
      </c>
      <c r="N2050" t="s">
        <v>1353</v>
      </c>
      <c r="O2050" t="s">
        <v>1353</v>
      </c>
      <c r="P2050" t="s">
        <v>1353</v>
      </c>
      <c r="Q2050" t="s">
        <v>1353</v>
      </c>
      <c r="R2050" t="s">
        <v>1353</v>
      </c>
      <c r="S2050" t="s">
        <v>1353</v>
      </c>
      <c r="T2050" t="s">
        <v>1353</v>
      </c>
      <c r="U2050" t="s">
        <v>1353</v>
      </c>
      <c r="V2050" t="s">
        <v>1353</v>
      </c>
      <c r="W2050" t="s">
        <v>1356</v>
      </c>
      <c r="X2050" t="s">
        <v>1438</v>
      </c>
      <c r="Y2050" t="s">
        <v>1356</v>
      </c>
      <c r="Z2050" t="s">
        <v>1353</v>
      </c>
      <c r="AA2050" t="s">
        <v>1353</v>
      </c>
      <c r="AB2050" t="s">
        <v>1353</v>
      </c>
      <c r="AC2050" t="s">
        <v>1353</v>
      </c>
      <c r="AD2050" t="s">
        <v>1353</v>
      </c>
    </row>
    <row r="2051" spans="1:30" x14ac:dyDescent="0.35">
      <c r="A2051" t="s">
        <v>2457</v>
      </c>
      <c r="B2051">
        <v>25</v>
      </c>
      <c r="C2051" t="s">
        <v>1353</v>
      </c>
      <c r="D2051" t="s">
        <v>1353</v>
      </c>
      <c r="E2051" t="s">
        <v>1353</v>
      </c>
      <c r="F2051" t="s">
        <v>1353</v>
      </c>
      <c r="G2051" t="s">
        <v>1353</v>
      </c>
      <c r="H2051" t="s">
        <v>1425</v>
      </c>
      <c r="I2051" t="s">
        <v>1353</v>
      </c>
      <c r="J2051" t="s">
        <v>1425</v>
      </c>
      <c r="K2051" t="s">
        <v>1353</v>
      </c>
      <c r="L2051" t="s">
        <v>1353</v>
      </c>
      <c r="M2051" t="s">
        <v>1353</v>
      </c>
      <c r="N2051" t="s">
        <v>1353</v>
      </c>
      <c r="O2051" t="s">
        <v>1425</v>
      </c>
      <c r="P2051" t="s">
        <v>1353</v>
      </c>
      <c r="Q2051" t="s">
        <v>1353</v>
      </c>
      <c r="R2051" t="s">
        <v>1353</v>
      </c>
      <c r="S2051" t="s">
        <v>1353</v>
      </c>
      <c r="T2051" t="s">
        <v>1353</v>
      </c>
      <c r="U2051" t="s">
        <v>1353</v>
      </c>
      <c r="V2051" t="s">
        <v>1353</v>
      </c>
      <c r="W2051" t="s">
        <v>1353</v>
      </c>
      <c r="X2051" t="s">
        <v>1353</v>
      </c>
      <c r="Y2051" t="s">
        <v>1429</v>
      </c>
      <c r="Z2051" t="s">
        <v>1582</v>
      </c>
      <c r="AA2051" t="s">
        <v>1582</v>
      </c>
      <c r="AB2051" t="s">
        <v>1425</v>
      </c>
      <c r="AC2051" t="s">
        <v>1425</v>
      </c>
      <c r="AD2051" t="s">
        <v>1425</v>
      </c>
    </row>
    <row r="2052" spans="1:30" x14ac:dyDescent="0.35">
      <c r="A2052" t="s">
        <v>1378</v>
      </c>
      <c r="B2052">
        <v>245</v>
      </c>
      <c r="C2052" t="s">
        <v>1390</v>
      </c>
      <c r="D2052" t="s">
        <v>1383</v>
      </c>
      <c r="E2052" t="s">
        <v>1423</v>
      </c>
      <c r="F2052" t="s">
        <v>1474</v>
      </c>
      <c r="G2052" t="s">
        <v>1384</v>
      </c>
      <c r="H2052" t="s">
        <v>1435</v>
      </c>
      <c r="I2052" t="s">
        <v>1474</v>
      </c>
      <c r="J2052" t="s">
        <v>2265</v>
      </c>
      <c r="K2052" t="s">
        <v>1390</v>
      </c>
      <c r="L2052" t="s">
        <v>1470</v>
      </c>
      <c r="M2052" t="s">
        <v>1526</v>
      </c>
      <c r="N2052" t="s">
        <v>1526</v>
      </c>
      <c r="O2052" t="s">
        <v>1383</v>
      </c>
      <c r="P2052" t="s">
        <v>1384</v>
      </c>
      <c r="Q2052" t="s">
        <v>1390</v>
      </c>
      <c r="R2052" t="s">
        <v>1384</v>
      </c>
      <c r="S2052" t="s">
        <v>1371</v>
      </c>
      <c r="T2052" t="s">
        <v>1371</v>
      </c>
      <c r="U2052" t="s">
        <v>1423</v>
      </c>
      <c r="V2052" t="s">
        <v>1383</v>
      </c>
      <c r="W2052" t="s">
        <v>1526</v>
      </c>
      <c r="X2052" t="s">
        <v>1474</v>
      </c>
      <c r="Y2052" t="s">
        <v>1474</v>
      </c>
      <c r="Z2052" t="s">
        <v>1375</v>
      </c>
      <c r="AA2052" t="s">
        <v>1375</v>
      </c>
      <c r="AB2052" t="s">
        <v>1474</v>
      </c>
      <c r="AC2052" t="s">
        <v>1474</v>
      </c>
      <c r="AD2052" t="s">
        <v>1474</v>
      </c>
    </row>
    <row r="2054" spans="1:30" x14ac:dyDescent="0.35">
      <c r="A2054" t="s">
        <v>2458</v>
      </c>
    </row>
    <row r="2055" spans="1:30" x14ac:dyDescent="0.35">
      <c r="A2055" t="s">
        <v>31</v>
      </c>
      <c r="B2055" t="s">
        <v>1339</v>
      </c>
      <c r="C2055" t="s">
        <v>2453</v>
      </c>
      <c r="D2055" t="s">
        <v>2456</v>
      </c>
      <c r="E2055" t="s">
        <v>2454</v>
      </c>
      <c r="F2055" t="s">
        <v>2455</v>
      </c>
      <c r="G2055" t="s">
        <v>2457</v>
      </c>
      <c r="H2055" t="s">
        <v>2452</v>
      </c>
    </row>
    <row r="2056" spans="1:30" x14ac:dyDescent="0.35">
      <c r="A2056" t="s">
        <v>2428</v>
      </c>
      <c r="B2056">
        <v>7</v>
      </c>
      <c r="C2056" t="s">
        <v>1352</v>
      </c>
      <c r="D2056" t="s">
        <v>1353</v>
      </c>
      <c r="E2056" t="s">
        <v>1353</v>
      </c>
      <c r="F2056" t="s">
        <v>1353</v>
      </c>
      <c r="G2056" t="s">
        <v>1353</v>
      </c>
      <c r="H2056" t="s">
        <v>1353</v>
      </c>
    </row>
    <row r="2057" spans="1:30" x14ac:dyDescent="0.35">
      <c r="A2057" t="s">
        <v>2444</v>
      </c>
      <c r="B2057">
        <v>1</v>
      </c>
      <c r="C2057" t="s">
        <v>1353</v>
      </c>
      <c r="D2057" t="s">
        <v>1352</v>
      </c>
      <c r="E2057" t="s">
        <v>1353</v>
      </c>
      <c r="F2057" t="s">
        <v>1353</v>
      </c>
      <c r="G2057" t="s">
        <v>1353</v>
      </c>
      <c r="H2057" t="s">
        <v>1353</v>
      </c>
    </row>
    <row r="2058" spans="1:30" x14ac:dyDescent="0.35">
      <c r="A2058" t="s">
        <v>2429</v>
      </c>
      <c r="B2058">
        <v>29</v>
      </c>
      <c r="C2058" t="s">
        <v>1655</v>
      </c>
      <c r="D2058" t="s">
        <v>1353</v>
      </c>
      <c r="E2058" t="s">
        <v>1701</v>
      </c>
      <c r="F2058" t="s">
        <v>2201</v>
      </c>
      <c r="G2058" t="s">
        <v>1701</v>
      </c>
      <c r="H2058" t="s">
        <v>1353</v>
      </c>
    </row>
    <row r="2059" spans="1:30" x14ac:dyDescent="0.35">
      <c r="A2059" t="s">
        <v>2430</v>
      </c>
      <c r="B2059">
        <v>2</v>
      </c>
      <c r="C2059" t="s">
        <v>1352</v>
      </c>
      <c r="D2059" t="s">
        <v>1353</v>
      </c>
      <c r="E2059" t="s">
        <v>1353</v>
      </c>
      <c r="F2059" t="s">
        <v>1353</v>
      </c>
      <c r="G2059" t="s">
        <v>1353</v>
      </c>
      <c r="H2059" t="s">
        <v>1353</v>
      </c>
    </row>
    <row r="2060" spans="1:30" x14ac:dyDescent="0.35">
      <c r="A2060" t="s">
        <v>2445</v>
      </c>
      <c r="B2060">
        <v>2</v>
      </c>
      <c r="C2060" t="s">
        <v>1353</v>
      </c>
      <c r="D2060" t="s">
        <v>1352</v>
      </c>
      <c r="E2060" t="s">
        <v>1353</v>
      </c>
      <c r="F2060" t="s">
        <v>1353</v>
      </c>
      <c r="G2060" t="s">
        <v>1353</v>
      </c>
      <c r="H2060" t="s">
        <v>1353</v>
      </c>
    </row>
    <row r="2061" spans="1:30" x14ac:dyDescent="0.35">
      <c r="A2061" t="s">
        <v>2431</v>
      </c>
      <c r="B2061">
        <v>76</v>
      </c>
      <c r="C2061" t="s">
        <v>1402</v>
      </c>
      <c r="D2061" t="s">
        <v>1353</v>
      </c>
      <c r="E2061" t="s">
        <v>1402</v>
      </c>
      <c r="F2061" t="s">
        <v>2068</v>
      </c>
      <c r="G2061" t="s">
        <v>1402</v>
      </c>
      <c r="H2061" t="s">
        <v>1353</v>
      </c>
    </row>
    <row r="2062" spans="1:30" x14ac:dyDescent="0.35">
      <c r="A2062" t="s">
        <v>2432</v>
      </c>
      <c r="B2062">
        <v>4</v>
      </c>
      <c r="C2062" t="s">
        <v>1543</v>
      </c>
      <c r="D2062" t="s">
        <v>1353</v>
      </c>
      <c r="E2062" t="s">
        <v>1356</v>
      </c>
      <c r="F2062" t="s">
        <v>1353</v>
      </c>
      <c r="G2062" t="s">
        <v>1353</v>
      </c>
      <c r="H2062" t="s">
        <v>1353</v>
      </c>
    </row>
    <row r="2063" spans="1:30" x14ac:dyDescent="0.35">
      <c r="A2063" t="s">
        <v>2424</v>
      </c>
      <c r="B2063">
        <v>4</v>
      </c>
      <c r="C2063" t="s">
        <v>1353</v>
      </c>
      <c r="D2063" t="s">
        <v>1353</v>
      </c>
      <c r="E2063" t="s">
        <v>1353</v>
      </c>
      <c r="F2063" t="s">
        <v>1353</v>
      </c>
      <c r="G2063" t="s">
        <v>1353</v>
      </c>
      <c r="H2063" t="s">
        <v>1352</v>
      </c>
    </row>
    <row r="2064" spans="1:30" x14ac:dyDescent="0.35">
      <c r="A2064" t="s">
        <v>2433</v>
      </c>
      <c r="B2064">
        <v>43</v>
      </c>
      <c r="C2064" t="s">
        <v>1672</v>
      </c>
      <c r="D2064" t="s">
        <v>1353</v>
      </c>
      <c r="E2064" t="s">
        <v>1672</v>
      </c>
      <c r="F2064" t="s">
        <v>1851</v>
      </c>
      <c r="G2064" t="s">
        <v>1353</v>
      </c>
      <c r="H2064" t="s">
        <v>1353</v>
      </c>
    </row>
    <row r="2065" spans="1:8" x14ac:dyDescent="0.35">
      <c r="A2065" t="s">
        <v>2434</v>
      </c>
      <c r="B2065">
        <v>1</v>
      </c>
      <c r="C2065" t="s">
        <v>1352</v>
      </c>
      <c r="D2065" t="s">
        <v>1353</v>
      </c>
      <c r="E2065" t="s">
        <v>1353</v>
      </c>
      <c r="F2065" t="s">
        <v>1353</v>
      </c>
      <c r="G2065" t="s">
        <v>1353</v>
      </c>
      <c r="H2065" t="s">
        <v>1353</v>
      </c>
    </row>
    <row r="2066" spans="1:8" x14ac:dyDescent="0.35">
      <c r="A2066" t="s">
        <v>2425</v>
      </c>
      <c r="B2066">
        <v>3</v>
      </c>
      <c r="C2066" t="s">
        <v>1353</v>
      </c>
      <c r="D2066" t="s">
        <v>1353</v>
      </c>
      <c r="E2066" t="s">
        <v>1353</v>
      </c>
      <c r="F2066" t="s">
        <v>1353</v>
      </c>
      <c r="G2066" t="s">
        <v>1353</v>
      </c>
      <c r="H2066" t="s">
        <v>1352</v>
      </c>
    </row>
    <row r="2067" spans="1:8" x14ac:dyDescent="0.35">
      <c r="A2067" t="s">
        <v>2443</v>
      </c>
      <c r="B2067">
        <v>3</v>
      </c>
      <c r="C2067" t="s">
        <v>1353</v>
      </c>
      <c r="D2067" t="s">
        <v>1353</v>
      </c>
      <c r="E2067" t="s">
        <v>1353</v>
      </c>
      <c r="F2067" t="s">
        <v>1352</v>
      </c>
      <c r="G2067" t="s">
        <v>1353</v>
      </c>
      <c r="H2067" t="s">
        <v>1353</v>
      </c>
    </row>
    <row r="2068" spans="1:8" x14ac:dyDescent="0.35">
      <c r="A2068" t="s">
        <v>2435</v>
      </c>
      <c r="B2068">
        <v>1</v>
      </c>
      <c r="C2068" t="s">
        <v>1352</v>
      </c>
      <c r="D2068" t="s">
        <v>1353</v>
      </c>
      <c r="E2068" t="s">
        <v>1353</v>
      </c>
      <c r="F2068" t="s">
        <v>1353</v>
      </c>
      <c r="G2068" t="s">
        <v>1353</v>
      </c>
      <c r="H2068" t="s">
        <v>1353</v>
      </c>
    </row>
    <row r="2069" spans="1:8" x14ac:dyDescent="0.35">
      <c r="A2069" t="s">
        <v>2426</v>
      </c>
      <c r="B2069">
        <v>5</v>
      </c>
      <c r="C2069" t="s">
        <v>1353</v>
      </c>
      <c r="D2069" t="s">
        <v>1353</v>
      </c>
      <c r="E2069" t="s">
        <v>1353</v>
      </c>
      <c r="F2069" t="s">
        <v>1353</v>
      </c>
      <c r="G2069" t="s">
        <v>1353</v>
      </c>
      <c r="H2069" t="s">
        <v>1352</v>
      </c>
    </row>
    <row r="2070" spans="1:8" x14ac:dyDescent="0.35">
      <c r="A2070" t="s">
        <v>2439</v>
      </c>
      <c r="B2070">
        <v>7</v>
      </c>
      <c r="C2070" t="s">
        <v>1353</v>
      </c>
      <c r="D2070" t="s">
        <v>1353</v>
      </c>
      <c r="E2070" t="s">
        <v>1769</v>
      </c>
      <c r="F2070" t="s">
        <v>1488</v>
      </c>
      <c r="G2070" t="s">
        <v>1353</v>
      </c>
      <c r="H2070" t="s">
        <v>1353</v>
      </c>
    </row>
    <row r="2071" spans="1:8" x14ac:dyDescent="0.35">
      <c r="A2071" t="s">
        <v>2447</v>
      </c>
      <c r="B2071">
        <v>6</v>
      </c>
      <c r="C2071" t="s">
        <v>1353</v>
      </c>
      <c r="D2071" t="s">
        <v>1353</v>
      </c>
      <c r="E2071" t="s">
        <v>1353</v>
      </c>
      <c r="F2071" t="s">
        <v>1353</v>
      </c>
      <c r="G2071" t="s">
        <v>1352</v>
      </c>
      <c r="H2071" t="s">
        <v>1353</v>
      </c>
    </row>
    <row r="2072" spans="1:8" x14ac:dyDescent="0.35">
      <c r="A2072" t="s">
        <v>2427</v>
      </c>
      <c r="B2072">
        <v>2</v>
      </c>
      <c r="C2072" t="s">
        <v>1353</v>
      </c>
      <c r="D2072" t="s">
        <v>1353</v>
      </c>
      <c r="E2072" t="s">
        <v>1353</v>
      </c>
      <c r="F2072" t="s">
        <v>1353</v>
      </c>
      <c r="G2072" t="s">
        <v>1353</v>
      </c>
      <c r="H2072" t="s">
        <v>1352</v>
      </c>
    </row>
    <row r="2073" spans="1:8" x14ac:dyDescent="0.35">
      <c r="A2073" t="s">
        <v>2440</v>
      </c>
      <c r="B2073">
        <v>8</v>
      </c>
      <c r="C2073" t="s">
        <v>1353</v>
      </c>
      <c r="D2073" t="s">
        <v>1353</v>
      </c>
      <c r="E2073" t="s">
        <v>1352</v>
      </c>
      <c r="F2073" t="s">
        <v>1353</v>
      </c>
      <c r="G2073" t="s">
        <v>1353</v>
      </c>
      <c r="H2073" t="s">
        <v>1353</v>
      </c>
    </row>
    <row r="2074" spans="1:8" x14ac:dyDescent="0.35">
      <c r="A2074" t="s">
        <v>2436</v>
      </c>
      <c r="B2074">
        <v>3</v>
      </c>
      <c r="C2074" t="s">
        <v>1366</v>
      </c>
      <c r="D2074" t="s">
        <v>1353</v>
      </c>
      <c r="E2074" t="s">
        <v>1353</v>
      </c>
      <c r="F2074" t="s">
        <v>1353</v>
      </c>
      <c r="G2074" t="s">
        <v>1365</v>
      </c>
      <c r="H2074" t="s">
        <v>1353</v>
      </c>
    </row>
    <row r="2075" spans="1:8" x14ac:dyDescent="0.35">
      <c r="A2075" t="s">
        <v>2437</v>
      </c>
      <c r="B2075">
        <v>7</v>
      </c>
      <c r="C2075" t="s">
        <v>1488</v>
      </c>
      <c r="D2075" t="s">
        <v>1353</v>
      </c>
      <c r="E2075" t="s">
        <v>1769</v>
      </c>
      <c r="F2075" t="s">
        <v>1353</v>
      </c>
      <c r="G2075" t="s">
        <v>1353</v>
      </c>
      <c r="H2075" t="s">
        <v>1353</v>
      </c>
    </row>
    <row r="2076" spans="1:8" x14ac:dyDescent="0.35">
      <c r="A2076" t="s">
        <v>2448</v>
      </c>
      <c r="B2076">
        <v>6</v>
      </c>
      <c r="C2076" t="s">
        <v>1353</v>
      </c>
      <c r="D2076" t="s">
        <v>1353</v>
      </c>
      <c r="E2076" t="s">
        <v>1353</v>
      </c>
      <c r="F2076" t="s">
        <v>1353</v>
      </c>
      <c r="G2076" t="s">
        <v>1352</v>
      </c>
      <c r="H2076" t="s">
        <v>1353</v>
      </c>
    </row>
    <row r="2077" spans="1:8" x14ac:dyDescent="0.35">
      <c r="A2077" t="s">
        <v>2441</v>
      </c>
      <c r="B2077">
        <v>8</v>
      </c>
      <c r="C2077" t="s">
        <v>1353</v>
      </c>
      <c r="D2077" t="s">
        <v>1353</v>
      </c>
      <c r="E2077" t="s">
        <v>1754</v>
      </c>
      <c r="F2077" t="s">
        <v>1360</v>
      </c>
      <c r="G2077" t="s">
        <v>1353</v>
      </c>
      <c r="H2077" t="s">
        <v>1353</v>
      </c>
    </row>
    <row r="2078" spans="1:8" x14ac:dyDescent="0.35">
      <c r="A2078" t="s">
        <v>2449</v>
      </c>
      <c r="B2078">
        <v>2</v>
      </c>
      <c r="C2078" t="s">
        <v>1353</v>
      </c>
      <c r="D2078" t="s">
        <v>1353</v>
      </c>
      <c r="E2078" t="s">
        <v>1353</v>
      </c>
      <c r="F2078" t="s">
        <v>1353</v>
      </c>
      <c r="G2078" t="s">
        <v>1352</v>
      </c>
      <c r="H2078" t="s">
        <v>1353</v>
      </c>
    </row>
    <row r="2079" spans="1:8" x14ac:dyDescent="0.35">
      <c r="A2079" t="s">
        <v>2442</v>
      </c>
      <c r="B2079">
        <v>5</v>
      </c>
      <c r="C2079" t="s">
        <v>1353</v>
      </c>
      <c r="D2079" t="s">
        <v>1353</v>
      </c>
      <c r="E2079" t="s">
        <v>1352</v>
      </c>
      <c r="F2079" t="s">
        <v>1353</v>
      </c>
      <c r="G2079" t="s">
        <v>1353</v>
      </c>
      <c r="H2079" t="s">
        <v>1353</v>
      </c>
    </row>
    <row r="2080" spans="1:8" x14ac:dyDescent="0.35">
      <c r="A2080" t="s">
        <v>2450</v>
      </c>
      <c r="B2080">
        <v>2</v>
      </c>
      <c r="C2080" t="s">
        <v>1353</v>
      </c>
      <c r="D2080" t="s">
        <v>1353</v>
      </c>
      <c r="E2080" t="s">
        <v>1353</v>
      </c>
      <c r="F2080" t="s">
        <v>1353</v>
      </c>
      <c r="G2080" t="s">
        <v>1352</v>
      </c>
      <c r="H2080" t="s">
        <v>1353</v>
      </c>
    </row>
    <row r="2081" spans="1:8" x14ac:dyDescent="0.35">
      <c r="A2081" t="s">
        <v>2451</v>
      </c>
      <c r="B2081">
        <v>2</v>
      </c>
      <c r="C2081" t="s">
        <v>1353</v>
      </c>
      <c r="D2081" t="s">
        <v>1353</v>
      </c>
      <c r="E2081" t="s">
        <v>1353</v>
      </c>
      <c r="F2081" t="s">
        <v>1353</v>
      </c>
      <c r="G2081" t="s">
        <v>1352</v>
      </c>
      <c r="H2081" t="s">
        <v>1353</v>
      </c>
    </row>
    <row r="2082" spans="1:8" x14ac:dyDescent="0.35">
      <c r="A2082" t="s">
        <v>2438</v>
      </c>
      <c r="B2082">
        <v>4</v>
      </c>
      <c r="C2082" t="s">
        <v>1352</v>
      </c>
      <c r="D2082" t="s">
        <v>1353</v>
      </c>
      <c r="E2082" t="s">
        <v>1353</v>
      </c>
      <c r="F2082" t="s">
        <v>1353</v>
      </c>
      <c r="G2082" t="s">
        <v>1353</v>
      </c>
      <c r="H2082" t="s">
        <v>1353</v>
      </c>
    </row>
    <row r="2083" spans="1:8" x14ac:dyDescent="0.35">
      <c r="A2083" t="s">
        <v>2446</v>
      </c>
      <c r="B2083">
        <v>2</v>
      </c>
      <c r="C2083" t="s">
        <v>1353</v>
      </c>
      <c r="D2083" t="s">
        <v>1438</v>
      </c>
      <c r="E2083" t="s">
        <v>1353</v>
      </c>
      <c r="F2083" t="s">
        <v>1353</v>
      </c>
      <c r="G2083" t="s">
        <v>1438</v>
      </c>
      <c r="H2083" t="s">
        <v>1353</v>
      </c>
    </row>
    <row r="2084" spans="1:8" x14ac:dyDescent="0.35">
      <c r="A2084" t="s">
        <v>1378</v>
      </c>
      <c r="B2084">
        <v>245</v>
      </c>
      <c r="C2084" t="s">
        <v>1392</v>
      </c>
      <c r="D2084" t="s">
        <v>1390</v>
      </c>
      <c r="E2084" t="s">
        <v>1602</v>
      </c>
      <c r="F2084" t="s">
        <v>1486</v>
      </c>
      <c r="G2084" t="s">
        <v>1737</v>
      </c>
      <c r="H2084" t="s">
        <v>1370</v>
      </c>
    </row>
    <row r="2086" spans="1:8" x14ac:dyDescent="0.35">
      <c r="A2086" t="s">
        <v>2459</v>
      </c>
    </row>
    <row r="2087" spans="1:8" x14ac:dyDescent="0.35">
      <c r="A2087" t="s">
        <v>1409</v>
      </c>
      <c r="B2087" t="s">
        <v>1339</v>
      </c>
      <c r="C2087" t="s">
        <v>2453</v>
      </c>
      <c r="D2087" t="s">
        <v>2454</v>
      </c>
      <c r="E2087" t="s">
        <v>2455</v>
      </c>
      <c r="F2087" t="s">
        <v>2457</v>
      </c>
      <c r="G2087" t="s">
        <v>2452</v>
      </c>
      <c r="H2087" t="s">
        <v>2456</v>
      </c>
    </row>
    <row r="2088" spans="1:8" x14ac:dyDescent="0.35">
      <c r="A2088" t="s">
        <v>1410</v>
      </c>
      <c r="B2088">
        <v>32</v>
      </c>
      <c r="C2088" t="s">
        <v>1360</v>
      </c>
      <c r="D2088" t="s">
        <v>1461</v>
      </c>
      <c r="E2088" t="s">
        <v>1540</v>
      </c>
      <c r="F2088" t="s">
        <v>1411</v>
      </c>
      <c r="G2088" t="s">
        <v>1353</v>
      </c>
      <c r="H2088" t="s">
        <v>1353</v>
      </c>
    </row>
    <row r="2089" spans="1:8" x14ac:dyDescent="0.35">
      <c r="A2089" t="s">
        <v>1415</v>
      </c>
      <c r="B2089">
        <v>112</v>
      </c>
      <c r="C2089" t="s">
        <v>1392</v>
      </c>
      <c r="D2089" t="s">
        <v>1360</v>
      </c>
      <c r="E2089" t="s">
        <v>1574</v>
      </c>
      <c r="F2089" t="s">
        <v>1708</v>
      </c>
      <c r="G2089" t="s">
        <v>1557</v>
      </c>
      <c r="H2089" t="s">
        <v>1416</v>
      </c>
    </row>
    <row r="2090" spans="1:8" x14ac:dyDescent="0.35">
      <c r="A2090" t="s">
        <v>1422</v>
      </c>
      <c r="B2090">
        <v>50</v>
      </c>
      <c r="C2090" t="s">
        <v>1424</v>
      </c>
      <c r="D2090" t="s">
        <v>1582</v>
      </c>
      <c r="E2090" t="s">
        <v>2322</v>
      </c>
      <c r="F2090" t="s">
        <v>1427</v>
      </c>
      <c r="G2090" t="s">
        <v>1386</v>
      </c>
      <c r="H2090" t="s">
        <v>1423</v>
      </c>
    </row>
    <row r="2091" spans="1:8" x14ac:dyDescent="0.35">
      <c r="A2091" t="s">
        <v>1430</v>
      </c>
      <c r="B2091">
        <v>1</v>
      </c>
      <c r="C2091" t="s">
        <v>1353</v>
      </c>
      <c r="D2091" t="s">
        <v>1352</v>
      </c>
      <c r="E2091" t="s">
        <v>1353</v>
      </c>
      <c r="F2091" t="s">
        <v>1353</v>
      </c>
      <c r="G2091" t="s">
        <v>1353</v>
      </c>
      <c r="H2091" t="s">
        <v>1353</v>
      </c>
    </row>
    <row r="2092" spans="1:8" x14ac:dyDescent="0.35">
      <c r="A2092" t="s">
        <v>1431</v>
      </c>
      <c r="B2092">
        <v>34</v>
      </c>
      <c r="C2092" t="s">
        <v>1432</v>
      </c>
      <c r="D2092" t="s">
        <v>1436</v>
      </c>
      <c r="E2092" t="s">
        <v>2277</v>
      </c>
      <c r="F2092" t="s">
        <v>1384</v>
      </c>
      <c r="G2092" t="s">
        <v>1384</v>
      </c>
      <c r="H2092" t="s">
        <v>1353</v>
      </c>
    </row>
    <row r="2093" spans="1:8" x14ac:dyDescent="0.35">
      <c r="A2093" t="s">
        <v>1437</v>
      </c>
      <c r="B2093">
        <v>16</v>
      </c>
      <c r="C2093" t="s">
        <v>1485</v>
      </c>
      <c r="D2093" t="s">
        <v>1413</v>
      </c>
      <c r="E2093" t="s">
        <v>1438</v>
      </c>
      <c r="F2093" t="s">
        <v>1360</v>
      </c>
      <c r="G2093" t="s">
        <v>1360</v>
      </c>
      <c r="H2093" t="s">
        <v>1353</v>
      </c>
    </row>
    <row r="2094" spans="1:8" x14ac:dyDescent="0.35">
      <c r="A2094" t="s">
        <v>1378</v>
      </c>
      <c r="B2094">
        <v>245</v>
      </c>
      <c r="C2094" t="s">
        <v>1392</v>
      </c>
      <c r="D2094" t="s">
        <v>1602</v>
      </c>
      <c r="E2094" t="s">
        <v>1486</v>
      </c>
      <c r="F2094" t="s">
        <v>1737</v>
      </c>
      <c r="G2094" t="s">
        <v>1370</v>
      </c>
      <c r="H2094" t="s">
        <v>1390</v>
      </c>
    </row>
    <row r="2096" spans="1:8" x14ac:dyDescent="0.35">
      <c r="A2096" t="s">
        <v>2460</v>
      </c>
    </row>
    <row r="2097" spans="1:13" x14ac:dyDescent="0.35">
      <c r="A2097" t="s">
        <v>1440</v>
      </c>
      <c r="B2097" t="s">
        <v>1339</v>
      </c>
      <c r="C2097" t="s">
        <v>2453</v>
      </c>
      <c r="D2097" t="s">
        <v>2454</v>
      </c>
      <c r="E2097" t="s">
        <v>2455</v>
      </c>
      <c r="F2097" t="s">
        <v>2457</v>
      </c>
      <c r="G2097" t="s">
        <v>2452</v>
      </c>
      <c r="H2097" t="s">
        <v>2456</v>
      </c>
    </row>
    <row r="2098" spans="1:13" x14ac:dyDescent="0.35">
      <c r="A2098" t="s">
        <v>1441</v>
      </c>
      <c r="B2098">
        <v>41</v>
      </c>
      <c r="C2098" t="s">
        <v>1446</v>
      </c>
      <c r="D2098" t="s">
        <v>1443</v>
      </c>
      <c r="E2098" t="s">
        <v>1579</v>
      </c>
      <c r="F2098" t="s">
        <v>1446</v>
      </c>
      <c r="G2098" t="s">
        <v>1353</v>
      </c>
      <c r="H2098" t="s">
        <v>1353</v>
      </c>
    </row>
    <row r="2099" spans="1:13" x14ac:dyDescent="0.35">
      <c r="A2099" t="s">
        <v>1447</v>
      </c>
      <c r="B2099">
        <v>204</v>
      </c>
      <c r="C2099" t="s">
        <v>1404</v>
      </c>
      <c r="D2099" t="s">
        <v>1536</v>
      </c>
      <c r="E2099" t="s">
        <v>2121</v>
      </c>
      <c r="F2099" t="s">
        <v>1679</v>
      </c>
      <c r="G2099" t="s">
        <v>1701</v>
      </c>
      <c r="H2099" t="s">
        <v>1423</v>
      </c>
    </row>
    <row r="2100" spans="1:13" x14ac:dyDescent="0.35">
      <c r="A2100" t="s">
        <v>1378</v>
      </c>
      <c r="B2100">
        <v>245</v>
      </c>
      <c r="C2100" t="s">
        <v>1392</v>
      </c>
      <c r="D2100" t="s">
        <v>1602</v>
      </c>
      <c r="E2100" t="s">
        <v>1486</v>
      </c>
      <c r="F2100" t="s">
        <v>1737</v>
      </c>
      <c r="G2100" t="s">
        <v>1370</v>
      </c>
      <c r="H2100" t="s">
        <v>1390</v>
      </c>
    </row>
    <row r="2102" spans="1:13" x14ac:dyDescent="0.35">
      <c r="A2102" t="s">
        <v>2461</v>
      </c>
    </row>
    <row r="2103" spans="1:13" x14ac:dyDescent="0.35">
      <c r="A2103" t="s">
        <v>1409</v>
      </c>
      <c r="B2103" t="s">
        <v>1339</v>
      </c>
      <c r="C2103" t="s">
        <v>2462</v>
      </c>
      <c r="D2103" t="s">
        <v>2463</v>
      </c>
      <c r="E2103" t="s">
        <v>2464</v>
      </c>
      <c r="F2103" t="s">
        <v>2465</v>
      </c>
      <c r="G2103" t="s">
        <v>2466</v>
      </c>
      <c r="H2103" t="s">
        <v>14</v>
      </c>
      <c r="I2103" t="s">
        <v>861</v>
      </c>
      <c r="J2103" t="s">
        <v>1255</v>
      </c>
      <c r="K2103" t="s">
        <v>1312</v>
      </c>
      <c r="L2103" t="s">
        <v>972</v>
      </c>
      <c r="M2103" t="s">
        <v>906</v>
      </c>
    </row>
    <row r="2104" spans="1:13" x14ac:dyDescent="0.35">
      <c r="A2104" t="s">
        <v>1410</v>
      </c>
      <c r="B2104">
        <v>32</v>
      </c>
      <c r="C2104" t="s">
        <v>1556</v>
      </c>
      <c r="D2104" t="s">
        <v>1485</v>
      </c>
      <c r="E2104" t="s">
        <v>1368</v>
      </c>
      <c r="F2104" t="s">
        <v>1353</v>
      </c>
      <c r="G2104" t="s">
        <v>1353</v>
      </c>
      <c r="H2104" t="s">
        <v>1353</v>
      </c>
      <c r="I2104" t="s">
        <v>1353</v>
      </c>
      <c r="J2104" t="s">
        <v>1353</v>
      </c>
      <c r="K2104" t="s">
        <v>1411</v>
      </c>
      <c r="L2104" t="s">
        <v>1353</v>
      </c>
      <c r="M2104" t="s">
        <v>1353</v>
      </c>
    </row>
    <row r="2105" spans="1:13" x14ac:dyDescent="0.35">
      <c r="A2105" t="s">
        <v>1415</v>
      </c>
      <c r="B2105">
        <v>112</v>
      </c>
      <c r="C2105" t="s">
        <v>1879</v>
      </c>
      <c r="D2105" t="s">
        <v>1557</v>
      </c>
      <c r="E2105" t="s">
        <v>1557</v>
      </c>
      <c r="F2105" t="s">
        <v>1419</v>
      </c>
      <c r="G2105" t="s">
        <v>1353</v>
      </c>
      <c r="H2105" t="s">
        <v>1353</v>
      </c>
      <c r="I2105" t="s">
        <v>1353</v>
      </c>
      <c r="J2105" t="s">
        <v>1353</v>
      </c>
      <c r="K2105" t="s">
        <v>1353</v>
      </c>
      <c r="L2105" t="s">
        <v>1353</v>
      </c>
      <c r="M2105" t="s">
        <v>1419</v>
      </c>
    </row>
    <row r="2106" spans="1:13" x14ac:dyDescent="0.35">
      <c r="A2106" t="s">
        <v>1422</v>
      </c>
      <c r="B2106">
        <v>50</v>
      </c>
      <c r="C2106" t="s">
        <v>1835</v>
      </c>
      <c r="D2106" t="s">
        <v>1538</v>
      </c>
      <c r="E2106" t="s">
        <v>1386</v>
      </c>
      <c r="F2106" t="s">
        <v>1353</v>
      </c>
      <c r="G2106" t="s">
        <v>1353</v>
      </c>
      <c r="H2106" t="s">
        <v>1353</v>
      </c>
      <c r="I2106" t="s">
        <v>1353</v>
      </c>
      <c r="J2106" t="s">
        <v>1353</v>
      </c>
      <c r="K2106" t="s">
        <v>1353</v>
      </c>
      <c r="L2106" t="s">
        <v>1353</v>
      </c>
      <c r="M2106" t="s">
        <v>1353</v>
      </c>
    </row>
    <row r="2107" spans="1:13" x14ac:dyDescent="0.35">
      <c r="A2107" t="s">
        <v>1430</v>
      </c>
      <c r="B2107">
        <v>1</v>
      </c>
      <c r="C2107" t="s">
        <v>1353</v>
      </c>
      <c r="D2107" t="s">
        <v>1352</v>
      </c>
      <c r="E2107" t="s">
        <v>1353</v>
      </c>
      <c r="F2107" t="s">
        <v>1353</v>
      </c>
      <c r="G2107" t="s">
        <v>1353</v>
      </c>
      <c r="H2107" t="s">
        <v>1353</v>
      </c>
      <c r="I2107" t="s">
        <v>1353</v>
      </c>
      <c r="J2107" t="s">
        <v>1353</v>
      </c>
      <c r="K2107" t="s">
        <v>1353</v>
      </c>
      <c r="L2107" t="s">
        <v>1353</v>
      </c>
      <c r="M2107" t="s">
        <v>1353</v>
      </c>
    </row>
    <row r="2108" spans="1:13" x14ac:dyDescent="0.35">
      <c r="A2108" t="s">
        <v>1431</v>
      </c>
      <c r="B2108">
        <v>34</v>
      </c>
      <c r="C2108" t="s">
        <v>1539</v>
      </c>
      <c r="D2108" t="s">
        <v>1435</v>
      </c>
      <c r="E2108" t="s">
        <v>1384</v>
      </c>
      <c r="F2108" t="s">
        <v>1353</v>
      </c>
      <c r="G2108" t="s">
        <v>1384</v>
      </c>
      <c r="H2108" t="s">
        <v>1353</v>
      </c>
      <c r="I2108" t="s">
        <v>1433</v>
      </c>
      <c r="J2108" t="s">
        <v>1384</v>
      </c>
      <c r="K2108" t="s">
        <v>1353</v>
      </c>
      <c r="L2108" t="s">
        <v>1353</v>
      </c>
      <c r="M2108" t="s">
        <v>1353</v>
      </c>
    </row>
    <row r="2109" spans="1:13" x14ac:dyDescent="0.35">
      <c r="A2109" t="s">
        <v>1437</v>
      </c>
      <c r="B2109">
        <v>16</v>
      </c>
      <c r="C2109" t="s">
        <v>2467</v>
      </c>
      <c r="D2109" t="s">
        <v>1368</v>
      </c>
      <c r="E2109" t="s">
        <v>1368</v>
      </c>
      <c r="F2109" t="s">
        <v>1353</v>
      </c>
      <c r="G2109" t="s">
        <v>1353</v>
      </c>
      <c r="H2109" t="s">
        <v>1353</v>
      </c>
      <c r="I2109" t="s">
        <v>1353</v>
      </c>
      <c r="J2109" t="s">
        <v>1353</v>
      </c>
      <c r="K2109" t="s">
        <v>1353</v>
      </c>
      <c r="L2109" t="s">
        <v>1368</v>
      </c>
      <c r="M2109" t="s">
        <v>1353</v>
      </c>
    </row>
    <row r="2110" spans="1:13" x14ac:dyDescent="0.35">
      <c r="A2110" t="s">
        <v>1378</v>
      </c>
      <c r="B2110">
        <v>245</v>
      </c>
      <c r="C2110" t="s">
        <v>1775</v>
      </c>
      <c r="D2110" t="s">
        <v>1737</v>
      </c>
      <c r="E2110" t="s">
        <v>1398</v>
      </c>
      <c r="F2110" t="s">
        <v>1526</v>
      </c>
      <c r="G2110" t="s">
        <v>1526</v>
      </c>
      <c r="H2110" t="s">
        <v>1353</v>
      </c>
      <c r="I2110" t="s">
        <v>1474</v>
      </c>
      <c r="J2110" t="s">
        <v>1526</v>
      </c>
      <c r="K2110" t="s">
        <v>1526</v>
      </c>
      <c r="L2110" t="s">
        <v>1526</v>
      </c>
      <c r="M2110" t="s">
        <v>1526</v>
      </c>
    </row>
    <row r="2112" spans="1:13" x14ac:dyDescent="0.35">
      <c r="A2112" t="s">
        <v>2468</v>
      </c>
    </row>
    <row r="2113" spans="1:33" x14ac:dyDescent="0.35">
      <c r="A2113" t="s">
        <v>1440</v>
      </c>
      <c r="B2113" t="s">
        <v>1339</v>
      </c>
      <c r="C2113" t="s">
        <v>2462</v>
      </c>
      <c r="D2113" t="s">
        <v>2463</v>
      </c>
      <c r="E2113" t="s">
        <v>2464</v>
      </c>
      <c r="F2113" t="s">
        <v>2465</v>
      </c>
      <c r="G2113" t="s">
        <v>2466</v>
      </c>
      <c r="H2113" t="s">
        <v>14</v>
      </c>
      <c r="I2113" t="s">
        <v>861</v>
      </c>
      <c r="J2113" t="s">
        <v>1255</v>
      </c>
      <c r="K2113" t="s">
        <v>1312</v>
      </c>
      <c r="L2113" t="s">
        <v>972</v>
      </c>
      <c r="M2113" t="s">
        <v>906</v>
      </c>
    </row>
    <row r="2114" spans="1:33" x14ac:dyDescent="0.35">
      <c r="A2114" t="s">
        <v>1441</v>
      </c>
      <c r="B2114">
        <v>41</v>
      </c>
      <c r="C2114" t="s">
        <v>1881</v>
      </c>
      <c r="D2114" t="s">
        <v>1496</v>
      </c>
      <c r="E2114" t="s">
        <v>1375</v>
      </c>
      <c r="F2114" t="s">
        <v>1353</v>
      </c>
      <c r="G2114" t="s">
        <v>1375</v>
      </c>
      <c r="H2114" t="s">
        <v>1353</v>
      </c>
      <c r="I2114" t="s">
        <v>1353</v>
      </c>
      <c r="J2114" t="s">
        <v>1375</v>
      </c>
      <c r="K2114" t="s">
        <v>1375</v>
      </c>
      <c r="L2114" t="s">
        <v>1353</v>
      </c>
      <c r="M2114" t="s">
        <v>1353</v>
      </c>
    </row>
    <row r="2115" spans="1:33" x14ac:dyDescent="0.35">
      <c r="A2115" t="s">
        <v>1447</v>
      </c>
      <c r="B2115">
        <v>204</v>
      </c>
      <c r="C2115" t="s">
        <v>1787</v>
      </c>
      <c r="D2115" t="s">
        <v>1701</v>
      </c>
      <c r="E2115" t="s">
        <v>1701</v>
      </c>
      <c r="F2115" t="s">
        <v>1636</v>
      </c>
      <c r="G2115" t="s">
        <v>1353</v>
      </c>
      <c r="H2115" t="s">
        <v>1353</v>
      </c>
      <c r="I2115" t="s">
        <v>1448</v>
      </c>
      <c r="J2115" t="s">
        <v>1353</v>
      </c>
      <c r="K2115" t="s">
        <v>1353</v>
      </c>
      <c r="L2115" t="s">
        <v>1636</v>
      </c>
      <c r="M2115" t="s">
        <v>1636</v>
      </c>
    </row>
    <row r="2116" spans="1:33" x14ac:dyDescent="0.35">
      <c r="A2116" t="s">
        <v>1378</v>
      </c>
      <c r="B2116">
        <v>245</v>
      </c>
      <c r="C2116" t="s">
        <v>1775</v>
      </c>
      <c r="D2116" t="s">
        <v>1737</v>
      </c>
      <c r="E2116" t="s">
        <v>1398</v>
      </c>
      <c r="F2116" t="s">
        <v>1526</v>
      </c>
      <c r="G2116" t="s">
        <v>1526</v>
      </c>
      <c r="H2116" t="s">
        <v>1353</v>
      </c>
      <c r="I2116" t="s">
        <v>1474</v>
      </c>
      <c r="J2116" t="s">
        <v>1526</v>
      </c>
      <c r="K2116" t="s">
        <v>1526</v>
      </c>
      <c r="L2116" t="s">
        <v>1526</v>
      </c>
      <c r="M2116" t="s">
        <v>1526</v>
      </c>
    </row>
    <row r="2118" spans="1:33" x14ac:dyDescent="0.35">
      <c r="A2118" t="s">
        <v>2469</v>
      </c>
    </row>
    <row r="2119" spans="1:33" x14ac:dyDescent="0.35">
      <c r="A2119" t="s">
        <v>57</v>
      </c>
      <c r="B2119" t="s">
        <v>1339</v>
      </c>
      <c r="C2119" t="s">
        <v>2470</v>
      </c>
      <c r="D2119" t="s">
        <v>2471</v>
      </c>
      <c r="E2119" t="s">
        <v>2472</v>
      </c>
      <c r="F2119" t="s">
        <v>2473</v>
      </c>
      <c r="G2119" t="s">
        <v>2474</v>
      </c>
      <c r="H2119" t="s">
        <v>2475</v>
      </c>
      <c r="I2119" t="s">
        <v>2476</v>
      </c>
      <c r="J2119" t="s">
        <v>2477</v>
      </c>
      <c r="K2119" t="s">
        <v>2478</v>
      </c>
      <c r="L2119" t="s">
        <v>2479</v>
      </c>
      <c r="M2119" t="s">
        <v>2480</v>
      </c>
      <c r="N2119" t="s">
        <v>2481</v>
      </c>
      <c r="O2119" t="s">
        <v>2482</v>
      </c>
      <c r="P2119" t="s">
        <v>2483</v>
      </c>
      <c r="Q2119" t="s">
        <v>2484</v>
      </c>
      <c r="R2119" t="s">
        <v>2485</v>
      </c>
      <c r="S2119" t="s">
        <v>2486</v>
      </c>
      <c r="T2119" t="s">
        <v>2487</v>
      </c>
      <c r="U2119" t="s">
        <v>2488</v>
      </c>
      <c r="V2119" t="s">
        <v>2489</v>
      </c>
      <c r="W2119" t="s">
        <v>2490</v>
      </c>
      <c r="X2119" t="s">
        <v>2491</v>
      </c>
      <c r="Y2119" t="s">
        <v>2492</v>
      </c>
      <c r="Z2119" t="s">
        <v>2493</v>
      </c>
      <c r="AA2119" t="s">
        <v>2494</v>
      </c>
      <c r="AB2119" t="s">
        <v>2495</v>
      </c>
      <c r="AC2119" t="s">
        <v>2496</v>
      </c>
      <c r="AD2119" t="s">
        <v>2497</v>
      </c>
      <c r="AE2119" t="s">
        <v>2498</v>
      </c>
      <c r="AF2119" t="s">
        <v>2499</v>
      </c>
      <c r="AG2119" t="s">
        <v>1566</v>
      </c>
    </row>
    <row r="2120" spans="1:33" x14ac:dyDescent="0.35">
      <c r="A2120" t="s">
        <v>240</v>
      </c>
      <c r="B2120">
        <v>218</v>
      </c>
      <c r="C2120" t="s">
        <v>1713</v>
      </c>
      <c r="D2120" t="s">
        <v>1725</v>
      </c>
      <c r="E2120" t="s">
        <v>1575</v>
      </c>
      <c r="F2120" t="s">
        <v>1420</v>
      </c>
      <c r="G2120" t="s">
        <v>1353</v>
      </c>
      <c r="H2120" t="s">
        <v>1420</v>
      </c>
      <c r="I2120" t="s">
        <v>2006</v>
      </c>
      <c r="J2120" t="s">
        <v>1936</v>
      </c>
      <c r="K2120" t="s">
        <v>2500</v>
      </c>
      <c r="L2120" t="s">
        <v>1964</v>
      </c>
      <c r="M2120" t="s">
        <v>1353</v>
      </c>
      <c r="N2120" t="s">
        <v>1639</v>
      </c>
      <c r="O2120" t="s">
        <v>1606</v>
      </c>
      <c r="P2120" t="s">
        <v>1419</v>
      </c>
      <c r="Q2120" t="s">
        <v>2062</v>
      </c>
      <c r="R2120" t="s">
        <v>1603</v>
      </c>
      <c r="S2120" t="s">
        <v>1636</v>
      </c>
      <c r="T2120" t="s">
        <v>1611</v>
      </c>
      <c r="U2120" t="s">
        <v>1672</v>
      </c>
      <c r="V2120" t="s">
        <v>1713</v>
      </c>
      <c r="W2120" t="s">
        <v>1606</v>
      </c>
      <c r="X2120" t="s">
        <v>1636</v>
      </c>
      <c r="Y2120" t="s">
        <v>1419</v>
      </c>
      <c r="Z2120" t="s">
        <v>1353</v>
      </c>
      <c r="AA2120" t="s">
        <v>1353</v>
      </c>
      <c r="AB2120" t="s">
        <v>1636</v>
      </c>
      <c r="AC2120" t="s">
        <v>1353</v>
      </c>
      <c r="AD2120" t="s">
        <v>1419</v>
      </c>
      <c r="AE2120" t="s">
        <v>1376</v>
      </c>
      <c r="AF2120" t="s">
        <v>1672</v>
      </c>
      <c r="AG2120" t="s">
        <v>1419</v>
      </c>
    </row>
    <row r="2121" spans="1:33" x14ac:dyDescent="0.35">
      <c r="A2121" t="s">
        <v>462</v>
      </c>
      <c r="B2121">
        <v>15</v>
      </c>
      <c r="C2121" t="s">
        <v>1353</v>
      </c>
      <c r="D2121" t="s">
        <v>1353</v>
      </c>
      <c r="E2121" t="s">
        <v>1476</v>
      </c>
      <c r="F2121" t="s">
        <v>1353</v>
      </c>
      <c r="G2121" t="s">
        <v>1353</v>
      </c>
      <c r="H2121" t="s">
        <v>1353</v>
      </c>
      <c r="I2121" t="s">
        <v>1476</v>
      </c>
      <c r="J2121" t="s">
        <v>1476</v>
      </c>
      <c r="K2121" t="s">
        <v>1714</v>
      </c>
      <c r="L2121" t="s">
        <v>1738</v>
      </c>
      <c r="M2121" t="s">
        <v>1363</v>
      </c>
      <c r="N2121" t="s">
        <v>1353</v>
      </c>
      <c r="O2121" t="s">
        <v>1389</v>
      </c>
      <c r="P2121" t="s">
        <v>1353</v>
      </c>
      <c r="Q2121" t="s">
        <v>1389</v>
      </c>
      <c r="R2121" t="s">
        <v>1353</v>
      </c>
      <c r="S2121" t="s">
        <v>1353</v>
      </c>
      <c r="T2121" t="s">
        <v>1476</v>
      </c>
      <c r="U2121" t="s">
        <v>1353</v>
      </c>
      <c r="V2121" t="s">
        <v>1353</v>
      </c>
      <c r="W2121" t="s">
        <v>1389</v>
      </c>
      <c r="X2121" t="s">
        <v>1353</v>
      </c>
      <c r="Y2121" t="s">
        <v>1353</v>
      </c>
      <c r="Z2121" t="s">
        <v>1353</v>
      </c>
      <c r="AA2121" t="s">
        <v>1353</v>
      </c>
      <c r="AB2121" t="s">
        <v>1353</v>
      </c>
      <c r="AC2121" t="s">
        <v>1353</v>
      </c>
      <c r="AD2121" t="s">
        <v>1353</v>
      </c>
      <c r="AE2121" t="s">
        <v>1389</v>
      </c>
      <c r="AF2121" t="s">
        <v>1389</v>
      </c>
      <c r="AG2121" t="s">
        <v>1353</v>
      </c>
    </row>
    <row r="2122" spans="1:33" x14ac:dyDescent="0.35">
      <c r="A2122" t="s">
        <v>1378</v>
      </c>
      <c r="B2122">
        <v>233</v>
      </c>
      <c r="C2122" t="s">
        <v>1852</v>
      </c>
      <c r="D2122" t="s">
        <v>1465</v>
      </c>
      <c r="E2122" t="s">
        <v>1393</v>
      </c>
      <c r="F2122" t="s">
        <v>1397</v>
      </c>
      <c r="G2122" t="s">
        <v>1353</v>
      </c>
      <c r="H2122" t="s">
        <v>1397</v>
      </c>
      <c r="I2122" t="s">
        <v>1472</v>
      </c>
      <c r="J2122" t="s">
        <v>1466</v>
      </c>
      <c r="K2122" t="s">
        <v>2501</v>
      </c>
      <c r="L2122" t="s">
        <v>2299</v>
      </c>
      <c r="M2122" t="s">
        <v>1492</v>
      </c>
      <c r="N2122" t="s">
        <v>1412</v>
      </c>
      <c r="O2122" t="s">
        <v>1404</v>
      </c>
      <c r="P2122" t="s">
        <v>1419</v>
      </c>
      <c r="Q2122" t="s">
        <v>2156</v>
      </c>
      <c r="R2122" t="s">
        <v>1452</v>
      </c>
      <c r="S2122" t="s">
        <v>1526</v>
      </c>
      <c r="T2122" t="s">
        <v>1658</v>
      </c>
      <c r="U2122" t="s">
        <v>1482</v>
      </c>
      <c r="V2122" t="s">
        <v>1852</v>
      </c>
      <c r="W2122" t="s">
        <v>1404</v>
      </c>
      <c r="X2122" t="s">
        <v>1526</v>
      </c>
      <c r="Y2122" t="s">
        <v>1419</v>
      </c>
      <c r="Z2122" t="s">
        <v>1353</v>
      </c>
      <c r="AA2122" t="s">
        <v>1353</v>
      </c>
      <c r="AB2122" t="s">
        <v>1526</v>
      </c>
      <c r="AC2122" t="s">
        <v>1353</v>
      </c>
      <c r="AD2122" t="s">
        <v>1419</v>
      </c>
      <c r="AE2122" t="s">
        <v>1397</v>
      </c>
      <c r="AF2122" t="s">
        <v>1402</v>
      </c>
      <c r="AG2122" t="s">
        <v>1419</v>
      </c>
    </row>
    <row r="2124" spans="1:33" x14ac:dyDescent="0.35">
      <c r="A2124" t="s">
        <v>2502</v>
      </c>
    </row>
    <row r="2125" spans="1:33" x14ac:dyDescent="0.35">
      <c r="A2125" t="s">
        <v>25</v>
      </c>
      <c r="B2125" t="s">
        <v>1339</v>
      </c>
      <c r="C2125" t="s">
        <v>2470</v>
      </c>
      <c r="D2125" t="s">
        <v>2471</v>
      </c>
      <c r="E2125" t="s">
        <v>2472</v>
      </c>
      <c r="F2125" t="s">
        <v>2473</v>
      </c>
      <c r="G2125" t="s">
        <v>2474</v>
      </c>
      <c r="H2125" t="s">
        <v>2475</v>
      </c>
      <c r="I2125" t="s">
        <v>2476</v>
      </c>
      <c r="J2125" t="s">
        <v>2477</v>
      </c>
      <c r="K2125" t="s">
        <v>2478</v>
      </c>
      <c r="L2125" t="s">
        <v>2479</v>
      </c>
      <c r="M2125" t="s">
        <v>2480</v>
      </c>
      <c r="N2125" t="s">
        <v>2481</v>
      </c>
      <c r="O2125" t="s">
        <v>2482</v>
      </c>
      <c r="P2125" t="s">
        <v>2483</v>
      </c>
      <c r="Q2125" t="s">
        <v>2484</v>
      </c>
      <c r="R2125" t="s">
        <v>2485</v>
      </c>
      <c r="S2125" t="s">
        <v>2486</v>
      </c>
      <c r="T2125" t="s">
        <v>2487</v>
      </c>
      <c r="U2125" t="s">
        <v>2488</v>
      </c>
      <c r="V2125" t="s">
        <v>2489</v>
      </c>
      <c r="W2125" t="s">
        <v>2490</v>
      </c>
      <c r="X2125" t="s">
        <v>2491</v>
      </c>
      <c r="Y2125" t="s">
        <v>2492</v>
      </c>
      <c r="Z2125" t="s">
        <v>2493</v>
      </c>
      <c r="AA2125" t="s">
        <v>2494</v>
      </c>
      <c r="AB2125" t="s">
        <v>2495</v>
      </c>
      <c r="AC2125" t="s">
        <v>2496</v>
      </c>
      <c r="AD2125" t="s">
        <v>2497</v>
      </c>
      <c r="AE2125" t="s">
        <v>2498</v>
      </c>
      <c r="AF2125" t="s">
        <v>2499</v>
      </c>
      <c r="AG2125" t="s">
        <v>1566</v>
      </c>
    </row>
    <row r="2126" spans="1:33" x14ac:dyDescent="0.35">
      <c r="A2126" t="s">
        <v>1459</v>
      </c>
      <c r="B2126">
        <v>2</v>
      </c>
      <c r="C2126" t="s">
        <v>1353</v>
      </c>
      <c r="D2126" t="s">
        <v>1438</v>
      </c>
      <c r="E2126" t="s">
        <v>1353</v>
      </c>
      <c r="F2126" t="s">
        <v>1353</v>
      </c>
      <c r="G2126" t="s">
        <v>1353</v>
      </c>
      <c r="H2126" t="s">
        <v>1353</v>
      </c>
      <c r="I2126" t="s">
        <v>1353</v>
      </c>
      <c r="J2126" t="s">
        <v>1353</v>
      </c>
      <c r="K2126" t="s">
        <v>1352</v>
      </c>
      <c r="L2126" t="s">
        <v>1438</v>
      </c>
      <c r="M2126" t="s">
        <v>1353</v>
      </c>
      <c r="N2126" t="s">
        <v>1353</v>
      </c>
      <c r="O2126" t="s">
        <v>1353</v>
      </c>
      <c r="P2126" t="s">
        <v>1353</v>
      </c>
      <c r="Q2126" t="s">
        <v>1353</v>
      </c>
      <c r="R2126" t="s">
        <v>1353</v>
      </c>
      <c r="S2126" t="s">
        <v>1353</v>
      </c>
      <c r="T2126" t="s">
        <v>1353</v>
      </c>
      <c r="U2126" t="s">
        <v>1353</v>
      </c>
      <c r="V2126" t="s">
        <v>1353</v>
      </c>
      <c r="W2126" t="s">
        <v>1353</v>
      </c>
      <c r="X2126" t="s">
        <v>1353</v>
      </c>
      <c r="Y2126" t="s">
        <v>1353</v>
      </c>
      <c r="Z2126" t="s">
        <v>1353</v>
      </c>
      <c r="AA2126" t="s">
        <v>1353</v>
      </c>
      <c r="AB2126" t="s">
        <v>1353</v>
      </c>
      <c r="AC2126" t="s">
        <v>1353</v>
      </c>
      <c r="AD2126" t="s">
        <v>1353</v>
      </c>
      <c r="AE2126" t="s">
        <v>1353</v>
      </c>
      <c r="AF2126" t="s">
        <v>1353</v>
      </c>
      <c r="AG2126" t="s">
        <v>1353</v>
      </c>
    </row>
    <row r="2127" spans="1:33" x14ac:dyDescent="0.35">
      <c r="A2127" t="s">
        <v>1455</v>
      </c>
      <c r="B2127">
        <v>38</v>
      </c>
      <c r="C2127" t="s">
        <v>1353</v>
      </c>
      <c r="D2127" t="s">
        <v>1731</v>
      </c>
      <c r="E2127" t="s">
        <v>1402</v>
      </c>
      <c r="F2127" t="s">
        <v>1353</v>
      </c>
      <c r="G2127" t="s">
        <v>1353</v>
      </c>
      <c r="H2127" t="s">
        <v>1353</v>
      </c>
      <c r="I2127" t="s">
        <v>1675</v>
      </c>
      <c r="J2127" t="s">
        <v>1501</v>
      </c>
      <c r="K2127" t="s">
        <v>1804</v>
      </c>
      <c r="L2127" t="s">
        <v>1504</v>
      </c>
      <c r="M2127" t="s">
        <v>1353</v>
      </c>
      <c r="N2127" t="s">
        <v>1504</v>
      </c>
      <c r="O2127" t="s">
        <v>1689</v>
      </c>
      <c r="P2127" t="s">
        <v>1353</v>
      </c>
      <c r="Q2127" t="s">
        <v>1731</v>
      </c>
      <c r="R2127" t="s">
        <v>1402</v>
      </c>
      <c r="S2127" t="s">
        <v>1353</v>
      </c>
      <c r="T2127" t="s">
        <v>1731</v>
      </c>
      <c r="U2127" t="s">
        <v>1619</v>
      </c>
      <c r="V2127" t="s">
        <v>1501</v>
      </c>
      <c r="W2127" t="s">
        <v>1675</v>
      </c>
      <c r="X2127" t="s">
        <v>1353</v>
      </c>
      <c r="Y2127" t="s">
        <v>1402</v>
      </c>
      <c r="Z2127" t="s">
        <v>1353</v>
      </c>
      <c r="AA2127" t="s">
        <v>1353</v>
      </c>
      <c r="AB2127" t="s">
        <v>1353</v>
      </c>
      <c r="AC2127" t="s">
        <v>1353</v>
      </c>
      <c r="AD2127" t="s">
        <v>1402</v>
      </c>
      <c r="AE2127" t="s">
        <v>1402</v>
      </c>
      <c r="AF2127" t="s">
        <v>1619</v>
      </c>
      <c r="AG2127" t="s">
        <v>1353</v>
      </c>
    </row>
    <row r="2128" spans="1:33" x14ac:dyDescent="0.35">
      <c r="A2128" t="s">
        <v>1456</v>
      </c>
      <c r="B2128">
        <v>92</v>
      </c>
      <c r="C2128" t="s">
        <v>1401</v>
      </c>
      <c r="D2128" t="s">
        <v>1633</v>
      </c>
      <c r="E2128" t="s">
        <v>2177</v>
      </c>
      <c r="F2128" t="s">
        <v>1371</v>
      </c>
      <c r="G2128" t="s">
        <v>1353</v>
      </c>
      <c r="H2128" t="s">
        <v>1616</v>
      </c>
      <c r="I2128" t="s">
        <v>1733</v>
      </c>
      <c r="J2128" t="s">
        <v>2503</v>
      </c>
      <c r="K2128" t="s">
        <v>1966</v>
      </c>
      <c r="L2128" t="s">
        <v>1536</v>
      </c>
      <c r="M2128" t="s">
        <v>1616</v>
      </c>
      <c r="N2128" t="s">
        <v>1651</v>
      </c>
      <c r="O2128" t="s">
        <v>1631</v>
      </c>
      <c r="P2128" t="s">
        <v>1353</v>
      </c>
      <c r="Q2128" t="s">
        <v>1401</v>
      </c>
      <c r="R2128" t="s">
        <v>1382</v>
      </c>
      <c r="S2128" t="s">
        <v>1353</v>
      </c>
      <c r="T2128" t="s">
        <v>1557</v>
      </c>
      <c r="U2128" t="s">
        <v>1616</v>
      </c>
      <c r="V2128" t="s">
        <v>1632</v>
      </c>
      <c r="W2128" t="s">
        <v>1392</v>
      </c>
      <c r="X2128" t="s">
        <v>1353</v>
      </c>
      <c r="Y2128" t="s">
        <v>1616</v>
      </c>
      <c r="Z2128" t="s">
        <v>1353</v>
      </c>
      <c r="AA2128" t="s">
        <v>1353</v>
      </c>
      <c r="AB2128" t="s">
        <v>1353</v>
      </c>
      <c r="AC2128" t="s">
        <v>1353</v>
      </c>
      <c r="AD2128" t="s">
        <v>1616</v>
      </c>
      <c r="AE2128" t="s">
        <v>1632</v>
      </c>
      <c r="AF2128" t="s">
        <v>1371</v>
      </c>
      <c r="AG2128" t="s">
        <v>1616</v>
      </c>
    </row>
    <row r="2129" spans="1:33" x14ac:dyDescent="0.35">
      <c r="A2129" t="s">
        <v>1457</v>
      </c>
      <c r="B2129">
        <v>59</v>
      </c>
      <c r="C2129" t="s">
        <v>1617</v>
      </c>
      <c r="D2129" t="s">
        <v>1737</v>
      </c>
      <c r="E2129" t="s">
        <v>1491</v>
      </c>
      <c r="F2129" t="s">
        <v>1397</v>
      </c>
      <c r="G2129" t="s">
        <v>1353</v>
      </c>
      <c r="H2129" t="s">
        <v>1827</v>
      </c>
      <c r="I2129" t="s">
        <v>1889</v>
      </c>
      <c r="J2129" t="s">
        <v>1697</v>
      </c>
      <c r="K2129" t="s">
        <v>1940</v>
      </c>
      <c r="L2129" t="s">
        <v>1444</v>
      </c>
      <c r="M2129" t="s">
        <v>1397</v>
      </c>
      <c r="N2129" t="s">
        <v>1655</v>
      </c>
      <c r="O2129" t="s">
        <v>1737</v>
      </c>
      <c r="P2129" t="s">
        <v>1397</v>
      </c>
      <c r="Q2129" t="s">
        <v>1353</v>
      </c>
      <c r="R2129" t="s">
        <v>1655</v>
      </c>
      <c r="S2129" t="s">
        <v>1353</v>
      </c>
      <c r="T2129" t="s">
        <v>1655</v>
      </c>
      <c r="U2129" t="s">
        <v>1655</v>
      </c>
      <c r="V2129" t="s">
        <v>1397</v>
      </c>
      <c r="W2129" t="s">
        <v>1617</v>
      </c>
      <c r="X2129" t="s">
        <v>1397</v>
      </c>
      <c r="Y2129" t="s">
        <v>1353</v>
      </c>
      <c r="Z2129" t="s">
        <v>1353</v>
      </c>
      <c r="AA2129" t="s">
        <v>1353</v>
      </c>
      <c r="AB2129" t="s">
        <v>1397</v>
      </c>
      <c r="AC2129" t="s">
        <v>1353</v>
      </c>
      <c r="AD2129" t="s">
        <v>1353</v>
      </c>
      <c r="AE2129" t="s">
        <v>1353</v>
      </c>
      <c r="AF2129" t="s">
        <v>1353</v>
      </c>
      <c r="AG2129" t="s">
        <v>1353</v>
      </c>
    </row>
    <row r="2130" spans="1:33" x14ac:dyDescent="0.35">
      <c r="A2130" t="s">
        <v>1458</v>
      </c>
      <c r="B2130">
        <v>39</v>
      </c>
      <c r="C2130" t="s">
        <v>1827</v>
      </c>
      <c r="D2130" t="s">
        <v>1407</v>
      </c>
      <c r="E2130" t="s">
        <v>1827</v>
      </c>
      <c r="F2130" t="s">
        <v>1353</v>
      </c>
      <c r="G2130" t="s">
        <v>1353</v>
      </c>
      <c r="H2130" t="s">
        <v>1353</v>
      </c>
      <c r="I2130" t="s">
        <v>1507</v>
      </c>
      <c r="J2130" t="s">
        <v>1799</v>
      </c>
      <c r="K2130" t="s">
        <v>1942</v>
      </c>
      <c r="L2130" t="s">
        <v>2252</v>
      </c>
      <c r="M2130" t="s">
        <v>1402</v>
      </c>
      <c r="N2130" t="s">
        <v>1507</v>
      </c>
      <c r="O2130" t="s">
        <v>1404</v>
      </c>
      <c r="P2130" t="s">
        <v>1402</v>
      </c>
      <c r="Q2130" t="s">
        <v>1353</v>
      </c>
      <c r="R2130" t="s">
        <v>1353</v>
      </c>
      <c r="S2130" t="s">
        <v>1402</v>
      </c>
      <c r="T2130" t="s">
        <v>1827</v>
      </c>
      <c r="U2130" t="s">
        <v>1353</v>
      </c>
      <c r="V2130" t="s">
        <v>1402</v>
      </c>
      <c r="W2130" t="s">
        <v>1827</v>
      </c>
      <c r="X2130" t="s">
        <v>1353</v>
      </c>
      <c r="Y2130" t="s">
        <v>1353</v>
      </c>
      <c r="Z2130" t="s">
        <v>1353</v>
      </c>
      <c r="AA2130" t="s">
        <v>1353</v>
      </c>
      <c r="AB2130" t="s">
        <v>1353</v>
      </c>
      <c r="AC2130" t="s">
        <v>1353</v>
      </c>
      <c r="AD2130" t="s">
        <v>1353</v>
      </c>
      <c r="AE2130" t="s">
        <v>1402</v>
      </c>
      <c r="AF2130" t="s">
        <v>1402</v>
      </c>
      <c r="AG2130" t="s">
        <v>1402</v>
      </c>
    </row>
    <row r="2131" spans="1:33" x14ac:dyDescent="0.35">
      <c r="A2131" t="s">
        <v>1460</v>
      </c>
      <c r="B2131">
        <v>3</v>
      </c>
      <c r="C2131" t="s">
        <v>1353</v>
      </c>
      <c r="D2131" t="s">
        <v>1353</v>
      </c>
      <c r="E2131" t="s">
        <v>1353</v>
      </c>
      <c r="F2131" t="s">
        <v>1353</v>
      </c>
      <c r="G2131" t="s">
        <v>1353</v>
      </c>
      <c r="H2131" t="s">
        <v>1353</v>
      </c>
      <c r="I2131" t="s">
        <v>1365</v>
      </c>
      <c r="J2131" t="s">
        <v>1353</v>
      </c>
      <c r="K2131" t="s">
        <v>1352</v>
      </c>
      <c r="L2131" t="s">
        <v>1365</v>
      </c>
      <c r="M2131" t="s">
        <v>1353</v>
      </c>
      <c r="N2131" t="s">
        <v>1353</v>
      </c>
      <c r="O2131" t="s">
        <v>1353</v>
      </c>
      <c r="P2131" t="s">
        <v>1353</v>
      </c>
      <c r="Q2131" t="s">
        <v>1353</v>
      </c>
      <c r="R2131" t="s">
        <v>1353</v>
      </c>
      <c r="S2131" t="s">
        <v>1353</v>
      </c>
      <c r="T2131" t="s">
        <v>1353</v>
      </c>
      <c r="U2131" t="s">
        <v>1353</v>
      </c>
      <c r="V2131" t="s">
        <v>1353</v>
      </c>
      <c r="W2131" t="s">
        <v>1353</v>
      </c>
      <c r="X2131" t="s">
        <v>1353</v>
      </c>
      <c r="Y2131" t="s">
        <v>1353</v>
      </c>
      <c r="Z2131" t="s">
        <v>1353</v>
      </c>
      <c r="AA2131" t="s">
        <v>1353</v>
      </c>
      <c r="AB2131" t="s">
        <v>1353</v>
      </c>
      <c r="AC2131" t="s">
        <v>1353</v>
      </c>
      <c r="AD2131" t="s">
        <v>1353</v>
      </c>
      <c r="AE2131" t="s">
        <v>1353</v>
      </c>
      <c r="AF2131" t="s">
        <v>1353</v>
      </c>
      <c r="AG2131" t="s">
        <v>1353</v>
      </c>
    </row>
    <row r="2132" spans="1:33" x14ac:dyDescent="0.35">
      <c r="A2132" t="s">
        <v>1378</v>
      </c>
      <c r="B2132">
        <v>233</v>
      </c>
      <c r="C2132" t="s">
        <v>1852</v>
      </c>
      <c r="D2132" t="s">
        <v>1465</v>
      </c>
      <c r="E2132" t="s">
        <v>1393</v>
      </c>
      <c r="F2132" t="s">
        <v>1397</v>
      </c>
      <c r="G2132" t="s">
        <v>1353</v>
      </c>
      <c r="H2132" t="s">
        <v>1397</v>
      </c>
      <c r="I2132" t="s">
        <v>1472</v>
      </c>
      <c r="J2132" t="s">
        <v>1466</v>
      </c>
      <c r="K2132" t="s">
        <v>2501</v>
      </c>
      <c r="L2132" t="s">
        <v>2299</v>
      </c>
      <c r="M2132" t="s">
        <v>1492</v>
      </c>
      <c r="N2132" t="s">
        <v>1412</v>
      </c>
      <c r="O2132" t="s">
        <v>1404</v>
      </c>
      <c r="P2132" t="s">
        <v>1419</v>
      </c>
      <c r="Q2132" t="s">
        <v>2156</v>
      </c>
      <c r="R2132" t="s">
        <v>1452</v>
      </c>
      <c r="S2132" t="s">
        <v>1526</v>
      </c>
      <c r="T2132" t="s">
        <v>1658</v>
      </c>
      <c r="U2132" t="s">
        <v>1482</v>
      </c>
      <c r="V2132" t="s">
        <v>1852</v>
      </c>
      <c r="W2132" t="s">
        <v>1404</v>
      </c>
      <c r="X2132" t="s">
        <v>1526</v>
      </c>
      <c r="Y2132" t="s">
        <v>1419</v>
      </c>
      <c r="Z2132" t="s">
        <v>1353</v>
      </c>
      <c r="AA2132" t="s">
        <v>1353</v>
      </c>
      <c r="AB2132" t="s">
        <v>1526</v>
      </c>
      <c r="AC2132" t="s">
        <v>1353</v>
      </c>
      <c r="AD2132" t="s">
        <v>1419</v>
      </c>
      <c r="AE2132" t="s">
        <v>1397</v>
      </c>
      <c r="AF2132" t="s">
        <v>1402</v>
      </c>
      <c r="AG2132" t="s">
        <v>1419</v>
      </c>
    </row>
    <row r="2134" spans="1:33" x14ac:dyDescent="0.35">
      <c r="A2134" t="s">
        <v>2504</v>
      </c>
    </row>
    <row r="2135" spans="1:33" x14ac:dyDescent="0.35">
      <c r="A2135" t="s">
        <v>53</v>
      </c>
      <c r="B2135" t="s">
        <v>1339</v>
      </c>
      <c r="C2135" t="s">
        <v>2470</v>
      </c>
      <c r="D2135" t="s">
        <v>2471</v>
      </c>
      <c r="E2135" t="s">
        <v>2472</v>
      </c>
      <c r="F2135" t="s">
        <v>2473</v>
      </c>
      <c r="G2135" t="s">
        <v>2474</v>
      </c>
      <c r="H2135" t="s">
        <v>2475</v>
      </c>
      <c r="I2135" t="s">
        <v>2476</v>
      </c>
      <c r="J2135" t="s">
        <v>2477</v>
      </c>
      <c r="K2135" t="s">
        <v>2478</v>
      </c>
      <c r="L2135" t="s">
        <v>2479</v>
      </c>
      <c r="M2135" t="s">
        <v>2480</v>
      </c>
      <c r="N2135" t="s">
        <v>2481</v>
      </c>
      <c r="O2135" t="s">
        <v>2482</v>
      </c>
      <c r="P2135" t="s">
        <v>2483</v>
      </c>
      <c r="Q2135" t="s">
        <v>2484</v>
      </c>
      <c r="R2135" t="s">
        <v>2485</v>
      </c>
      <c r="S2135" t="s">
        <v>2486</v>
      </c>
      <c r="T2135" t="s">
        <v>2487</v>
      </c>
      <c r="U2135" t="s">
        <v>2488</v>
      </c>
      <c r="V2135" t="s">
        <v>2489</v>
      </c>
      <c r="W2135" t="s">
        <v>2490</v>
      </c>
      <c r="X2135" t="s">
        <v>2491</v>
      </c>
      <c r="Y2135" t="s">
        <v>2492</v>
      </c>
      <c r="Z2135" t="s">
        <v>2493</v>
      </c>
      <c r="AA2135" t="s">
        <v>2494</v>
      </c>
      <c r="AB2135" t="s">
        <v>2495</v>
      </c>
      <c r="AC2135" t="s">
        <v>2496</v>
      </c>
      <c r="AD2135" t="s">
        <v>2497</v>
      </c>
      <c r="AE2135" t="s">
        <v>2498</v>
      </c>
      <c r="AF2135" t="s">
        <v>2499</v>
      </c>
      <c r="AG2135" t="s">
        <v>1566</v>
      </c>
    </row>
    <row r="2136" spans="1:33" x14ac:dyDescent="0.35">
      <c r="A2136" t="s">
        <v>1565</v>
      </c>
      <c r="B2136">
        <v>17</v>
      </c>
      <c r="C2136" t="s">
        <v>1433</v>
      </c>
      <c r="D2136" t="s">
        <v>1435</v>
      </c>
      <c r="E2136" t="s">
        <v>1470</v>
      </c>
      <c r="F2136" t="s">
        <v>1353</v>
      </c>
      <c r="G2136" t="s">
        <v>1353</v>
      </c>
      <c r="H2136" t="s">
        <v>1353</v>
      </c>
      <c r="I2136" t="s">
        <v>2336</v>
      </c>
      <c r="J2136" t="s">
        <v>1470</v>
      </c>
      <c r="K2136" t="s">
        <v>1560</v>
      </c>
      <c r="L2136" t="s">
        <v>1470</v>
      </c>
      <c r="M2136" t="s">
        <v>1353</v>
      </c>
      <c r="N2136" t="s">
        <v>1468</v>
      </c>
      <c r="O2136" t="s">
        <v>1353</v>
      </c>
      <c r="P2136" t="s">
        <v>1353</v>
      </c>
      <c r="Q2136" t="s">
        <v>1433</v>
      </c>
      <c r="R2136" t="s">
        <v>1433</v>
      </c>
      <c r="S2136" t="s">
        <v>1353</v>
      </c>
      <c r="T2136" t="s">
        <v>1353</v>
      </c>
      <c r="U2136" t="s">
        <v>1433</v>
      </c>
      <c r="V2136" t="s">
        <v>1353</v>
      </c>
      <c r="W2136" t="s">
        <v>1433</v>
      </c>
      <c r="X2136" t="s">
        <v>1353</v>
      </c>
      <c r="Y2136" t="s">
        <v>1353</v>
      </c>
      <c r="Z2136" t="s">
        <v>1353</v>
      </c>
      <c r="AA2136" t="s">
        <v>1353</v>
      </c>
      <c r="AB2136" t="s">
        <v>1353</v>
      </c>
      <c r="AC2136" t="s">
        <v>1353</v>
      </c>
      <c r="AD2136" t="s">
        <v>1353</v>
      </c>
      <c r="AE2136" t="s">
        <v>1353</v>
      </c>
      <c r="AF2136" t="s">
        <v>1353</v>
      </c>
      <c r="AG2136" t="s">
        <v>1353</v>
      </c>
    </row>
    <row r="2137" spans="1:33" x14ac:dyDescent="0.35">
      <c r="A2137" t="s">
        <v>1566</v>
      </c>
      <c r="B2137">
        <v>123</v>
      </c>
      <c r="C2137" t="s">
        <v>1603</v>
      </c>
      <c r="D2137" t="s">
        <v>1563</v>
      </c>
      <c r="E2137" t="s">
        <v>1446</v>
      </c>
      <c r="F2137" t="s">
        <v>1371</v>
      </c>
      <c r="G2137" t="s">
        <v>1353</v>
      </c>
      <c r="H2137" t="s">
        <v>1375</v>
      </c>
      <c r="I2137" t="s">
        <v>1614</v>
      </c>
      <c r="J2137" t="s">
        <v>1580</v>
      </c>
      <c r="K2137" t="s">
        <v>1896</v>
      </c>
      <c r="L2137" t="s">
        <v>1694</v>
      </c>
      <c r="M2137" t="s">
        <v>1375</v>
      </c>
      <c r="N2137" t="s">
        <v>1380</v>
      </c>
      <c r="O2137" t="s">
        <v>1418</v>
      </c>
      <c r="P2137" t="s">
        <v>1474</v>
      </c>
      <c r="Q2137" t="s">
        <v>1353</v>
      </c>
      <c r="R2137" t="s">
        <v>1603</v>
      </c>
      <c r="S2137" t="s">
        <v>1353</v>
      </c>
      <c r="T2137" t="s">
        <v>1446</v>
      </c>
      <c r="U2137" t="s">
        <v>1474</v>
      </c>
      <c r="V2137" t="s">
        <v>1382</v>
      </c>
      <c r="W2137" t="s">
        <v>1684</v>
      </c>
      <c r="X2137" t="s">
        <v>1474</v>
      </c>
      <c r="Y2137" t="s">
        <v>1390</v>
      </c>
      <c r="Z2137" t="s">
        <v>1353</v>
      </c>
      <c r="AA2137" t="s">
        <v>1353</v>
      </c>
      <c r="AB2137" t="s">
        <v>1353</v>
      </c>
      <c r="AC2137" t="s">
        <v>1353</v>
      </c>
      <c r="AD2137" t="s">
        <v>1474</v>
      </c>
      <c r="AE2137" t="s">
        <v>1375</v>
      </c>
      <c r="AF2137" t="s">
        <v>1375</v>
      </c>
      <c r="AG2137" t="s">
        <v>1474</v>
      </c>
    </row>
    <row r="2138" spans="1:33" x14ac:dyDescent="0.35">
      <c r="A2138" t="s">
        <v>1567</v>
      </c>
      <c r="B2138">
        <v>54</v>
      </c>
      <c r="C2138" t="s">
        <v>2263</v>
      </c>
      <c r="D2138" t="s">
        <v>1709</v>
      </c>
      <c r="E2138" t="s">
        <v>2263</v>
      </c>
      <c r="F2138" t="s">
        <v>1353</v>
      </c>
      <c r="G2138" t="s">
        <v>1353</v>
      </c>
      <c r="H2138" t="s">
        <v>1353</v>
      </c>
      <c r="I2138" t="s">
        <v>1366</v>
      </c>
      <c r="J2138" t="s">
        <v>1387</v>
      </c>
      <c r="K2138" t="s">
        <v>1365</v>
      </c>
      <c r="L2138" t="s">
        <v>1664</v>
      </c>
      <c r="M2138" t="s">
        <v>1353</v>
      </c>
      <c r="N2138" t="s">
        <v>1633</v>
      </c>
      <c r="O2138" t="s">
        <v>1633</v>
      </c>
      <c r="P2138" t="s">
        <v>1353</v>
      </c>
      <c r="Q2138" t="s">
        <v>2263</v>
      </c>
      <c r="R2138" t="s">
        <v>1369</v>
      </c>
      <c r="S2138" t="s">
        <v>1369</v>
      </c>
      <c r="T2138" t="s">
        <v>1353</v>
      </c>
      <c r="U2138" t="s">
        <v>1699</v>
      </c>
      <c r="V2138" t="s">
        <v>1369</v>
      </c>
      <c r="W2138" t="s">
        <v>1369</v>
      </c>
      <c r="X2138" t="s">
        <v>1353</v>
      </c>
      <c r="Y2138" t="s">
        <v>1353</v>
      </c>
      <c r="Z2138" t="s">
        <v>1353</v>
      </c>
      <c r="AA2138" t="s">
        <v>1353</v>
      </c>
      <c r="AB2138" t="s">
        <v>1353</v>
      </c>
      <c r="AC2138" t="s">
        <v>1353</v>
      </c>
      <c r="AD2138" t="s">
        <v>1353</v>
      </c>
      <c r="AE2138" t="s">
        <v>1353</v>
      </c>
      <c r="AF2138" t="s">
        <v>1699</v>
      </c>
      <c r="AG2138" t="s">
        <v>1369</v>
      </c>
    </row>
    <row r="2139" spans="1:33" x14ac:dyDescent="0.35">
      <c r="A2139" t="s">
        <v>1568</v>
      </c>
      <c r="B2139">
        <v>13</v>
      </c>
      <c r="C2139" t="s">
        <v>1353</v>
      </c>
      <c r="D2139" t="s">
        <v>1507</v>
      </c>
      <c r="E2139" t="s">
        <v>1407</v>
      </c>
      <c r="F2139" t="s">
        <v>1353</v>
      </c>
      <c r="G2139" t="s">
        <v>1353</v>
      </c>
      <c r="H2139" t="s">
        <v>1353</v>
      </c>
      <c r="I2139" t="s">
        <v>1507</v>
      </c>
      <c r="J2139" t="s">
        <v>1509</v>
      </c>
      <c r="K2139" t="s">
        <v>1942</v>
      </c>
      <c r="L2139" t="s">
        <v>1509</v>
      </c>
      <c r="M2139" t="s">
        <v>1353</v>
      </c>
      <c r="N2139" t="s">
        <v>1407</v>
      </c>
      <c r="O2139" t="s">
        <v>1407</v>
      </c>
      <c r="P2139" t="s">
        <v>1353</v>
      </c>
      <c r="Q2139" t="s">
        <v>1507</v>
      </c>
      <c r="R2139" t="s">
        <v>1407</v>
      </c>
      <c r="S2139" t="s">
        <v>1353</v>
      </c>
      <c r="T2139" t="s">
        <v>1353</v>
      </c>
      <c r="U2139" t="s">
        <v>1407</v>
      </c>
      <c r="V2139" t="s">
        <v>1407</v>
      </c>
      <c r="W2139" t="s">
        <v>1407</v>
      </c>
      <c r="X2139" t="s">
        <v>1353</v>
      </c>
      <c r="Y2139" t="s">
        <v>1353</v>
      </c>
      <c r="Z2139" t="s">
        <v>1353</v>
      </c>
      <c r="AA2139" t="s">
        <v>1353</v>
      </c>
      <c r="AB2139" t="s">
        <v>1407</v>
      </c>
      <c r="AC2139" t="s">
        <v>1353</v>
      </c>
      <c r="AD2139" t="s">
        <v>1407</v>
      </c>
      <c r="AE2139" t="s">
        <v>1353</v>
      </c>
      <c r="AF2139" t="s">
        <v>1407</v>
      </c>
      <c r="AG2139" t="s">
        <v>1353</v>
      </c>
    </row>
    <row r="2140" spans="1:33" x14ac:dyDescent="0.35">
      <c r="A2140" t="s">
        <v>1569</v>
      </c>
      <c r="B2140">
        <v>26</v>
      </c>
      <c r="C2140" t="s">
        <v>1407</v>
      </c>
      <c r="D2140" t="s">
        <v>1407</v>
      </c>
      <c r="E2140" t="s">
        <v>1725</v>
      </c>
      <c r="F2140" t="s">
        <v>1353</v>
      </c>
      <c r="G2140" t="s">
        <v>1353</v>
      </c>
      <c r="H2140" t="s">
        <v>1724</v>
      </c>
      <c r="I2140" t="s">
        <v>1725</v>
      </c>
      <c r="J2140" t="s">
        <v>1725</v>
      </c>
      <c r="K2140" t="s">
        <v>2505</v>
      </c>
      <c r="L2140" t="s">
        <v>1509</v>
      </c>
      <c r="M2140" t="s">
        <v>1353</v>
      </c>
      <c r="N2140" t="s">
        <v>1507</v>
      </c>
      <c r="O2140" t="s">
        <v>2214</v>
      </c>
      <c r="P2140" t="s">
        <v>1724</v>
      </c>
      <c r="Q2140" t="s">
        <v>1724</v>
      </c>
      <c r="R2140" t="s">
        <v>1724</v>
      </c>
      <c r="S2140" t="s">
        <v>1353</v>
      </c>
      <c r="T2140" t="s">
        <v>1725</v>
      </c>
      <c r="U2140" t="s">
        <v>1353</v>
      </c>
      <c r="V2140" t="s">
        <v>1724</v>
      </c>
      <c r="W2140" t="s">
        <v>1507</v>
      </c>
      <c r="X2140" t="s">
        <v>1353</v>
      </c>
      <c r="Y2140" t="s">
        <v>1353</v>
      </c>
      <c r="Z2140" t="s">
        <v>1353</v>
      </c>
      <c r="AA2140" t="s">
        <v>1353</v>
      </c>
      <c r="AB2140" t="s">
        <v>1353</v>
      </c>
      <c r="AC2140" t="s">
        <v>1353</v>
      </c>
      <c r="AD2140" t="s">
        <v>1353</v>
      </c>
      <c r="AE2140" t="s">
        <v>1724</v>
      </c>
      <c r="AF2140" t="s">
        <v>1353</v>
      </c>
      <c r="AG2140" t="s">
        <v>1353</v>
      </c>
    </row>
    <row r="2141" spans="1:33" x14ac:dyDescent="0.35">
      <c r="A2141" t="s">
        <v>1378</v>
      </c>
      <c r="B2141">
        <v>233</v>
      </c>
      <c r="C2141" t="s">
        <v>1852</v>
      </c>
      <c r="D2141" t="s">
        <v>1465</v>
      </c>
      <c r="E2141" t="s">
        <v>1393</v>
      </c>
      <c r="F2141" t="s">
        <v>1397</v>
      </c>
      <c r="G2141" t="s">
        <v>1353</v>
      </c>
      <c r="H2141" t="s">
        <v>1397</v>
      </c>
      <c r="I2141" t="s">
        <v>1472</v>
      </c>
      <c r="J2141" t="s">
        <v>1466</v>
      </c>
      <c r="K2141" t="s">
        <v>2501</v>
      </c>
      <c r="L2141" t="s">
        <v>2299</v>
      </c>
      <c r="M2141" t="s">
        <v>1492</v>
      </c>
      <c r="N2141" t="s">
        <v>1412</v>
      </c>
      <c r="O2141" t="s">
        <v>1404</v>
      </c>
      <c r="P2141" t="s">
        <v>1419</v>
      </c>
      <c r="Q2141" t="s">
        <v>2156</v>
      </c>
      <c r="R2141" t="s">
        <v>1452</v>
      </c>
      <c r="S2141" t="s">
        <v>1526</v>
      </c>
      <c r="T2141" t="s">
        <v>1658</v>
      </c>
      <c r="U2141" t="s">
        <v>1482</v>
      </c>
      <c r="V2141" t="s">
        <v>1852</v>
      </c>
      <c r="W2141" t="s">
        <v>1404</v>
      </c>
      <c r="X2141" t="s">
        <v>1526</v>
      </c>
      <c r="Y2141" t="s">
        <v>1419</v>
      </c>
      <c r="Z2141" t="s">
        <v>1353</v>
      </c>
      <c r="AA2141" t="s">
        <v>1353</v>
      </c>
      <c r="AB2141" t="s">
        <v>1526</v>
      </c>
      <c r="AC2141" t="s">
        <v>1353</v>
      </c>
      <c r="AD2141" t="s">
        <v>1419</v>
      </c>
      <c r="AE2141" t="s">
        <v>1397</v>
      </c>
      <c r="AF2141" t="s">
        <v>1402</v>
      </c>
      <c r="AG2141" t="s">
        <v>1419</v>
      </c>
    </row>
    <row r="2143" spans="1:33" x14ac:dyDescent="0.35">
      <c r="A2143" t="s">
        <v>2506</v>
      </c>
    </row>
    <row r="2144" spans="1:33" x14ac:dyDescent="0.35">
      <c r="A2144" t="s">
        <v>1409</v>
      </c>
      <c r="B2144" t="s">
        <v>1339</v>
      </c>
      <c r="C2144" t="s">
        <v>2470</v>
      </c>
      <c r="D2144" t="s">
        <v>2471</v>
      </c>
      <c r="E2144" t="s">
        <v>2472</v>
      </c>
      <c r="F2144" t="s">
        <v>2473</v>
      </c>
      <c r="G2144" t="s">
        <v>2474</v>
      </c>
      <c r="H2144" t="s">
        <v>2475</v>
      </c>
      <c r="I2144" t="s">
        <v>2476</v>
      </c>
      <c r="J2144" t="s">
        <v>2477</v>
      </c>
      <c r="K2144" t="s">
        <v>2478</v>
      </c>
      <c r="L2144" t="s">
        <v>2479</v>
      </c>
      <c r="M2144" t="s">
        <v>2480</v>
      </c>
      <c r="N2144" t="s">
        <v>2481</v>
      </c>
      <c r="O2144" t="s">
        <v>2482</v>
      </c>
      <c r="P2144" t="s">
        <v>2483</v>
      </c>
      <c r="Q2144" t="s">
        <v>2484</v>
      </c>
      <c r="R2144" t="s">
        <v>2485</v>
      </c>
      <c r="S2144" t="s">
        <v>2486</v>
      </c>
      <c r="T2144" t="s">
        <v>2487</v>
      </c>
      <c r="U2144" t="s">
        <v>2488</v>
      </c>
      <c r="V2144" t="s">
        <v>2489</v>
      </c>
      <c r="W2144" t="s">
        <v>2490</v>
      </c>
      <c r="X2144" t="s">
        <v>2491</v>
      </c>
      <c r="Y2144" t="s">
        <v>2492</v>
      </c>
      <c r="Z2144" t="s">
        <v>2493</v>
      </c>
      <c r="AA2144" t="s">
        <v>2494</v>
      </c>
      <c r="AB2144" t="s">
        <v>2495</v>
      </c>
      <c r="AC2144" t="s">
        <v>2496</v>
      </c>
      <c r="AD2144" t="s">
        <v>2497</v>
      </c>
      <c r="AE2144" t="s">
        <v>2498</v>
      </c>
      <c r="AF2144" t="s">
        <v>2499</v>
      </c>
      <c r="AG2144" t="s">
        <v>1566</v>
      </c>
    </row>
    <row r="2145" spans="1:33" x14ac:dyDescent="0.35">
      <c r="A2145" t="s">
        <v>1410</v>
      </c>
      <c r="B2145">
        <v>32</v>
      </c>
      <c r="C2145" t="s">
        <v>1485</v>
      </c>
      <c r="D2145" t="s">
        <v>1412</v>
      </c>
      <c r="E2145" t="s">
        <v>1368</v>
      </c>
      <c r="F2145" t="s">
        <v>1411</v>
      </c>
      <c r="G2145" t="s">
        <v>1353</v>
      </c>
      <c r="H2145" t="s">
        <v>1368</v>
      </c>
      <c r="I2145" t="s">
        <v>1359</v>
      </c>
      <c r="J2145" t="s">
        <v>1485</v>
      </c>
      <c r="K2145" t="s">
        <v>1534</v>
      </c>
      <c r="L2145" t="s">
        <v>1461</v>
      </c>
      <c r="M2145" t="s">
        <v>1353</v>
      </c>
      <c r="N2145" t="s">
        <v>1411</v>
      </c>
      <c r="O2145" t="s">
        <v>1368</v>
      </c>
      <c r="P2145" t="s">
        <v>1411</v>
      </c>
      <c r="Q2145" t="s">
        <v>1353</v>
      </c>
      <c r="R2145" t="s">
        <v>1411</v>
      </c>
      <c r="S2145" t="s">
        <v>1353</v>
      </c>
      <c r="T2145" t="s">
        <v>1353</v>
      </c>
      <c r="U2145" t="s">
        <v>1353</v>
      </c>
      <c r="V2145" t="s">
        <v>1353</v>
      </c>
      <c r="W2145" t="s">
        <v>1360</v>
      </c>
      <c r="X2145" t="s">
        <v>1353</v>
      </c>
      <c r="Y2145" t="s">
        <v>1411</v>
      </c>
      <c r="Z2145" t="s">
        <v>1353</v>
      </c>
      <c r="AA2145" t="s">
        <v>1353</v>
      </c>
      <c r="AB2145" t="s">
        <v>1353</v>
      </c>
      <c r="AC2145" t="s">
        <v>1353</v>
      </c>
      <c r="AD2145" t="s">
        <v>1353</v>
      </c>
      <c r="AE2145" t="s">
        <v>1411</v>
      </c>
      <c r="AF2145" t="s">
        <v>1412</v>
      </c>
      <c r="AG2145" t="s">
        <v>1411</v>
      </c>
    </row>
    <row r="2146" spans="1:33" x14ac:dyDescent="0.35">
      <c r="A2146" t="s">
        <v>1415</v>
      </c>
      <c r="B2146">
        <v>103</v>
      </c>
      <c r="C2146" t="s">
        <v>1448</v>
      </c>
      <c r="D2146" t="s">
        <v>2262</v>
      </c>
      <c r="E2146" t="s">
        <v>1575</v>
      </c>
      <c r="F2146" t="s">
        <v>1353</v>
      </c>
      <c r="G2146" t="s">
        <v>1353</v>
      </c>
      <c r="H2146" t="s">
        <v>1353</v>
      </c>
      <c r="I2146" t="s">
        <v>1577</v>
      </c>
      <c r="J2146" t="s">
        <v>1637</v>
      </c>
      <c r="K2146" t="s">
        <v>2507</v>
      </c>
      <c r="L2146" t="s">
        <v>1577</v>
      </c>
      <c r="M2146" t="s">
        <v>1448</v>
      </c>
      <c r="N2146" t="s">
        <v>2262</v>
      </c>
      <c r="O2146" t="s">
        <v>1697</v>
      </c>
      <c r="P2146" t="s">
        <v>1353</v>
      </c>
      <c r="Q2146" t="s">
        <v>1380</v>
      </c>
      <c r="R2146" t="s">
        <v>1643</v>
      </c>
      <c r="S2146" t="s">
        <v>1448</v>
      </c>
      <c r="T2146" t="s">
        <v>2230</v>
      </c>
      <c r="U2146" t="s">
        <v>1452</v>
      </c>
      <c r="V2146" t="s">
        <v>1643</v>
      </c>
      <c r="W2146" t="s">
        <v>1643</v>
      </c>
      <c r="X2146" t="s">
        <v>1353</v>
      </c>
      <c r="Y2146" t="s">
        <v>1353</v>
      </c>
      <c r="Z2146" t="s">
        <v>1353</v>
      </c>
      <c r="AA2146" t="s">
        <v>1353</v>
      </c>
      <c r="AB2146" t="s">
        <v>1353</v>
      </c>
      <c r="AC2146" t="s">
        <v>1353</v>
      </c>
      <c r="AD2146" t="s">
        <v>1369</v>
      </c>
      <c r="AE2146" t="s">
        <v>1369</v>
      </c>
      <c r="AF2146" t="s">
        <v>1369</v>
      </c>
      <c r="AG2146" t="s">
        <v>1448</v>
      </c>
    </row>
    <row r="2147" spans="1:33" x14ac:dyDescent="0.35">
      <c r="A2147" t="s">
        <v>1422</v>
      </c>
      <c r="B2147">
        <v>48</v>
      </c>
      <c r="C2147" t="s">
        <v>1368</v>
      </c>
      <c r="D2147" t="s">
        <v>1357</v>
      </c>
      <c r="E2147" t="s">
        <v>1625</v>
      </c>
      <c r="F2147" t="s">
        <v>1704</v>
      </c>
      <c r="G2147" t="s">
        <v>1353</v>
      </c>
      <c r="H2147" t="s">
        <v>1482</v>
      </c>
      <c r="I2147" t="s">
        <v>1356</v>
      </c>
      <c r="J2147" t="s">
        <v>1650</v>
      </c>
      <c r="K2147" t="s">
        <v>2508</v>
      </c>
      <c r="L2147" t="s">
        <v>2135</v>
      </c>
      <c r="M2147" t="s">
        <v>1482</v>
      </c>
      <c r="N2147" t="s">
        <v>1368</v>
      </c>
      <c r="O2147" t="s">
        <v>1625</v>
      </c>
      <c r="P2147" t="s">
        <v>1482</v>
      </c>
      <c r="Q2147" t="s">
        <v>1482</v>
      </c>
      <c r="R2147" t="s">
        <v>1353</v>
      </c>
      <c r="S2147" t="s">
        <v>1353</v>
      </c>
      <c r="T2147" t="s">
        <v>1357</v>
      </c>
      <c r="U2147" t="s">
        <v>1353</v>
      </c>
      <c r="V2147" t="s">
        <v>1357</v>
      </c>
      <c r="W2147" t="s">
        <v>1357</v>
      </c>
      <c r="X2147" t="s">
        <v>1482</v>
      </c>
      <c r="Y2147" t="s">
        <v>1482</v>
      </c>
      <c r="Z2147" t="s">
        <v>1353</v>
      </c>
      <c r="AA2147" t="s">
        <v>1353</v>
      </c>
      <c r="AB2147" t="s">
        <v>1482</v>
      </c>
      <c r="AC2147" t="s">
        <v>1353</v>
      </c>
      <c r="AD2147" t="s">
        <v>1353</v>
      </c>
      <c r="AE2147" t="s">
        <v>1353</v>
      </c>
      <c r="AF2147" t="s">
        <v>1482</v>
      </c>
      <c r="AG2147" t="s">
        <v>1353</v>
      </c>
    </row>
    <row r="2148" spans="1:33" x14ac:dyDescent="0.35">
      <c r="A2148" t="s">
        <v>1430</v>
      </c>
      <c r="B2148">
        <v>1</v>
      </c>
      <c r="C2148" t="s">
        <v>1353</v>
      </c>
      <c r="D2148" t="s">
        <v>1353</v>
      </c>
      <c r="E2148" t="s">
        <v>1353</v>
      </c>
      <c r="F2148" t="s">
        <v>1353</v>
      </c>
      <c r="G2148" t="s">
        <v>1353</v>
      </c>
      <c r="H2148" t="s">
        <v>1353</v>
      </c>
      <c r="I2148" t="s">
        <v>1353</v>
      </c>
      <c r="J2148" t="s">
        <v>1353</v>
      </c>
      <c r="K2148" t="s">
        <v>1352</v>
      </c>
      <c r="L2148" t="s">
        <v>1353</v>
      </c>
      <c r="M2148" t="s">
        <v>1353</v>
      </c>
      <c r="N2148" t="s">
        <v>1353</v>
      </c>
      <c r="O2148" t="s">
        <v>1353</v>
      </c>
      <c r="P2148" t="s">
        <v>1353</v>
      </c>
      <c r="Q2148" t="s">
        <v>1353</v>
      </c>
      <c r="R2148" t="s">
        <v>1353</v>
      </c>
      <c r="S2148" t="s">
        <v>1353</v>
      </c>
      <c r="T2148" t="s">
        <v>1353</v>
      </c>
      <c r="U2148" t="s">
        <v>1353</v>
      </c>
      <c r="V2148" t="s">
        <v>1353</v>
      </c>
      <c r="W2148" t="s">
        <v>1352</v>
      </c>
      <c r="X2148" t="s">
        <v>1353</v>
      </c>
      <c r="Y2148" t="s">
        <v>1353</v>
      </c>
      <c r="Z2148" t="s">
        <v>1353</v>
      </c>
      <c r="AA2148" t="s">
        <v>1353</v>
      </c>
      <c r="AB2148" t="s">
        <v>1353</v>
      </c>
      <c r="AC2148" t="s">
        <v>1353</v>
      </c>
      <c r="AD2148" t="s">
        <v>1353</v>
      </c>
      <c r="AE2148" t="s">
        <v>1353</v>
      </c>
      <c r="AF2148" t="s">
        <v>1353</v>
      </c>
      <c r="AG2148" t="s">
        <v>1353</v>
      </c>
    </row>
    <row r="2149" spans="1:33" x14ac:dyDescent="0.35">
      <c r="A2149" t="s">
        <v>1431</v>
      </c>
      <c r="B2149">
        <v>33</v>
      </c>
      <c r="C2149" t="s">
        <v>1353</v>
      </c>
      <c r="D2149" t="s">
        <v>1536</v>
      </c>
      <c r="E2149" t="s">
        <v>1822</v>
      </c>
      <c r="F2149" t="s">
        <v>2156</v>
      </c>
      <c r="G2149" t="s">
        <v>1353</v>
      </c>
      <c r="H2149" t="s">
        <v>2156</v>
      </c>
      <c r="I2149" t="s">
        <v>1874</v>
      </c>
      <c r="J2149" t="s">
        <v>1945</v>
      </c>
      <c r="K2149" t="s">
        <v>2509</v>
      </c>
      <c r="L2149" t="s">
        <v>1712</v>
      </c>
      <c r="M2149" t="s">
        <v>2156</v>
      </c>
      <c r="N2149" t="s">
        <v>1398</v>
      </c>
      <c r="O2149" t="s">
        <v>1398</v>
      </c>
      <c r="P2149" t="s">
        <v>1353</v>
      </c>
      <c r="Q2149" t="s">
        <v>2156</v>
      </c>
      <c r="R2149" t="s">
        <v>1353</v>
      </c>
      <c r="S2149" t="s">
        <v>1353</v>
      </c>
      <c r="T2149" t="s">
        <v>2156</v>
      </c>
      <c r="U2149" t="s">
        <v>1353</v>
      </c>
      <c r="V2149" t="s">
        <v>2156</v>
      </c>
      <c r="W2149" t="s">
        <v>1723</v>
      </c>
      <c r="X2149" t="s">
        <v>1353</v>
      </c>
      <c r="Y2149" t="s">
        <v>1353</v>
      </c>
      <c r="Z2149" t="s">
        <v>1353</v>
      </c>
      <c r="AA2149" t="s">
        <v>1353</v>
      </c>
      <c r="AB2149" t="s">
        <v>1353</v>
      </c>
      <c r="AC2149" t="s">
        <v>1353</v>
      </c>
      <c r="AD2149" t="s">
        <v>1353</v>
      </c>
      <c r="AE2149" t="s">
        <v>2156</v>
      </c>
      <c r="AF2149" t="s">
        <v>1353</v>
      </c>
      <c r="AG2149" t="s">
        <v>1353</v>
      </c>
    </row>
    <row r="2150" spans="1:33" x14ac:dyDescent="0.35">
      <c r="A2150" t="s">
        <v>1437</v>
      </c>
      <c r="B2150">
        <v>16</v>
      </c>
      <c r="C2150" t="s">
        <v>1368</v>
      </c>
      <c r="D2150" t="s">
        <v>1368</v>
      </c>
      <c r="E2150" t="s">
        <v>1368</v>
      </c>
      <c r="F2150" t="s">
        <v>1353</v>
      </c>
      <c r="G2150" t="s">
        <v>1353</v>
      </c>
      <c r="H2150" t="s">
        <v>1353</v>
      </c>
      <c r="I2150" t="s">
        <v>1720</v>
      </c>
      <c r="J2150" t="s">
        <v>1353</v>
      </c>
      <c r="K2150" t="s">
        <v>1543</v>
      </c>
      <c r="L2150" t="s">
        <v>1720</v>
      </c>
      <c r="M2150" t="s">
        <v>1353</v>
      </c>
      <c r="N2150" t="s">
        <v>1356</v>
      </c>
      <c r="O2150" t="s">
        <v>1368</v>
      </c>
      <c r="P2150" t="s">
        <v>1353</v>
      </c>
      <c r="Q2150" t="s">
        <v>1353</v>
      </c>
      <c r="R2150" t="s">
        <v>1360</v>
      </c>
      <c r="S2150" t="s">
        <v>1353</v>
      </c>
      <c r="T2150" t="s">
        <v>1353</v>
      </c>
      <c r="U2150" t="s">
        <v>1368</v>
      </c>
      <c r="V2150" t="s">
        <v>1353</v>
      </c>
      <c r="W2150" t="s">
        <v>1360</v>
      </c>
      <c r="X2150" t="s">
        <v>1353</v>
      </c>
      <c r="Y2150" t="s">
        <v>1353</v>
      </c>
      <c r="Z2150" t="s">
        <v>1353</v>
      </c>
      <c r="AA2150" t="s">
        <v>1353</v>
      </c>
      <c r="AB2150" t="s">
        <v>1353</v>
      </c>
      <c r="AC2150" t="s">
        <v>1353</v>
      </c>
      <c r="AD2150" t="s">
        <v>1353</v>
      </c>
      <c r="AE2150" t="s">
        <v>1353</v>
      </c>
      <c r="AF2150" t="s">
        <v>1353</v>
      </c>
      <c r="AG2150" t="s">
        <v>1353</v>
      </c>
    </row>
    <row r="2151" spans="1:33" x14ac:dyDescent="0.35">
      <c r="A2151" t="s">
        <v>1378</v>
      </c>
      <c r="B2151">
        <v>233</v>
      </c>
      <c r="C2151" t="s">
        <v>1852</v>
      </c>
      <c r="D2151" t="s">
        <v>1465</v>
      </c>
      <c r="E2151" t="s">
        <v>1393</v>
      </c>
      <c r="F2151" t="s">
        <v>1397</v>
      </c>
      <c r="G2151" t="s">
        <v>1353</v>
      </c>
      <c r="H2151" t="s">
        <v>1397</v>
      </c>
      <c r="I2151" t="s">
        <v>1472</v>
      </c>
      <c r="J2151" t="s">
        <v>1466</v>
      </c>
      <c r="K2151" t="s">
        <v>2501</v>
      </c>
      <c r="L2151" t="s">
        <v>2299</v>
      </c>
      <c r="M2151" t="s">
        <v>1492</v>
      </c>
      <c r="N2151" t="s">
        <v>1412</v>
      </c>
      <c r="O2151" t="s">
        <v>1404</v>
      </c>
      <c r="P2151" t="s">
        <v>1419</v>
      </c>
      <c r="Q2151" t="s">
        <v>2156</v>
      </c>
      <c r="R2151" t="s">
        <v>1452</v>
      </c>
      <c r="S2151" t="s">
        <v>1526</v>
      </c>
      <c r="T2151" t="s">
        <v>1658</v>
      </c>
      <c r="U2151" t="s">
        <v>1482</v>
      </c>
      <c r="V2151" t="s">
        <v>1852</v>
      </c>
      <c r="W2151" t="s">
        <v>1404</v>
      </c>
      <c r="X2151" t="s">
        <v>1526</v>
      </c>
      <c r="Y2151" t="s">
        <v>1419</v>
      </c>
      <c r="Z2151" t="s">
        <v>1353</v>
      </c>
      <c r="AA2151" t="s">
        <v>1353</v>
      </c>
      <c r="AB2151" t="s">
        <v>1526</v>
      </c>
      <c r="AC2151" t="s">
        <v>1353</v>
      </c>
      <c r="AD2151" t="s">
        <v>1419</v>
      </c>
      <c r="AE2151" t="s">
        <v>1397</v>
      </c>
      <c r="AF2151" t="s">
        <v>1402</v>
      </c>
      <c r="AG2151" t="s">
        <v>1419</v>
      </c>
    </row>
    <row r="2153" spans="1:33" x14ac:dyDescent="0.35">
      <c r="A2153" t="s">
        <v>2510</v>
      </c>
    </row>
    <row r="2154" spans="1:33" x14ac:dyDescent="0.35">
      <c r="A2154" t="s">
        <v>1440</v>
      </c>
      <c r="B2154" t="s">
        <v>1339</v>
      </c>
      <c r="C2154" t="s">
        <v>2470</v>
      </c>
      <c r="D2154" t="s">
        <v>2471</v>
      </c>
      <c r="E2154" t="s">
        <v>2472</v>
      </c>
      <c r="F2154" t="s">
        <v>2473</v>
      </c>
      <c r="G2154" t="s">
        <v>2474</v>
      </c>
      <c r="H2154" t="s">
        <v>2475</v>
      </c>
      <c r="I2154" t="s">
        <v>2476</v>
      </c>
      <c r="J2154" t="s">
        <v>2477</v>
      </c>
      <c r="K2154" t="s">
        <v>2478</v>
      </c>
      <c r="L2154" t="s">
        <v>2479</v>
      </c>
      <c r="M2154" t="s">
        <v>2480</v>
      </c>
      <c r="N2154" t="s">
        <v>2481</v>
      </c>
      <c r="O2154" t="s">
        <v>2482</v>
      </c>
      <c r="P2154" t="s">
        <v>2483</v>
      </c>
      <c r="Q2154" t="s">
        <v>2484</v>
      </c>
      <c r="R2154" t="s">
        <v>2485</v>
      </c>
      <c r="S2154" t="s">
        <v>2486</v>
      </c>
      <c r="T2154" t="s">
        <v>2487</v>
      </c>
      <c r="U2154" t="s">
        <v>2488</v>
      </c>
      <c r="V2154" t="s">
        <v>2489</v>
      </c>
      <c r="W2154" t="s">
        <v>2490</v>
      </c>
      <c r="X2154" t="s">
        <v>2491</v>
      </c>
      <c r="Y2154" t="s">
        <v>2492</v>
      </c>
      <c r="Z2154" t="s">
        <v>2493</v>
      </c>
      <c r="AA2154" t="s">
        <v>2494</v>
      </c>
      <c r="AB2154" t="s">
        <v>2495</v>
      </c>
      <c r="AC2154" t="s">
        <v>2496</v>
      </c>
      <c r="AD2154" t="s">
        <v>2497</v>
      </c>
      <c r="AE2154" t="s">
        <v>2498</v>
      </c>
      <c r="AF2154" t="s">
        <v>2499</v>
      </c>
      <c r="AG2154" t="s">
        <v>1566</v>
      </c>
    </row>
    <row r="2155" spans="1:33" x14ac:dyDescent="0.35">
      <c r="A2155" t="s">
        <v>1441</v>
      </c>
      <c r="B2155">
        <v>41</v>
      </c>
      <c r="C2155" t="s">
        <v>1446</v>
      </c>
      <c r="D2155" t="s">
        <v>1392</v>
      </c>
      <c r="E2155" t="s">
        <v>1375</v>
      </c>
      <c r="F2155" t="s">
        <v>1446</v>
      </c>
      <c r="G2155" t="s">
        <v>1353</v>
      </c>
      <c r="H2155" t="s">
        <v>1446</v>
      </c>
      <c r="I2155" t="s">
        <v>2111</v>
      </c>
      <c r="J2155" t="s">
        <v>1926</v>
      </c>
      <c r="K2155" t="s">
        <v>1579</v>
      </c>
      <c r="L2155" t="s">
        <v>1445</v>
      </c>
      <c r="M2155" t="s">
        <v>1375</v>
      </c>
      <c r="N2155" t="s">
        <v>1380</v>
      </c>
      <c r="O2155" t="s">
        <v>1392</v>
      </c>
      <c r="P2155" t="s">
        <v>1375</v>
      </c>
      <c r="Q2155" t="s">
        <v>1353</v>
      </c>
      <c r="R2155" t="s">
        <v>1353</v>
      </c>
      <c r="S2155" t="s">
        <v>1353</v>
      </c>
      <c r="T2155" t="s">
        <v>1353</v>
      </c>
      <c r="U2155" t="s">
        <v>1353</v>
      </c>
      <c r="V2155" t="s">
        <v>1380</v>
      </c>
      <c r="W2155" t="s">
        <v>1445</v>
      </c>
      <c r="X2155" t="s">
        <v>1375</v>
      </c>
      <c r="Y2155" t="s">
        <v>1375</v>
      </c>
      <c r="Z2155" t="s">
        <v>1353</v>
      </c>
      <c r="AA2155" t="s">
        <v>1353</v>
      </c>
      <c r="AB2155" t="s">
        <v>1375</v>
      </c>
      <c r="AC2155" t="s">
        <v>1353</v>
      </c>
      <c r="AD2155" t="s">
        <v>1353</v>
      </c>
      <c r="AE2155" t="s">
        <v>1353</v>
      </c>
      <c r="AF2155" t="s">
        <v>1375</v>
      </c>
      <c r="AG2155" t="s">
        <v>1353</v>
      </c>
    </row>
    <row r="2156" spans="1:33" x14ac:dyDescent="0.35">
      <c r="A2156" t="s">
        <v>1447</v>
      </c>
      <c r="B2156">
        <v>192</v>
      </c>
      <c r="C2156" t="s">
        <v>1704</v>
      </c>
      <c r="D2156" t="s">
        <v>1651</v>
      </c>
      <c r="E2156" t="s">
        <v>1412</v>
      </c>
      <c r="F2156" t="s">
        <v>1636</v>
      </c>
      <c r="G2156" t="s">
        <v>1353</v>
      </c>
      <c r="H2156" t="s">
        <v>1636</v>
      </c>
      <c r="I2156" t="s">
        <v>2511</v>
      </c>
      <c r="J2156" t="s">
        <v>1625</v>
      </c>
      <c r="K2156" t="s">
        <v>1421</v>
      </c>
      <c r="L2156" t="s">
        <v>2022</v>
      </c>
      <c r="M2156" t="s">
        <v>1448</v>
      </c>
      <c r="N2156" t="s">
        <v>1625</v>
      </c>
      <c r="O2156" t="s">
        <v>1625</v>
      </c>
      <c r="P2156" t="s">
        <v>1636</v>
      </c>
      <c r="Q2156" t="s">
        <v>1417</v>
      </c>
      <c r="R2156" t="s">
        <v>1852</v>
      </c>
      <c r="S2156" t="s">
        <v>1636</v>
      </c>
      <c r="T2156" t="s">
        <v>1368</v>
      </c>
      <c r="U2156" t="s">
        <v>1402</v>
      </c>
      <c r="V2156" t="s">
        <v>1852</v>
      </c>
      <c r="W2156" t="s">
        <v>1412</v>
      </c>
      <c r="X2156" t="s">
        <v>1353</v>
      </c>
      <c r="Y2156" t="s">
        <v>1636</v>
      </c>
      <c r="Z2156" t="s">
        <v>1353</v>
      </c>
      <c r="AA2156" t="s">
        <v>1353</v>
      </c>
      <c r="AB2156" t="s">
        <v>1353</v>
      </c>
      <c r="AC2156" t="s">
        <v>1353</v>
      </c>
      <c r="AD2156" t="s">
        <v>1448</v>
      </c>
      <c r="AE2156" t="s">
        <v>1482</v>
      </c>
      <c r="AF2156" t="s">
        <v>1402</v>
      </c>
      <c r="AG2156" t="s">
        <v>1448</v>
      </c>
    </row>
    <row r="2157" spans="1:33" x14ac:dyDescent="0.35">
      <c r="A2157" t="s">
        <v>1378</v>
      </c>
      <c r="B2157">
        <v>233</v>
      </c>
      <c r="C2157" t="s">
        <v>1852</v>
      </c>
      <c r="D2157" t="s">
        <v>1465</v>
      </c>
      <c r="E2157" t="s">
        <v>1393</v>
      </c>
      <c r="F2157" t="s">
        <v>1397</v>
      </c>
      <c r="G2157" t="s">
        <v>1353</v>
      </c>
      <c r="H2157" t="s">
        <v>1397</v>
      </c>
      <c r="I2157" t="s">
        <v>1472</v>
      </c>
      <c r="J2157" t="s">
        <v>1466</v>
      </c>
      <c r="K2157" t="s">
        <v>2501</v>
      </c>
      <c r="L2157" t="s">
        <v>2299</v>
      </c>
      <c r="M2157" t="s">
        <v>1492</v>
      </c>
      <c r="N2157" t="s">
        <v>1412</v>
      </c>
      <c r="O2157" t="s">
        <v>1404</v>
      </c>
      <c r="P2157" t="s">
        <v>1419</v>
      </c>
      <c r="Q2157" t="s">
        <v>2156</v>
      </c>
      <c r="R2157" t="s">
        <v>1452</v>
      </c>
      <c r="S2157" t="s">
        <v>1526</v>
      </c>
      <c r="T2157" t="s">
        <v>1658</v>
      </c>
      <c r="U2157" t="s">
        <v>1482</v>
      </c>
      <c r="V2157" t="s">
        <v>1852</v>
      </c>
      <c r="W2157" t="s">
        <v>1404</v>
      </c>
      <c r="X2157" t="s">
        <v>1526</v>
      </c>
      <c r="Y2157" t="s">
        <v>1419</v>
      </c>
      <c r="Z2157" t="s">
        <v>1353</v>
      </c>
      <c r="AA2157" t="s">
        <v>1353</v>
      </c>
      <c r="AB2157" t="s">
        <v>1526</v>
      </c>
      <c r="AC2157" t="s">
        <v>1353</v>
      </c>
      <c r="AD2157" t="s">
        <v>1419</v>
      </c>
      <c r="AE2157" t="s">
        <v>1397</v>
      </c>
      <c r="AF2157" t="s">
        <v>1402</v>
      </c>
      <c r="AG2157" t="s">
        <v>1419</v>
      </c>
    </row>
    <row r="2159" spans="1:33" x14ac:dyDescent="0.35">
      <c r="A2159" t="s">
        <v>2512</v>
      </c>
    </row>
    <row r="2160" spans="1:33" x14ac:dyDescent="0.35">
      <c r="A2160" t="s">
        <v>57</v>
      </c>
      <c r="B2160" t="s">
        <v>1339</v>
      </c>
      <c r="C2160" t="s">
        <v>2513</v>
      </c>
      <c r="D2160" t="s">
        <v>2514</v>
      </c>
      <c r="E2160" t="s">
        <v>2515</v>
      </c>
      <c r="F2160" t="s">
        <v>2516</v>
      </c>
      <c r="G2160" t="s">
        <v>2517</v>
      </c>
      <c r="H2160" t="s">
        <v>2518</v>
      </c>
      <c r="I2160" t="s">
        <v>2519</v>
      </c>
      <c r="J2160" t="s">
        <v>2520</v>
      </c>
      <c r="K2160" t="s">
        <v>2521</v>
      </c>
      <c r="L2160" t="s">
        <v>2522</v>
      </c>
      <c r="M2160" t="s">
        <v>2523</v>
      </c>
      <c r="N2160" t="s">
        <v>2524</v>
      </c>
      <c r="O2160" t="s">
        <v>2525</v>
      </c>
      <c r="P2160" t="s">
        <v>2526</v>
      </c>
      <c r="Q2160" t="s">
        <v>2527</v>
      </c>
      <c r="R2160" t="s">
        <v>2528</v>
      </c>
      <c r="S2160" t="s">
        <v>2529</v>
      </c>
      <c r="T2160" t="s">
        <v>1566</v>
      </c>
      <c r="U2160" t="s">
        <v>14</v>
      </c>
    </row>
    <row r="2161" spans="1:21" x14ac:dyDescent="0.35">
      <c r="A2161" t="s">
        <v>240</v>
      </c>
      <c r="B2161">
        <v>216</v>
      </c>
      <c r="C2161" t="s">
        <v>2068</v>
      </c>
      <c r="D2161" t="s">
        <v>2530</v>
      </c>
      <c r="E2161" t="s">
        <v>1699</v>
      </c>
      <c r="F2161" t="s">
        <v>2259</v>
      </c>
      <c r="G2161" t="s">
        <v>1470</v>
      </c>
      <c r="H2161" t="s">
        <v>2531</v>
      </c>
      <c r="I2161" t="s">
        <v>2153</v>
      </c>
      <c r="J2161" t="s">
        <v>1432</v>
      </c>
      <c r="K2161" t="s">
        <v>1353</v>
      </c>
      <c r="L2161" t="s">
        <v>2062</v>
      </c>
      <c r="M2161" t="s">
        <v>1701</v>
      </c>
      <c r="N2161" t="s">
        <v>1699</v>
      </c>
      <c r="O2161" t="s">
        <v>1672</v>
      </c>
      <c r="P2161" t="s">
        <v>1704</v>
      </c>
      <c r="Q2161" t="s">
        <v>1376</v>
      </c>
      <c r="R2161" t="s">
        <v>1369</v>
      </c>
      <c r="S2161" t="s">
        <v>1353</v>
      </c>
      <c r="T2161" t="s">
        <v>1353</v>
      </c>
      <c r="U2161" t="s">
        <v>1376</v>
      </c>
    </row>
    <row r="2162" spans="1:21" x14ac:dyDescent="0.35">
      <c r="A2162" t="s">
        <v>462</v>
      </c>
      <c r="B2162">
        <v>15</v>
      </c>
      <c r="C2162" t="s">
        <v>2061</v>
      </c>
      <c r="D2162" t="s">
        <v>1366</v>
      </c>
      <c r="E2162" t="s">
        <v>1353</v>
      </c>
      <c r="F2162" t="s">
        <v>1353</v>
      </c>
      <c r="G2162" t="s">
        <v>1366</v>
      </c>
      <c r="H2162" t="s">
        <v>2038</v>
      </c>
      <c r="I2162" t="s">
        <v>1476</v>
      </c>
      <c r="J2162" t="s">
        <v>1353</v>
      </c>
      <c r="K2162" t="s">
        <v>1353</v>
      </c>
      <c r="L2162" t="s">
        <v>1389</v>
      </c>
      <c r="M2162" t="s">
        <v>1389</v>
      </c>
      <c r="N2162" t="s">
        <v>1353</v>
      </c>
      <c r="O2162" t="s">
        <v>1353</v>
      </c>
      <c r="P2162" t="s">
        <v>1353</v>
      </c>
      <c r="Q2162" t="s">
        <v>1389</v>
      </c>
      <c r="R2162" t="s">
        <v>1353</v>
      </c>
      <c r="S2162" t="s">
        <v>1353</v>
      </c>
      <c r="T2162" t="s">
        <v>1353</v>
      </c>
      <c r="U2162" t="s">
        <v>1353</v>
      </c>
    </row>
    <row r="2163" spans="1:21" x14ac:dyDescent="0.35">
      <c r="A2163" t="s">
        <v>1378</v>
      </c>
      <c r="B2163">
        <v>231</v>
      </c>
      <c r="C2163" t="s">
        <v>2065</v>
      </c>
      <c r="D2163" t="s">
        <v>2532</v>
      </c>
      <c r="E2163" t="s">
        <v>1396</v>
      </c>
      <c r="F2163" t="s">
        <v>2156</v>
      </c>
      <c r="G2163" t="s">
        <v>1790</v>
      </c>
      <c r="H2163" t="s">
        <v>2533</v>
      </c>
      <c r="I2163" t="s">
        <v>2336</v>
      </c>
      <c r="J2163" t="s">
        <v>1393</v>
      </c>
      <c r="K2163" t="s">
        <v>1353</v>
      </c>
      <c r="L2163" t="s">
        <v>2156</v>
      </c>
      <c r="M2163" t="s">
        <v>1701</v>
      </c>
      <c r="N2163" t="s">
        <v>1396</v>
      </c>
      <c r="O2163" t="s">
        <v>1632</v>
      </c>
      <c r="P2163" t="s">
        <v>1452</v>
      </c>
      <c r="Q2163" t="s">
        <v>1397</v>
      </c>
      <c r="R2163" t="s">
        <v>1397</v>
      </c>
      <c r="S2163" t="s">
        <v>1353</v>
      </c>
      <c r="T2163" t="s">
        <v>1353</v>
      </c>
      <c r="U2163" t="s">
        <v>1492</v>
      </c>
    </row>
    <row r="2165" spans="1:21" x14ac:dyDescent="0.35">
      <c r="A2165" t="s">
        <v>2534</v>
      </c>
    </row>
    <row r="2166" spans="1:21" x14ac:dyDescent="0.35">
      <c r="A2166" t="s">
        <v>25</v>
      </c>
      <c r="B2166" t="s">
        <v>1339</v>
      </c>
      <c r="C2166" t="s">
        <v>2513</v>
      </c>
      <c r="D2166" t="s">
        <v>2514</v>
      </c>
      <c r="E2166" t="s">
        <v>2515</v>
      </c>
      <c r="F2166" t="s">
        <v>2516</v>
      </c>
      <c r="G2166" t="s">
        <v>2517</v>
      </c>
      <c r="H2166" t="s">
        <v>2518</v>
      </c>
      <c r="I2166" t="s">
        <v>2519</v>
      </c>
      <c r="J2166" t="s">
        <v>2520</v>
      </c>
      <c r="K2166" t="s">
        <v>2521</v>
      </c>
      <c r="L2166" t="s">
        <v>2522</v>
      </c>
      <c r="M2166" t="s">
        <v>2523</v>
      </c>
      <c r="N2166" t="s">
        <v>2524</v>
      </c>
      <c r="O2166" t="s">
        <v>2525</v>
      </c>
      <c r="P2166" t="s">
        <v>2526</v>
      </c>
      <c r="Q2166" t="s">
        <v>2527</v>
      </c>
      <c r="R2166" t="s">
        <v>2528</v>
      </c>
      <c r="S2166" t="s">
        <v>2529</v>
      </c>
      <c r="T2166" t="s">
        <v>1566</v>
      </c>
      <c r="U2166" t="s">
        <v>14</v>
      </c>
    </row>
    <row r="2167" spans="1:21" x14ac:dyDescent="0.35">
      <c r="A2167" t="s">
        <v>1459</v>
      </c>
      <c r="B2167">
        <v>2</v>
      </c>
      <c r="C2167" t="s">
        <v>1352</v>
      </c>
      <c r="D2167" t="s">
        <v>1438</v>
      </c>
      <c r="E2167" t="s">
        <v>1353</v>
      </c>
      <c r="F2167" t="s">
        <v>1353</v>
      </c>
      <c r="G2167" t="s">
        <v>1353</v>
      </c>
      <c r="H2167" t="s">
        <v>1353</v>
      </c>
      <c r="I2167" t="s">
        <v>1438</v>
      </c>
      <c r="J2167" t="s">
        <v>1353</v>
      </c>
      <c r="K2167" t="s">
        <v>1353</v>
      </c>
      <c r="L2167" t="s">
        <v>1353</v>
      </c>
      <c r="M2167" t="s">
        <v>1353</v>
      </c>
      <c r="N2167" t="s">
        <v>1353</v>
      </c>
      <c r="O2167" t="s">
        <v>1353</v>
      </c>
      <c r="P2167" t="s">
        <v>1353</v>
      </c>
      <c r="Q2167" t="s">
        <v>1353</v>
      </c>
      <c r="R2167" t="s">
        <v>1353</v>
      </c>
      <c r="S2167" t="s">
        <v>1353</v>
      </c>
      <c r="T2167" t="s">
        <v>1353</v>
      </c>
      <c r="U2167" t="s">
        <v>1353</v>
      </c>
    </row>
    <row r="2168" spans="1:21" x14ac:dyDescent="0.35">
      <c r="A2168" t="s">
        <v>1455</v>
      </c>
      <c r="B2168">
        <v>38</v>
      </c>
      <c r="C2168" t="s">
        <v>1813</v>
      </c>
      <c r="D2168" t="s">
        <v>1688</v>
      </c>
      <c r="E2168" t="s">
        <v>1353</v>
      </c>
      <c r="F2168" t="s">
        <v>1402</v>
      </c>
      <c r="G2168" t="s">
        <v>1674</v>
      </c>
      <c r="H2168" t="s">
        <v>1688</v>
      </c>
      <c r="I2168" t="s">
        <v>1729</v>
      </c>
      <c r="J2168" t="s">
        <v>1504</v>
      </c>
      <c r="K2168" t="s">
        <v>1353</v>
      </c>
      <c r="L2168" t="s">
        <v>1402</v>
      </c>
      <c r="M2168" t="s">
        <v>1504</v>
      </c>
      <c r="N2168" t="s">
        <v>1402</v>
      </c>
      <c r="O2168" t="s">
        <v>1619</v>
      </c>
      <c r="P2168" t="s">
        <v>1402</v>
      </c>
      <c r="Q2168" t="s">
        <v>1402</v>
      </c>
      <c r="R2168" t="s">
        <v>1619</v>
      </c>
      <c r="S2168" t="s">
        <v>1353</v>
      </c>
      <c r="T2168" t="s">
        <v>1353</v>
      </c>
      <c r="U2168" t="s">
        <v>1353</v>
      </c>
    </row>
    <row r="2169" spans="1:21" x14ac:dyDescent="0.35">
      <c r="A2169" t="s">
        <v>1456</v>
      </c>
      <c r="B2169">
        <v>91</v>
      </c>
      <c r="C2169" t="s">
        <v>1884</v>
      </c>
      <c r="D2169" t="s">
        <v>1712</v>
      </c>
      <c r="E2169" t="s">
        <v>1371</v>
      </c>
      <c r="F2169" t="s">
        <v>1371</v>
      </c>
      <c r="G2169" t="s">
        <v>1507</v>
      </c>
      <c r="H2169" t="s">
        <v>2535</v>
      </c>
      <c r="I2169" t="s">
        <v>2321</v>
      </c>
      <c r="J2169" t="s">
        <v>1671</v>
      </c>
      <c r="K2169" t="s">
        <v>1353</v>
      </c>
      <c r="L2169" t="s">
        <v>1394</v>
      </c>
      <c r="M2169" t="s">
        <v>1407</v>
      </c>
      <c r="N2169" t="s">
        <v>1600</v>
      </c>
      <c r="O2169" t="s">
        <v>1371</v>
      </c>
      <c r="P2169" t="s">
        <v>1600</v>
      </c>
      <c r="Q2169" t="s">
        <v>1632</v>
      </c>
      <c r="R2169" t="s">
        <v>1616</v>
      </c>
      <c r="S2169" t="s">
        <v>1353</v>
      </c>
      <c r="T2169" t="s">
        <v>1353</v>
      </c>
      <c r="U2169" t="s">
        <v>1371</v>
      </c>
    </row>
    <row r="2170" spans="1:21" x14ac:dyDescent="0.35">
      <c r="A2170" t="s">
        <v>1457</v>
      </c>
      <c r="B2170">
        <v>59</v>
      </c>
      <c r="C2170" t="s">
        <v>1826</v>
      </c>
      <c r="D2170" t="s">
        <v>1790</v>
      </c>
      <c r="E2170" t="s">
        <v>1827</v>
      </c>
      <c r="F2170" t="s">
        <v>1655</v>
      </c>
      <c r="G2170" t="s">
        <v>2335</v>
      </c>
      <c r="H2170" t="s">
        <v>2536</v>
      </c>
      <c r="I2170" t="s">
        <v>1947</v>
      </c>
      <c r="J2170" t="s">
        <v>2230</v>
      </c>
      <c r="K2170" t="s">
        <v>1353</v>
      </c>
      <c r="L2170" t="s">
        <v>1353</v>
      </c>
      <c r="M2170" t="s">
        <v>2230</v>
      </c>
      <c r="N2170" t="s">
        <v>1655</v>
      </c>
      <c r="O2170" t="s">
        <v>1353</v>
      </c>
      <c r="P2170" t="s">
        <v>1655</v>
      </c>
      <c r="Q2170" t="s">
        <v>1397</v>
      </c>
      <c r="R2170" t="s">
        <v>1397</v>
      </c>
      <c r="S2170" t="s">
        <v>1353</v>
      </c>
      <c r="T2170" t="s">
        <v>1353</v>
      </c>
      <c r="U2170" t="s">
        <v>1353</v>
      </c>
    </row>
    <row r="2171" spans="1:21" x14ac:dyDescent="0.35">
      <c r="A2171" t="s">
        <v>1458</v>
      </c>
      <c r="B2171">
        <v>38</v>
      </c>
      <c r="C2171" t="s">
        <v>1813</v>
      </c>
      <c r="D2171" t="s">
        <v>1503</v>
      </c>
      <c r="E2171" t="s">
        <v>1619</v>
      </c>
      <c r="F2171" t="s">
        <v>1402</v>
      </c>
      <c r="G2171" t="s">
        <v>1504</v>
      </c>
      <c r="H2171" t="s">
        <v>2537</v>
      </c>
      <c r="I2171" t="s">
        <v>1889</v>
      </c>
      <c r="J2171" t="s">
        <v>1353</v>
      </c>
      <c r="K2171" t="s">
        <v>1353</v>
      </c>
      <c r="L2171" t="s">
        <v>1353</v>
      </c>
      <c r="M2171" t="s">
        <v>1402</v>
      </c>
      <c r="N2171" t="s">
        <v>1353</v>
      </c>
      <c r="O2171" t="s">
        <v>1353</v>
      </c>
      <c r="P2171" t="s">
        <v>1402</v>
      </c>
      <c r="Q2171" t="s">
        <v>1353</v>
      </c>
      <c r="R2171" t="s">
        <v>1353</v>
      </c>
      <c r="S2171" t="s">
        <v>1353</v>
      </c>
      <c r="T2171" t="s">
        <v>1353</v>
      </c>
      <c r="U2171" t="s">
        <v>1353</v>
      </c>
    </row>
    <row r="2172" spans="1:21" x14ac:dyDescent="0.35">
      <c r="A2172" t="s">
        <v>1460</v>
      </c>
      <c r="B2172">
        <v>3</v>
      </c>
      <c r="C2172" t="s">
        <v>1352</v>
      </c>
      <c r="D2172" t="s">
        <v>1366</v>
      </c>
      <c r="E2172" t="s">
        <v>1353</v>
      </c>
      <c r="F2172" t="s">
        <v>1353</v>
      </c>
      <c r="G2172" t="s">
        <v>1353</v>
      </c>
      <c r="H2172" t="s">
        <v>1365</v>
      </c>
      <c r="I2172" t="s">
        <v>1352</v>
      </c>
      <c r="J2172" t="s">
        <v>1353</v>
      </c>
      <c r="K2172" t="s">
        <v>1353</v>
      </c>
      <c r="L2172" t="s">
        <v>1353</v>
      </c>
      <c r="M2172" t="s">
        <v>1353</v>
      </c>
      <c r="N2172" t="s">
        <v>1353</v>
      </c>
      <c r="O2172" t="s">
        <v>1353</v>
      </c>
      <c r="P2172" t="s">
        <v>1353</v>
      </c>
      <c r="Q2172" t="s">
        <v>1353</v>
      </c>
      <c r="R2172" t="s">
        <v>1353</v>
      </c>
      <c r="S2172" t="s">
        <v>1353</v>
      </c>
      <c r="T2172" t="s">
        <v>1353</v>
      </c>
      <c r="U2172" t="s">
        <v>1353</v>
      </c>
    </row>
    <row r="2173" spans="1:21" x14ac:dyDescent="0.35">
      <c r="A2173" t="s">
        <v>1378</v>
      </c>
      <c r="B2173">
        <v>231</v>
      </c>
      <c r="C2173" t="s">
        <v>2065</v>
      </c>
      <c r="D2173" t="s">
        <v>2532</v>
      </c>
      <c r="E2173" t="s">
        <v>1396</v>
      </c>
      <c r="F2173" t="s">
        <v>2156</v>
      </c>
      <c r="G2173" t="s">
        <v>1790</v>
      </c>
      <c r="H2173" t="s">
        <v>2533</v>
      </c>
      <c r="I2173" t="s">
        <v>2336</v>
      </c>
      <c r="J2173" t="s">
        <v>1393</v>
      </c>
      <c r="K2173" t="s">
        <v>1353</v>
      </c>
      <c r="L2173" t="s">
        <v>2156</v>
      </c>
      <c r="M2173" t="s">
        <v>1701</v>
      </c>
      <c r="N2173" t="s">
        <v>1396</v>
      </c>
      <c r="O2173" t="s">
        <v>1632</v>
      </c>
      <c r="P2173" t="s">
        <v>1452</v>
      </c>
      <c r="Q2173" t="s">
        <v>1397</v>
      </c>
      <c r="R2173" t="s">
        <v>1397</v>
      </c>
      <c r="S2173" t="s">
        <v>1353</v>
      </c>
      <c r="T2173" t="s">
        <v>1353</v>
      </c>
      <c r="U2173" t="s">
        <v>1492</v>
      </c>
    </row>
    <row r="2175" spans="1:21" x14ac:dyDescent="0.35">
      <c r="A2175" t="s">
        <v>2538</v>
      </c>
    </row>
    <row r="2176" spans="1:21" x14ac:dyDescent="0.35">
      <c r="A2176" t="s">
        <v>65</v>
      </c>
      <c r="B2176" t="s">
        <v>1339</v>
      </c>
      <c r="C2176" t="s">
        <v>2513</v>
      </c>
      <c r="D2176" t="s">
        <v>2514</v>
      </c>
      <c r="E2176" t="s">
        <v>2515</v>
      </c>
      <c r="F2176" t="s">
        <v>2516</v>
      </c>
      <c r="G2176" t="s">
        <v>2517</v>
      </c>
      <c r="H2176" t="s">
        <v>2518</v>
      </c>
      <c r="I2176" t="s">
        <v>2519</v>
      </c>
      <c r="J2176" t="s">
        <v>2520</v>
      </c>
      <c r="K2176" t="s">
        <v>2521</v>
      </c>
      <c r="L2176" t="s">
        <v>2522</v>
      </c>
      <c r="M2176" t="s">
        <v>2523</v>
      </c>
      <c r="N2176" t="s">
        <v>2524</v>
      </c>
      <c r="O2176" t="s">
        <v>2525</v>
      </c>
      <c r="P2176" t="s">
        <v>2526</v>
      </c>
      <c r="Q2176" t="s">
        <v>2527</v>
      </c>
      <c r="R2176" t="s">
        <v>2528</v>
      </c>
      <c r="S2176" t="s">
        <v>2529</v>
      </c>
      <c r="T2176" t="s">
        <v>1566</v>
      </c>
      <c r="U2176" t="s">
        <v>14</v>
      </c>
    </row>
    <row r="2177" spans="1:21" x14ac:dyDescent="0.35">
      <c r="A2177" t="s">
        <v>1351</v>
      </c>
      <c r="B2177">
        <v>1</v>
      </c>
      <c r="C2177" t="s">
        <v>1352</v>
      </c>
      <c r="D2177" t="s">
        <v>1353</v>
      </c>
      <c r="E2177" t="s">
        <v>1353</v>
      </c>
      <c r="F2177" t="s">
        <v>1353</v>
      </c>
      <c r="G2177" t="s">
        <v>1353</v>
      </c>
      <c r="H2177" t="s">
        <v>1353</v>
      </c>
      <c r="I2177" t="s">
        <v>1353</v>
      </c>
      <c r="J2177" t="s">
        <v>1353</v>
      </c>
      <c r="K2177" t="s">
        <v>1353</v>
      </c>
      <c r="L2177" t="s">
        <v>1353</v>
      </c>
      <c r="M2177" t="s">
        <v>1352</v>
      </c>
      <c r="N2177" t="s">
        <v>1353</v>
      </c>
      <c r="O2177" t="s">
        <v>1353</v>
      </c>
      <c r="P2177" t="s">
        <v>1353</v>
      </c>
      <c r="Q2177" t="s">
        <v>1352</v>
      </c>
      <c r="R2177" t="s">
        <v>1353</v>
      </c>
      <c r="S2177" t="s">
        <v>1353</v>
      </c>
      <c r="T2177" t="s">
        <v>1353</v>
      </c>
      <c r="U2177" t="s">
        <v>1353</v>
      </c>
    </row>
    <row r="2178" spans="1:21" x14ac:dyDescent="0.35">
      <c r="A2178" t="s">
        <v>1355</v>
      </c>
      <c r="B2178">
        <v>12</v>
      </c>
      <c r="C2178" t="s">
        <v>1771</v>
      </c>
      <c r="D2178" t="s">
        <v>1716</v>
      </c>
      <c r="E2178" t="s">
        <v>1353</v>
      </c>
      <c r="F2178" t="s">
        <v>1357</v>
      </c>
      <c r="G2178" t="s">
        <v>1357</v>
      </c>
      <c r="H2178" t="s">
        <v>1356</v>
      </c>
      <c r="I2178" t="s">
        <v>1716</v>
      </c>
      <c r="J2178" t="s">
        <v>1353</v>
      </c>
      <c r="K2178" t="s">
        <v>1353</v>
      </c>
      <c r="L2178" t="s">
        <v>1353</v>
      </c>
      <c r="M2178" t="s">
        <v>1357</v>
      </c>
      <c r="N2178" t="s">
        <v>1353</v>
      </c>
      <c r="O2178" t="s">
        <v>1353</v>
      </c>
      <c r="P2178" t="s">
        <v>1353</v>
      </c>
      <c r="Q2178" t="s">
        <v>1357</v>
      </c>
      <c r="R2178" t="s">
        <v>1353</v>
      </c>
      <c r="S2178" t="s">
        <v>1353</v>
      </c>
      <c r="T2178" t="s">
        <v>1353</v>
      </c>
      <c r="U2178" t="s">
        <v>1353</v>
      </c>
    </row>
    <row r="2179" spans="1:21" x14ac:dyDescent="0.35">
      <c r="A2179" t="s">
        <v>1358</v>
      </c>
      <c r="B2179">
        <v>6</v>
      </c>
      <c r="C2179" t="s">
        <v>1352</v>
      </c>
      <c r="D2179" t="s">
        <v>1366</v>
      </c>
      <c r="E2179" t="s">
        <v>1366</v>
      </c>
      <c r="F2179" t="s">
        <v>1353</v>
      </c>
      <c r="G2179" t="s">
        <v>1353</v>
      </c>
      <c r="H2179" t="s">
        <v>1366</v>
      </c>
      <c r="I2179" t="s">
        <v>1387</v>
      </c>
      <c r="J2179" t="s">
        <v>1353</v>
      </c>
      <c r="K2179" t="s">
        <v>1353</v>
      </c>
      <c r="L2179" t="s">
        <v>1353</v>
      </c>
      <c r="M2179" t="s">
        <v>1353</v>
      </c>
      <c r="N2179" t="s">
        <v>1353</v>
      </c>
      <c r="O2179" t="s">
        <v>1353</v>
      </c>
      <c r="P2179" t="s">
        <v>1353</v>
      </c>
      <c r="Q2179" t="s">
        <v>1353</v>
      </c>
      <c r="R2179" t="s">
        <v>1353</v>
      </c>
      <c r="S2179" t="s">
        <v>1353</v>
      </c>
      <c r="T2179" t="s">
        <v>1353</v>
      </c>
      <c r="U2179" t="s">
        <v>1353</v>
      </c>
    </row>
    <row r="2180" spans="1:21" x14ac:dyDescent="0.35">
      <c r="A2180" t="s">
        <v>1361</v>
      </c>
      <c r="B2180">
        <v>5</v>
      </c>
      <c r="C2180" t="s">
        <v>1352</v>
      </c>
      <c r="D2180" t="s">
        <v>1363</v>
      </c>
      <c r="E2180" t="s">
        <v>1353</v>
      </c>
      <c r="F2180" t="s">
        <v>1353</v>
      </c>
      <c r="G2180" t="s">
        <v>1363</v>
      </c>
      <c r="H2180" t="s">
        <v>1922</v>
      </c>
      <c r="I2180" t="s">
        <v>1922</v>
      </c>
      <c r="J2180" t="s">
        <v>1353</v>
      </c>
      <c r="K2180" t="s">
        <v>1353</v>
      </c>
      <c r="L2180" t="s">
        <v>1353</v>
      </c>
      <c r="M2180" t="s">
        <v>1353</v>
      </c>
      <c r="N2180" t="s">
        <v>1363</v>
      </c>
      <c r="O2180" t="s">
        <v>1363</v>
      </c>
      <c r="P2180" t="s">
        <v>1353</v>
      </c>
      <c r="Q2180" t="s">
        <v>1353</v>
      </c>
      <c r="R2180" t="s">
        <v>1353</v>
      </c>
      <c r="S2180" t="s">
        <v>1353</v>
      </c>
      <c r="T2180" t="s">
        <v>1353</v>
      </c>
      <c r="U2180" t="s">
        <v>1353</v>
      </c>
    </row>
    <row r="2181" spans="1:21" x14ac:dyDescent="0.35">
      <c r="A2181" t="s">
        <v>1364</v>
      </c>
      <c r="B2181">
        <v>3</v>
      </c>
      <c r="C2181" t="s">
        <v>1352</v>
      </c>
      <c r="D2181" t="s">
        <v>1353</v>
      </c>
      <c r="E2181" t="s">
        <v>1353</v>
      </c>
      <c r="F2181" t="s">
        <v>1366</v>
      </c>
      <c r="G2181" t="s">
        <v>1366</v>
      </c>
      <c r="H2181" t="s">
        <v>1352</v>
      </c>
      <c r="I2181" t="s">
        <v>1353</v>
      </c>
      <c r="J2181" t="s">
        <v>1366</v>
      </c>
      <c r="K2181" t="s">
        <v>1353</v>
      </c>
      <c r="L2181" t="s">
        <v>1353</v>
      </c>
      <c r="M2181" t="s">
        <v>1353</v>
      </c>
      <c r="N2181" t="s">
        <v>1353</v>
      </c>
      <c r="O2181" t="s">
        <v>1353</v>
      </c>
      <c r="P2181" t="s">
        <v>1353</v>
      </c>
      <c r="Q2181" t="s">
        <v>1353</v>
      </c>
      <c r="R2181" t="s">
        <v>1353</v>
      </c>
      <c r="S2181" t="s">
        <v>1353</v>
      </c>
      <c r="T2181" t="s">
        <v>1353</v>
      </c>
      <c r="U2181" t="s">
        <v>1353</v>
      </c>
    </row>
    <row r="2182" spans="1:21" x14ac:dyDescent="0.35">
      <c r="A2182" t="s">
        <v>1367</v>
      </c>
      <c r="B2182">
        <v>201</v>
      </c>
      <c r="C2182" t="s">
        <v>1886</v>
      </c>
      <c r="D2182" t="s">
        <v>1571</v>
      </c>
      <c r="E2182" t="s">
        <v>2156</v>
      </c>
      <c r="F2182" t="s">
        <v>1451</v>
      </c>
      <c r="G2182" t="s">
        <v>1627</v>
      </c>
      <c r="H2182" t="s">
        <v>2539</v>
      </c>
      <c r="I2182" t="s">
        <v>1503</v>
      </c>
      <c r="J2182" t="s">
        <v>1379</v>
      </c>
      <c r="K2182" t="s">
        <v>1353</v>
      </c>
      <c r="L2182" t="s">
        <v>1396</v>
      </c>
      <c r="M2182" t="s">
        <v>1641</v>
      </c>
      <c r="N2182" t="s">
        <v>1396</v>
      </c>
      <c r="O2182" t="s">
        <v>1423</v>
      </c>
      <c r="P2182" t="s">
        <v>1532</v>
      </c>
      <c r="Q2182" t="s">
        <v>1448</v>
      </c>
      <c r="R2182" t="s">
        <v>1626</v>
      </c>
      <c r="S2182" t="s">
        <v>1353</v>
      </c>
      <c r="T2182" t="s">
        <v>1353</v>
      </c>
      <c r="U2182" t="s">
        <v>1626</v>
      </c>
    </row>
    <row r="2183" spans="1:21" x14ac:dyDescent="0.35">
      <c r="A2183" t="s">
        <v>1377</v>
      </c>
      <c r="B2183">
        <v>3</v>
      </c>
      <c r="C2183" t="s">
        <v>1352</v>
      </c>
      <c r="D2183" t="s">
        <v>1353</v>
      </c>
      <c r="E2183" t="s">
        <v>1353</v>
      </c>
      <c r="F2183" t="s">
        <v>1353</v>
      </c>
      <c r="G2183" t="s">
        <v>1366</v>
      </c>
      <c r="H2183" t="s">
        <v>1366</v>
      </c>
      <c r="I2183" t="s">
        <v>1366</v>
      </c>
      <c r="J2183" t="s">
        <v>1353</v>
      </c>
      <c r="K2183" t="s">
        <v>1353</v>
      </c>
      <c r="L2183" t="s">
        <v>1353</v>
      </c>
      <c r="M2183" t="s">
        <v>1353</v>
      </c>
      <c r="N2183" t="s">
        <v>1353</v>
      </c>
      <c r="O2183" t="s">
        <v>1353</v>
      </c>
      <c r="P2183" t="s">
        <v>1353</v>
      </c>
      <c r="Q2183" t="s">
        <v>1353</v>
      </c>
      <c r="R2183" t="s">
        <v>1366</v>
      </c>
      <c r="S2183" t="s">
        <v>1353</v>
      </c>
      <c r="T2183" t="s">
        <v>1353</v>
      </c>
      <c r="U2183" t="s">
        <v>1353</v>
      </c>
    </row>
    <row r="2184" spans="1:21" x14ac:dyDescent="0.35">
      <c r="A2184" t="s">
        <v>1378</v>
      </c>
      <c r="B2184">
        <v>231</v>
      </c>
      <c r="C2184" t="s">
        <v>2065</v>
      </c>
      <c r="D2184" t="s">
        <v>2532</v>
      </c>
      <c r="E2184" t="s">
        <v>1396</v>
      </c>
      <c r="F2184" t="s">
        <v>2156</v>
      </c>
      <c r="G2184" t="s">
        <v>1790</v>
      </c>
      <c r="H2184" t="s">
        <v>2533</v>
      </c>
      <c r="I2184" t="s">
        <v>2336</v>
      </c>
      <c r="J2184" t="s">
        <v>1393</v>
      </c>
      <c r="K2184" t="s">
        <v>1353</v>
      </c>
      <c r="L2184" t="s">
        <v>2156</v>
      </c>
      <c r="M2184" t="s">
        <v>1701</v>
      </c>
      <c r="N2184" t="s">
        <v>1396</v>
      </c>
      <c r="O2184" t="s">
        <v>1632</v>
      </c>
      <c r="P2184" t="s">
        <v>1452</v>
      </c>
      <c r="Q2184" t="s">
        <v>1397</v>
      </c>
      <c r="R2184" t="s">
        <v>1397</v>
      </c>
      <c r="S2184" t="s">
        <v>1353</v>
      </c>
      <c r="T2184" t="s">
        <v>1353</v>
      </c>
      <c r="U2184" t="s">
        <v>1492</v>
      </c>
    </row>
    <row r="2186" spans="1:21" x14ac:dyDescent="0.35">
      <c r="A2186" t="s">
        <v>2540</v>
      </c>
    </row>
    <row r="2187" spans="1:21" x14ac:dyDescent="0.35">
      <c r="A2187" t="s">
        <v>35</v>
      </c>
      <c r="B2187" t="s">
        <v>1339</v>
      </c>
      <c r="C2187" t="s">
        <v>2513</v>
      </c>
      <c r="D2187" t="s">
        <v>2514</v>
      </c>
      <c r="E2187" t="s">
        <v>2515</v>
      </c>
      <c r="F2187" t="s">
        <v>2516</v>
      </c>
      <c r="G2187" t="s">
        <v>2517</v>
      </c>
      <c r="H2187" t="s">
        <v>2518</v>
      </c>
      <c r="I2187" t="s">
        <v>2519</v>
      </c>
      <c r="J2187" t="s">
        <v>2520</v>
      </c>
      <c r="K2187" t="s">
        <v>2521</v>
      </c>
      <c r="L2187" t="s">
        <v>2522</v>
      </c>
      <c r="M2187" t="s">
        <v>2523</v>
      </c>
      <c r="N2187" t="s">
        <v>2524</v>
      </c>
      <c r="O2187" t="s">
        <v>2525</v>
      </c>
      <c r="P2187" t="s">
        <v>2526</v>
      </c>
      <c r="Q2187" t="s">
        <v>2527</v>
      </c>
      <c r="R2187" t="s">
        <v>2528</v>
      </c>
      <c r="S2187" t="s">
        <v>2529</v>
      </c>
      <c r="T2187" t="s">
        <v>1566</v>
      </c>
      <c r="U2187" t="s">
        <v>14</v>
      </c>
    </row>
    <row r="2188" spans="1:21" x14ac:dyDescent="0.35">
      <c r="A2188" t="s">
        <v>1780</v>
      </c>
      <c r="B2188">
        <v>44</v>
      </c>
      <c r="C2188" t="s">
        <v>1821</v>
      </c>
      <c r="D2188" t="s">
        <v>1356</v>
      </c>
      <c r="E2188" t="s">
        <v>2230</v>
      </c>
      <c r="F2188" t="s">
        <v>1672</v>
      </c>
      <c r="G2188" t="s">
        <v>1697</v>
      </c>
      <c r="H2188" t="s">
        <v>1903</v>
      </c>
      <c r="I2188" t="s">
        <v>1705</v>
      </c>
      <c r="J2188" t="s">
        <v>1672</v>
      </c>
      <c r="K2188" t="s">
        <v>1353</v>
      </c>
      <c r="L2188" t="s">
        <v>1672</v>
      </c>
      <c r="M2188" t="s">
        <v>1532</v>
      </c>
      <c r="N2188" t="s">
        <v>1353</v>
      </c>
      <c r="O2188" t="s">
        <v>1353</v>
      </c>
      <c r="P2188" t="s">
        <v>1353</v>
      </c>
      <c r="Q2188" t="s">
        <v>1353</v>
      </c>
      <c r="R2188" t="s">
        <v>1353</v>
      </c>
      <c r="S2188" t="s">
        <v>1353</v>
      </c>
      <c r="T2188" t="s">
        <v>1353</v>
      </c>
      <c r="U2188" t="s">
        <v>1353</v>
      </c>
    </row>
    <row r="2189" spans="1:21" x14ac:dyDescent="0.35">
      <c r="A2189" t="s">
        <v>1782</v>
      </c>
      <c r="B2189">
        <v>187</v>
      </c>
      <c r="C2189" t="s">
        <v>1818</v>
      </c>
      <c r="D2189" t="s">
        <v>1741</v>
      </c>
      <c r="E2189" t="s">
        <v>1416</v>
      </c>
      <c r="F2189" t="s">
        <v>2259</v>
      </c>
      <c r="G2189" t="s">
        <v>1645</v>
      </c>
      <c r="H2189" t="s">
        <v>2541</v>
      </c>
      <c r="I2189" t="s">
        <v>2336</v>
      </c>
      <c r="J2189" t="s">
        <v>1399</v>
      </c>
      <c r="K2189" t="s">
        <v>1353</v>
      </c>
      <c r="L2189" t="s">
        <v>2259</v>
      </c>
      <c r="M2189" t="s">
        <v>1628</v>
      </c>
      <c r="N2189" t="s">
        <v>1401</v>
      </c>
      <c r="O2189" t="s">
        <v>1416</v>
      </c>
      <c r="P2189" t="s">
        <v>1373</v>
      </c>
      <c r="Q2189" t="s">
        <v>1482</v>
      </c>
      <c r="R2189" t="s">
        <v>1482</v>
      </c>
      <c r="S2189" t="s">
        <v>1353</v>
      </c>
      <c r="T2189" t="s">
        <v>1353</v>
      </c>
      <c r="U2189" t="s">
        <v>1390</v>
      </c>
    </row>
    <row r="2190" spans="1:21" x14ac:dyDescent="0.35">
      <c r="A2190" t="s">
        <v>1378</v>
      </c>
      <c r="B2190">
        <v>231</v>
      </c>
      <c r="C2190" t="s">
        <v>2065</v>
      </c>
      <c r="D2190" t="s">
        <v>2532</v>
      </c>
      <c r="E2190" t="s">
        <v>1396</v>
      </c>
      <c r="F2190" t="s">
        <v>2156</v>
      </c>
      <c r="G2190" t="s">
        <v>1790</v>
      </c>
      <c r="H2190" t="s">
        <v>2533</v>
      </c>
      <c r="I2190" t="s">
        <v>2336</v>
      </c>
      <c r="J2190" t="s">
        <v>1393</v>
      </c>
      <c r="K2190" t="s">
        <v>1353</v>
      </c>
      <c r="L2190" t="s">
        <v>2156</v>
      </c>
      <c r="M2190" t="s">
        <v>1701</v>
      </c>
      <c r="N2190" t="s">
        <v>1396</v>
      </c>
      <c r="O2190" t="s">
        <v>1632</v>
      </c>
      <c r="P2190" t="s">
        <v>1452</v>
      </c>
      <c r="Q2190" t="s">
        <v>1397</v>
      </c>
      <c r="R2190" t="s">
        <v>1397</v>
      </c>
      <c r="S2190" t="s">
        <v>1353</v>
      </c>
      <c r="T2190" t="s">
        <v>1353</v>
      </c>
      <c r="U2190" t="s">
        <v>1492</v>
      </c>
    </row>
    <row r="2192" spans="1:21" x14ac:dyDescent="0.35">
      <c r="A2192" t="s">
        <v>2542</v>
      </c>
    </row>
    <row r="2193" spans="1:21" x14ac:dyDescent="0.35">
      <c r="A2193" t="s">
        <v>53</v>
      </c>
      <c r="B2193" t="s">
        <v>1339</v>
      </c>
      <c r="C2193" t="s">
        <v>2513</v>
      </c>
      <c r="D2193" t="s">
        <v>2514</v>
      </c>
      <c r="E2193" t="s">
        <v>2515</v>
      </c>
      <c r="F2193" t="s">
        <v>2516</v>
      </c>
      <c r="G2193" t="s">
        <v>2517</v>
      </c>
      <c r="H2193" t="s">
        <v>2518</v>
      </c>
      <c r="I2193" t="s">
        <v>2519</v>
      </c>
      <c r="J2193" t="s">
        <v>2520</v>
      </c>
      <c r="K2193" t="s">
        <v>2521</v>
      </c>
      <c r="L2193" t="s">
        <v>2522</v>
      </c>
      <c r="M2193" t="s">
        <v>2523</v>
      </c>
      <c r="N2193" t="s">
        <v>2524</v>
      </c>
      <c r="O2193" t="s">
        <v>2525</v>
      </c>
      <c r="P2193" t="s">
        <v>2526</v>
      </c>
      <c r="Q2193" t="s">
        <v>2527</v>
      </c>
      <c r="R2193" t="s">
        <v>2528</v>
      </c>
      <c r="S2193" t="s">
        <v>2529</v>
      </c>
      <c r="T2193" t="s">
        <v>1566</v>
      </c>
      <c r="U2193" t="s">
        <v>14</v>
      </c>
    </row>
    <row r="2194" spans="1:21" x14ac:dyDescent="0.35">
      <c r="A2194" t="s">
        <v>1565</v>
      </c>
      <c r="B2194">
        <v>17</v>
      </c>
      <c r="C2194" t="s">
        <v>1352</v>
      </c>
      <c r="D2194" t="s">
        <v>1435</v>
      </c>
      <c r="E2194" t="s">
        <v>1353</v>
      </c>
      <c r="F2194" t="s">
        <v>1353</v>
      </c>
      <c r="G2194" t="s">
        <v>1747</v>
      </c>
      <c r="H2194" t="s">
        <v>1573</v>
      </c>
      <c r="I2194" t="s">
        <v>1434</v>
      </c>
      <c r="J2194" t="s">
        <v>1433</v>
      </c>
      <c r="K2194" t="s">
        <v>1353</v>
      </c>
      <c r="L2194" t="s">
        <v>1433</v>
      </c>
      <c r="M2194" t="s">
        <v>1435</v>
      </c>
      <c r="N2194" t="s">
        <v>1435</v>
      </c>
      <c r="O2194" t="s">
        <v>1353</v>
      </c>
      <c r="P2194" t="s">
        <v>1433</v>
      </c>
      <c r="Q2194" t="s">
        <v>1433</v>
      </c>
      <c r="R2194" t="s">
        <v>1353</v>
      </c>
      <c r="S2194" t="s">
        <v>1353</v>
      </c>
      <c r="T2194" t="s">
        <v>1353</v>
      </c>
      <c r="U2194" t="s">
        <v>1353</v>
      </c>
    </row>
    <row r="2195" spans="1:21" x14ac:dyDescent="0.35">
      <c r="A2195" t="s">
        <v>1566</v>
      </c>
      <c r="B2195">
        <v>122</v>
      </c>
      <c r="C2195" t="s">
        <v>2063</v>
      </c>
      <c r="D2195" t="s">
        <v>2257</v>
      </c>
      <c r="E2195" t="s">
        <v>1371</v>
      </c>
      <c r="F2195" t="s">
        <v>1380</v>
      </c>
      <c r="G2195" t="s">
        <v>1481</v>
      </c>
      <c r="H2195" t="s">
        <v>2038</v>
      </c>
      <c r="I2195" t="s">
        <v>1705</v>
      </c>
      <c r="J2195" t="s">
        <v>1603</v>
      </c>
      <c r="K2195" t="s">
        <v>1353</v>
      </c>
      <c r="L2195" t="s">
        <v>1371</v>
      </c>
      <c r="M2195" t="s">
        <v>1379</v>
      </c>
      <c r="N2195" t="s">
        <v>1371</v>
      </c>
      <c r="O2195" t="s">
        <v>1390</v>
      </c>
      <c r="P2195" t="s">
        <v>1371</v>
      </c>
      <c r="Q2195" t="s">
        <v>1390</v>
      </c>
      <c r="R2195" t="s">
        <v>1390</v>
      </c>
      <c r="S2195" t="s">
        <v>1353</v>
      </c>
      <c r="T2195" t="s">
        <v>1353</v>
      </c>
      <c r="U2195" t="s">
        <v>1474</v>
      </c>
    </row>
    <row r="2196" spans="1:21" x14ac:dyDescent="0.35">
      <c r="A2196" t="s">
        <v>1567</v>
      </c>
      <c r="B2196">
        <v>53</v>
      </c>
      <c r="C2196" t="s">
        <v>2543</v>
      </c>
      <c r="D2196" t="s">
        <v>1634</v>
      </c>
      <c r="E2196" t="s">
        <v>1370</v>
      </c>
      <c r="F2196" t="s">
        <v>1353</v>
      </c>
      <c r="G2196" t="s">
        <v>1674</v>
      </c>
      <c r="H2196" t="s">
        <v>2034</v>
      </c>
      <c r="I2196" t="s">
        <v>1735</v>
      </c>
      <c r="J2196" t="s">
        <v>1412</v>
      </c>
      <c r="K2196" t="s">
        <v>1353</v>
      </c>
      <c r="L2196" t="s">
        <v>1353</v>
      </c>
      <c r="M2196" t="s">
        <v>1369</v>
      </c>
      <c r="N2196" t="s">
        <v>1369</v>
      </c>
      <c r="O2196" t="s">
        <v>1369</v>
      </c>
      <c r="P2196" t="s">
        <v>1724</v>
      </c>
      <c r="Q2196" t="s">
        <v>1369</v>
      </c>
      <c r="R2196" t="s">
        <v>1353</v>
      </c>
      <c r="S2196" t="s">
        <v>1353</v>
      </c>
      <c r="T2196" t="s">
        <v>1353</v>
      </c>
      <c r="U2196" t="s">
        <v>1369</v>
      </c>
    </row>
    <row r="2197" spans="1:21" x14ac:dyDescent="0.35">
      <c r="A2197" t="s">
        <v>1568</v>
      </c>
      <c r="B2197">
        <v>13</v>
      </c>
      <c r="C2197" t="s">
        <v>1884</v>
      </c>
      <c r="D2197" t="s">
        <v>1507</v>
      </c>
      <c r="E2197" t="s">
        <v>1353</v>
      </c>
      <c r="F2197" t="s">
        <v>1407</v>
      </c>
      <c r="G2197" t="s">
        <v>1407</v>
      </c>
      <c r="H2197" t="s">
        <v>1942</v>
      </c>
      <c r="I2197" t="s">
        <v>1508</v>
      </c>
      <c r="J2197" t="s">
        <v>1508</v>
      </c>
      <c r="K2197" t="s">
        <v>1353</v>
      </c>
      <c r="L2197" t="s">
        <v>1407</v>
      </c>
      <c r="M2197" t="s">
        <v>1353</v>
      </c>
      <c r="N2197" t="s">
        <v>1407</v>
      </c>
      <c r="O2197" t="s">
        <v>1407</v>
      </c>
      <c r="P2197" t="s">
        <v>1353</v>
      </c>
      <c r="Q2197" t="s">
        <v>1353</v>
      </c>
      <c r="R2197" t="s">
        <v>1407</v>
      </c>
      <c r="S2197" t="s">
        <v>1353</v>
      </c>
      <c r="T2197" t="s">
        <v>1353</v>
      </c>
      <c r="U2197" t="s">
        <v>1353</v>
      </c>
    </row>
    <row r="2198" spans="1:21" x14ac:dyDescent="0.35">
      <c r="A2198" t="s">
        <v>1569</v>
      </c>
      <c r="B2198">
        <v>26</v>
      </c>
      <c r="C2198" t="s">
        <v>2544</v>
      </c>
      <c r="D2198" t="s">
        <v>1509</v>
      </c>
      <c r="E2198" t="s">
        <v>1724</v>
      </c>
      <c r="F2198" t="s">
        <v>1353</v>
      </c>
      <c r="G2198" t="s">
        <v>1725</v>
      </c>
      <c r="H2198" t="s">
        <v>1906</v>
      </c>
      <c r="I2198" t="s">
        <v>1507</v>
      </c>
      <c r="J2198" t="s">
        <v>1507</v>
      </c>
      <c r="K2198" t="s">
        <v>1353</v>
      </c>
      <c r="L2198" t="s">
        <v>1724</v>
      </c>
      <c r="M2198" t="s">
        <v>1407</v>
      </c>
      <c r="N2198" t="s">
        <v>1353</v>
      </c>
      <c r="O2198" t="s">
        <v>1724</v>
      </c>
      <c r="P2198" t="s">
        <v>1407</v>
      </c>
      <c r="Q2198" t="s">
        <v>1353</v>
      </c>
      <c r="R2198" t="s">
        <v>1724</v>
      </c>
      <c r="S2198" t="s">
        <v>1353</v>
      </c>
      <c r="T2198" t="s">
        <v>1353</v>
      </c>
      <c r="U2198" t="s">
        <v>1724</v>
      </c>
    </row>
    <row r="2199" spans="1:21" x14ac:dyDescent="0.35">
      <c r="A2199" t="s">
        <v>1378</v>
      </c>
      <c r="B2199">
        <v>231</v>
      </c>
      <c r="C2199" t="s">
        <v>2065</v>
      </c>
      <c r="D2199" t="s">
        <v>2532</v>
      </c>
      <c r="E2199" t="s">
        <v>1396</v>
      </c>
      <c r="F2199" t="s">
        <v>2156</v>
      </c>
      <c r="G2199" t="s">
        <v>1790</v>
      </c>
      <c r="H2199" t="s">
        <v>2533</v>
      </c>
      <c r="I2199" t="s">
        <v>2336</v>
      </c>
      <c r="J2199" t="s">
        <v>1393</v>
      </c>
      <c r="K2199" t="s">
        <v>1353</v>
      </c>
      <c r="L2199" t="s">
        <v>2156</v>
      </c>
      <c r="M2199" t="s">
        <v>1701</v>
      </c>
      <c r="N2199" t="s">
        <v>1396</v>
      </c>
      <c r="O2199" t="s">
        <v>1632</v>
      </c>
      <c r="P2199" t="s">
        <v>1452</v>
      </c>
      <c r="Q2199" t="s">
        <v>1397</v>
      </c>
      <c r="R2199" t="s">
        <v>1397</v>
      </c>
      <c r="S2199" t="s">
        <v>1353</v>
      </c>
      <c r="T2199" t="s">
        <v>1353</v>
      </c>
      <c r="U2199" t="s">
        <v>1492</v>
      </c>
    </row>
    <row r="2201" spans="1:21" x14ac:dyDescent="0.35">
      <c r="A2201" t="s">
        <v>2545</v>
      </c>
    </row>
    <row r="2202" spans="1:21" x14ac:dyDescent="0.35">
      <c r="A2202" t="s">
        <v>84</v>
      </c>
      <c r="B2202" t="s">
        <v>1339</v>
      </c>
      <c r="C2202" t="s">
        <v>2513</v>
      </c>
      <c r="D2202" t="s">
        <v>2514</v>
      </c>
      <c r="E2202" t="s">
        <v>2515</v>
      </c>
      <c r="F2202" t="s">
        <v>2516</v>
      </c>
      <c r="G2202" t="s">
        <v>2517</v>
      </c>
      <c r="H2202" t="s">
        <v>2518</v>
      </c>
      <c r="I2202" t="s">
        <v>2519</v>
      </c>
      <c r="J2202" t="s">
        <v>2520</v>
      </c>
      <c r="K2202" t="s">
        <v>2521</v>
      </c>
      <c r="L2202" t="s">
        <v>2522</v>
      </c>
      <c r="M2202" t="s">
        <v>2523</v>
      </c>
      <c r="N2202" t="s">
        <v>2524</v>
      </c>
      <c r="O2202" t="s">
        <v>2525</v>
      </c>
      <c r="P2202" t="s">
        <v>2526</v>
      </c>
      <c r="Q2202" t="s">
        <v>2527</v>
      </c>
      <c r="R2202" t="s">
        <v>2528</v>
      </c>
      <c r="S2202" t="s">
        <v>2529</v>
      </c>
      <c r="T2202" t="s">
        <v>1566</v>
      </c>
      <c r="U2202" t="s">
        <v>14</v>
      </c>
    </row>
    <row r="2203" spans="1:21" x14ac:dyDescent="0.35">
      <c r="A2203" t="s">
        <v>336</v>
      </c>
      <c r="B2203">
        <v>24</v>
      </c>
      <c r="C2203" t="s">
        <v>1773</v>
      </c>
      <c r="D2203" t="s">
        <v>1387</v>
      </c>
      <c r="E2203" t="s">
        <v>1353</v>
      </c>
      <c r="F2203" t="s">
        <v>1704</v>
      </c>
      <c r="G2203" t="s">
        <v>1387</v>
      </c>
      <c r="H2203" t="s">
        <v>2508</v>
      </c>
      <c r="I2203" t="s">
        <v>1360</v>
      </c>
      <c r="J2203" t="s">
        <v>1356</v>
      </c>
      <c r="K2203" t="s">
        <v>1353</v>
      </c>
      <c r="L2203" t="s">
        <v>1704</v>
      </c>
      <c r="M2203" t="s">
        <v>1704</v>
      </c>
      <c r="N2203" t="s">
        <v>1353</v>
      </c>
      <c r="O2203" t="s">
        <v>1353</v>
      </c>
      <c r="P2203" t="s">
        <v>1357</v>
      </c>
      <c r="Q2203" t="s">
        <v>1704</v>
      </c>
      <c r="R2203" t="s">
        <v>1353</v>
      </c>
      <c r="S2203" t="s">
        <v>1353</v>
      </c>
      <c r="T2203" t="s">
        <v>1353</v>
      </c>
      <c r="U2203" t="s">
        <v>1353</v>
      </c>
    </row>
    <row r="2204" spans="1:21" x14ac:dyDescent="0.35">
      <c r="A2204" t="s">
        <v>263</v>
      </c>
      <c r="B2204">
        <v>26</v>
      </c>
      <c r="C2204" t="s">
        <v>1825</v>
      </c>
      <c r="D2204" t="s">
        <v>1405</v>
      </c>
      <c r="E2204" t="s">
        <v>1407</v>
      </c>
      <c r="F2204" t="s">
        <v>1724</v>
      </c>
      <c r="G2204" t="s">
        <v>1509</v>
      </c>
      <c r="H2204" t="s">
        <v>1898</v>
      </c>
      <c r="I2204" t="s">
        <v>1508</v>
      </c>
      <c r="J2204" t="s">
        <v>1407</v>
      </c>
      <c r="K2204" t="s">
        <v>1353</v>
      </c>
      <c r="L2204" t="s">
        <v>1724</v>
      </c>
      <c r="M2204" t="s">
        <v>1724</v>
      </c>
      <c r="N2204" t="s">
        <v>1353</v>
      </c>
      <c r="O2204" t="s">
        <v>1353</v>
      </c>
      <c r="P2204" t="s">
        <v>1353</v>
      </c>
      <c r="Q2204" t="s">
        <v>1353</v>
      </c>
      <c r="R2204" t="s">
        <v>1353</v>
      </c>
      <c r="S2204" t="s">
        <v>1353</v>
      </c>
      <c r="T2204" t="s">
        <v>1353</v>
      </c>
      <c r="U2204" t="s">
        <v>1353</v>
      </c>
    </row>
    <row r="2205" spans="1:21" x14ac:dyDescent="0.35">
      <c r="A2205" t="s">
        <v>261</v>
      </c>
      <c r="B2205">
        <v>1</v>
      </c>
      <c r="C2205" t="s">
        <v>1352</v>
      </c>
      <c r="D2205" t="s">
        <v>1353</v>
      </c>
      <c r="E2205" t="s">
        <v>1353</v>
      </c>
      <c r="F2205" t="s">
        <v>1353</v>
      </c>
      <c r="G2205" t="s">
        <v>1353</v>
      </c>
      <c r="H2205" t="s">
        <v>1352</v>
      </c>
      <c r="I2205" t="s">
        <v>1352</v>
      </c>
      <c r="J2205" t="s">
        <v>1353</v>
      </c>
      <c r="K2205" t="s">
        <v>1353</v>
      </c>
      <c r="L2205" t="s">
        <v>1353</v>
      </c>
      <c r="M2205" t="s">
        <v>1353</v>
      </c>
      <c r="N2205" t="s">
        <v>1353</v>
      </c>
      <c r="O2205" t="s">
        <v>1353</v>
      </c>
      <c r="P2205" t="s">
        <v>1353</v>
      </c>
      <c r="Q2205" t="s">
        <v>1353</v>
      </c>
      <c r="R2205" t="s">
        <v>1353</v>
      </c>
      <c r="S2205" t="s">
        <v>1353</v>
      </c>
      <c r="T2205" t="s">
        <v>1353</v>
      </c>
      <c r="U2205" t="s">
        <v>1353</v>
      </c>
    </row>
    <row r="2206" spans="1:21" x14ac:dyDescent="0.35">
      <c r="A2206" t="s">
        <v>399</v>
      </c>
      <c r="B2206">
        <v>3</v>
      </c>
      <c r="C2206" t="s">
        <v>1352</v>
      </c>
      <c r="D2206" t="s">
        <v>1353</v>
      </c>
      <c r="E2206" t="s">
        <v>1353</v>
      </c>
      <c r="F2206" t="s">
        <v>1353</v>
      </c>
      <c r="G2206" t="s">
        <v>1366</v>
      </c>
      <c r="H2206" t="s">
        <v>1366</v>
      </c>
      <c r="I2206" t="s">
        <v>1365</v>
      </c>
      <c r="J2206" t="s">
        <v>1353</v>
      </c>
      <c r="K2206" t="s">
        <v>1353</v>
      </c>
      <c r="L2206" t="s">
        <v>1353</v>
      </c>
      <c r="M2206" t="s">
        <v>1366</v>
      </c>
      <c r="N2206" t="s">
        <v>1353</v>
      </c>
      <c r="O2206" t="s">
        <v>1353</v>
      </c>
      <c r="P2206" t="s">
        <v>1353</v>
      </c>
      <c r="Q2206" t="s">
        <v>1353</v>
      </c>
      <c r="R2206" t="s">
        <v>1353</v>
      </c>
      <c r="S2206" t="s">
        <v>1353</v>
      </c>
      <c r="T2206" t="s">
        <v>1353</v>
      </c>
      <c r="U2206" t="s">
        <v>1366</v>
      </c>
    </row>
    <row r="2207" spans="1:21" x14ac:dyDescent="0.35">
      <c r="A2207" t="s">
        <v>713</v>
      </c>
      <c r="B2207">
        <v>1</v>
      </c>
      <c r="C2207" t="s">
        <v>1352</v>
      </c>
      <c r="D2207" t="s">
        <v>1352</v>
      </c>
      <c r="E2207" t="s">
        <v>1353</v>
      </c>
      <c r="F2207" t="s">
        <v>1353</v>
      </c>
      <c r="G2207" t="s">
        <v>1353</v>
      </c>
      <c r="H2207" t="s">
        <v>1353</v>
      </c>
      <c r="I2207" t="s">
        <v>1352</v>
      </c>
      <c r="J2207" t="s">
        <v>1353</v>
      </c>
      <c r="K2207" t="s">
        <v>1353</v>
      </c>
      <c r="L2207" t="s">
        <v>1353</v>
      </c>
      <c r="M2207" t="s">
        <v>1353</v>
      </c>
      <c r="N2207" t="s">
        <v>1353</v>
      </c>
      <c r="O2207" t="s">
        <v>1353</v>
      </c>
      <c r="P2207" t="s">
        <v>1353</v>
      </c>
      <c r="Q2207" t="s">
        <v>1353</v>
      </c>
      <c r="R2207" t="s">
        <v>1353</v>
      </c>
      <c r="S2207" t="s">
        <v>1353</v>
      </c>
      <c r="T2207" t="s">
        <v>1353</v>
      </c>
      <c r="U2207" t="s">
        <v>1353</v>
      </c>
    </row>
    <row r="2208" spans="1:21" x14ac:dyDescent="0.35">
      <c r="A2208" t="s">
        <v>373</v>
      </c>
      <c r="B2208">
        <v>40</v>
      </c>
      <c r="C2208" t="s">
        <v>1352</v>
      </c>
      <c r="D2208" t="s">
        <v>2005</v>
      </c>
      <c r="E2208" t="s">
        <v>1353</v>
      </c>
      <c r="F2208" t="s">
        <v>1353</v>
      </c>
      <c r="G2208" t="s">
        <v>1363</v>
      </c>
      <c r="H2208" t="s">
        <v>2117</v>
      </c>
      <c r="I2208" t="s">
        <v>1356</v>
      </c>
      <c r="J2208" t="s">
        <v>1628</v>
      </c>
      <c r="K2208" t="s">
        <v>1353</v>
      </c>
      <c r="L2208" t="s">
        <v>1451</v>
      </c>
      <c r="M2208" t="s">
        <v>1360</v>
      </c>
      <c r="N2208" t="s">
        <v>1451</v>
      </c>
      <c r="O2208" t="s">
        <v>1451</v>
      </c>
      <c r="P2208" t="s">
        <v>1713</v>
      </c>
      <c r="Q2208" t="s">
        <v>1451</v>
      </c>
      <c r="R2208" t="s">
        <v>1353</v>
      </c>
      <c r="S2208" t="s">
        <v>1353</v>
      </c>
      <c r="T2208" t="s">
        <v>1353</v>
      </c>
      <c r="U2208" t="s">
        <v>1353</v>
      </c>
    </row>
    <row r="2209" spans="1:21" x14ac:dyDescent="0.35">
      <c r="A2209" t="s">
        <v>282</v>
      </c>
      <c r="B2209">
        <v>48</v>
      </c>
      <c r="C2209" t="s">
        <v>2546</v>
      </c>
      <c r="D2209" t="s">
        <v>1356</v>
      </c>
      <c r="E2209" t="s">
        <v>1704</v>
      </c>
      <c r="F2209" t="s">
        <v>1482</v>
      </c>
      <c r="G2209" t="s">
        <v>1357</v>
      </c>
      <c r="H2209" t="s">
        <v>1359</v>
      </c>
      <c r="I2209" t="s">
        <v>1650</v>
      </c>
      <c r="J2209" t="s">
        <v>1357</v>
      </c>
      <c r="K2209" t="s">
        <v>1353</v>
      </c>
      <c r="L2209" t="s">
        <v>1368</v>
      </c>
      <c r="M2209" t="s">
        <v>1368</v>
      </c>
      <c r="N2209" t="s">
        <v>1625</v>
      </c>
      <c r="O2209" t="s">
        <v>1704</v>
      </c>
      <c r="P2209" t="s">
        <v>1704</v>
      </c>
      <c r="Q2209" t="s">
        <v>1353</v>
      </c>
      <c r="R2209" t="s">
        <v>1704</v>
      </c>
      <c r="S2209" t="s">
        <v>1353</v>
      </c>
      <c r="T2209" t="s">
        <v>1353</v>
      </c>
      <c r="U2209" t="s">
        <v>1704</v>
      </c>
    </row>
    <row r="2210" spans="1:21" x14ac:dyDescent="0.35">
      <c r="A2210" t="s">
        <v>246</v>
      </c>
      <c r="B2210">
        <v>88</v>
      </c>
      <c r="C2210" t="s">
        <v>1829</v>
      </c>
      <c r="D2210" t="s">
        <v>1874</v>
      </c>
      <c r="E2210" t="s">
        <v>1532</v>
      </c>
      <c r="F2210" t="s">
        <v>1532</v>
      </c>
      <c r="G2210" t="s">
        <v>2299</v>
      </c>
      <c r="H2210" t="s">
        <v>1910</v>
      </c>
      <c r="I2210" t="s">
        <v>2321</v>
      </c>
      <c r="J2210" t="s">
        <v>1532</v>
      </c>
      <c r="K2210" t="s">
        <v>1353</v>
      </c>
      <c r="L2210" t="s">
        <v>1616</v>
      </c>
      <c r="M2210" t="s">
        <v>1370</v>
      </c>
      <c r="N2210" t="s">
        <v>1672</v>
      </c>
      <c r="O2210" t="s">
        <v>1672</v>
      </c>
      <c r="P2210" t="s">
        <v>1655</v>
      </c>
      <c r="Q2210" t="s">
        <v>1672</v>
      </c>
      <c r="R2210" t="s">
        <v>1672</v>
      </c>
      <c r="S2210" t="s">
        <v>1353</v>
      </c>
      <c r="T2210" t="s">
        <v>1353</v>
      </c>
      <c r="U2210" t="s">
        <v>1353</v>
      </c>
    </row>
    <row r="2211" spans="1:21" x14ac:dyDescent="0.35">
      <c r="A2211" t="s">
        <v>1378</v>
      </c>
      <c r="B2211">
        <v>231</v>
      </c>
      <c r="C2211" t="s">
        <v>2065</v>
      </c>
      <c r="D2211" t="s">
        <v>2532</v>
      </c>
      <c r="E2211" t="s">
        <v>1396</v>
      </c>
      <c r="F2211" t="s">
        <v>2156</v>
      </c>
      <c r="G2211" t="s">
        <v>1790</v>
      </c>
      <c r="H2211" t="s">
        <v>2533</v>
      </c>
      <c r="I2211" t="s">
        <v>2336</v>
      </c>
      <c r="J2211" t="s">
        <v>1393</v>
      </c>
      <c r="K2211" t="s">
        <v>1353</v>
      </c>
      <c r="L2211" t="s">
        <v>2156</v>
      </c>
      <c r="M2211" t="s">
        <v>1701</v>
      </c>
      <c r="N2211" t="s">
        <v>1396</v>
      </c>
      <c r="O2211" t="s">
        <v>1632</v>
      </c>
      <c r="P2211" t="s">
        <v>1452</v>
      </c>
      <c r="Q2211" t="s">
        <v>1397</v>
      </c>
      <c r="R2211" t="s">
        <v>1397</v>
      </c>
      <c r="S2211" t="s">
        <v>1353</v>
      </c>
      <c r="T2211" t="s">
        <v>1353</v>
      </c>
      <c r="U2211" t="s">
        <v>1492</v>
      </c>
    </row>
    <row r="2213" spans="1:21" x14ac:dyDescent="0.35">
      <c r="A2213" t="s">
        <v>2547</v>
      </c>
    </row>
    <row r="2214" spans="1:21" x14ac:dyDescent="0.35">
      <c r="A2214" t="s">
        <v>1409</v>
      </c>
      <c r="B2214" t="s">
        <v>1339</v>
      </c>
      <c r="C2214" t="s">
        <v>2513</v>
      </c>
      <c r="D2214" t="s">
        <v>2514</v>
      </c>
      <c r="E2214" t="s">
        <v>2515</v>
      </c>
      <c r="F2214" t="s">
        <v>2516</v>
      </c>
      <c r="G2214" t="s">
        <v>2517</v>
      </c>
      <c r="H2214" t="s">
        <v>2518</v>
      </c>
      <c r="I2214" t="s">
        <v>2519</v>
      </c>
      <c r="J2214" t="s">
        <v>2520</v>
      </c>
      <c r="K2214" t="s">
        <v>2521</v>
      </c>
      <c r="L2214" t="s">
        <v>2522</v>
      </c>
      <c r="M2214" t="s">
        <v>2523</v>
      </c>
      <c r="N2214" t="s">
        <v>2524</v>
      </c>
      <c r="O2214" t="s">
        <v>2525</v>
      </c>
      <c r="P2214" t="s">
        <v>2526</v>
      </c>
      <c r="Q2214" t="s">
        <v>2527</v>
      </c>
      <c r="R2214" t="s">
        <v>2528</v>
      </c>
      <c r="S2214" t="s">
        <v>2529</v>
      </c>
      <c r="T2214" t="s">
        <v>1566</v>
      </c>
      <c r="U2214" t="s">
        <v>14</v>
      </c>
    </row>
    <row r="2215" spans="1:21" x14ac:dyDescent="0.35">
      <c r="A2215" t="s">
        <v>1410</v>
      </c>
      <c r="B2215">
        <v>31</v>
      </c>
      <c r="C2215" t="s">
        <v>1352</v>
      </c>
      <c r="D2215" t="s">
        <v>2286</v>
      </c>
      <c r="E2215" t="s">
        <v>2163</v>
      </c>
      <c r="F2215" t="s">
        <v>1382</v>
      </c>
      <c r="G2215" t="s">
        <v>1462</v>
      </c>
      <c r="H2215" t="s">
        <v>1608</v>
      </c>
      <c r="I2215" t="s">
        <v>1608</v>
      </c>
      <c r="J2215" t="s">
        <v>1382</v>
      </c>
      <c r="K2215" t="s">
        <v>1353</v>
      </c>
      <c r="L2215" t="s">
        <v>1353</v>
      </c>
      <c r="M2215" t="s">
        <v>2163</v>
      </c>
      <c r="N2215" t="s">
        <v>2259</v>
      </c>
      <c r="O2215" t="s">
        <v>2259</v>
      </c>
      <c r="P2215" t="s">
        <v>1382</v>
      </c>
      <c r="Q2215" t="s">
        <v>1382</v>
      </c>
      <c r="R2215" t="s">
        <v>1382</v>
      </c>
      <c r="S2215" t="s">
        <v>1353</v>
      </c>
      <c r="T2215" t="s">
        <v>1353</v>
      </c>
      <c r="U2215" t="s">
        <v>1353</v>
      </c>
    </row>
    <row r="2216" spans="1:21" x14ac:dyDescent="0.35">
      <c r="A2216" t="s">
        <v>1415</v>
      </c>
      <c r="B2216">
        <v>102</v>
      </c>
      <c r="C2216" t="s">
        <v>1554</v>
      </c>
      <c r="D2216" t="s">
        <v>1497</v>
      </c>
      <c r="E2216" t="s">
        <v>1353</v>
      </c>
      <c r="F2216" t="s">
        <v>1448</v>
      </c>
      <c r="G2216" t="s">
        <v>1548</v>
      </c>
      <c r="H2216" t="s">
        <v>1438</v>
      </c>
      <c r="I2216" t="s">
        <v>2017</v>
      </c>
      <c r="J2216" t="s">
        <v>1583</v>
      </c>
      <c r="K2216" t="s">
        <v>1353</v>
      </c>
      <c r="L2216" t="s">
        <v>1380</v>
      </c>
      <c r="M2216" t="s">
        <v>1432</v>
      </c>
      <c r="N2216" t="s">
        <v>1384</v>
      </c>
      <c r="O2216" t="s">
        <v>1384</v>
      </c>
      <c r="P2216" t="s">
        <v>1380</v>
      </c>
      <c r="Q2216" t="s">
        <v>1448</v>
      </c>
      <c r="R2216" t="s">
        <v>1448</v>
      </c>
      <c r="S2216" t="s">
        <v>1353</v>
      </c>
      <c r="T2216" t="s">
        <v>1353</v>
      </c>
      <c r="U2216" t="s">
        <v>1423</v>
      </c>
    </row>
    <row r="2217" spans="1:21" x14ac:dyDescent="0.35">
      <c r="A2217" t="s">
        <v>1422</v>
      </c>
      <c r="B2217">
        <v>48</v>
      </c>
      <c r="C2217" t="s">
        <v>1773</v>
      </c>
      <c r="D2217" t="s">
        <v>1650</v>
      </c>
      <c r="E2217" t="s">
        <v>1704</v>
      </c>
      <c r="F2217" t="s">
        <v>1482</v>
      </c>
      <c r="G2217" t="s">
        <v>1360</v>
      </c>
      <c r="H2217" t="s">
        <v>2531</v>
      </c>
      <c r="I2217" t="s">
        <v>1471</v>
      </c>
      <c r="J2217" t="s">
        <v>1704</v>
      </c>
      <c r="K2217" t="s">
        <v>1353</v>
      </c>
      <c r="L2217" t="s">
        <v>1353</v>
      </c>
      <c r="M2217" t="s">
        <v>1368</v>
      </c>
      <c r="N2217" t="s">
        <v>1482</v>
      </c>
      <c r="O2217" t="s">
        <v>1482</v>
      </c>
      <c r="P2217" t="s">
        <v>1482</v>
      </c>
      <c r="Q2217" t="s">
        <v>1482</v>
      </c>
      <c r="R2217" t="s">
        <v>1482</v>
      </c>
      <c r="S2217" t="s">
        <v>1353</v>
      </c>
      <c r="T2217" t="s">
        <v>1353</v>
      </c>
      <c r="U2217" t="s">
        <v>1482</v>
      </c>
    </row>
    <row r="2218" spans="1:21" x14ac:dyDescent="0.35">
      <c r="A2218" t="s">
        <v>1430</v>
      </c>
      <c r="B2218">
        <v>1</v>
      </c>
      <c r="C2218" t="s">
        <v>1352</v>
      </c>
      <c r="D2218" t="s">
        <v>1353</v>
      </c>
      <c r="E2218" t="s">
        <v>1353</v>
      </c>
      <c r="F2218" t="s">
        <v>1353</v>
      </c>
      <c r="G2218" t="s">
        <v>1352</v>
      </c>
      <c r="H2218" t="s">
        <v>1353</v>
      </c>
      <c r="I2218" t="s">
        <v>1353</v>
      </c>
      <c r="J2218" t="s">
        <v>1353</v>
      </c>
      <c r="K2218" t="s">
        <v>1353</v>
      </c>
      <c r="L2218" t="s">
        <v>1353</v>
      </c>
      <c r="M2218" t="s">
        <v>1353</v>
      </c>
      <c r="N2218" t="s">
        <v>1353</v>
      </c>
      <c r="O2218" t="s">
        <v>1353</v>
      </c>
      <c r="P2218" t="s">
        <v>1353</v>
      </c>
      <c r="Q2218" t="s">
        <v>1353</v>
      </c>
      <c r="R2218" t="s">
        <v>1353</v>
      </c>
      <c r="S2218" t="s">
        <v>1353</v>
      </c>
      <c r="T2218" t="s">
        <v>1353</v>
      </c>
      <c r="U2218" t="s">
        <v>1353</v>
      </c>
    </row>
    <row r="2219" spans="1:21" x14ac:dyDescent="0.35">
      <c r="A2219" t="s">
        <v>1431</v>
      </c>
      <c r="B2219">
        <v>33</v>
      </c>
      <c r="C2219" t="s">
        <v>1531</v>
      </c>
      <c r="D2219" t="s">
        <v>1945</v>
      </c>
      <c r="E2219" t="s">
        <v>2156</v>
      </c>
      <c r="F2219" t="s">
        <v>1822</v>
      </c>
      <c r="G2219" t="s">
        <v>1932</v>
      </c>
      <c r="H2219" t="s">
        <v>2221</v>
      </c>
      <c r="I2219" t="s">
        <v>1536</v>
      </c>
      <c r="J2219" t="s">
        <v>1398</v>
      </c>
      <c r="K2219" t="s">
        <v>1353</v>
      </c>
      <c r="L2219" t="s">
        <v>2156</v>
      </c>
      <c r="M2219" t="s">
        <v>1353</v>
      </c>
      <c r="N2219" t="s">
        <v>1398</v>
      </c>
      <c r="O2219" t="s">
        <v>1353</v>
      </c>
      <c r="P2219" t="s">
        <v>2156</v>
      </c>
      <c r="Q2219" t="s">
        <v>1353</v>
      </c>
      <c r="R2219" t="s">
        <v>1353</v>
      </c>
      <c r="S2219" t="s">
        <v>1353</v>
      </c>
      <c r="T2219" t="s">
        <v>1353</v>
      </c>
      <c r="U2219" t="s">
        <v>1353</v>
      </c>
    </row>
    <row r="2220" spans="1:21" x14ac:dyDescent="0.35">
      <c r="A2220" t="s">
        <v>1437</v>
      </c>
      <c r="B2220">
        <v>16</v>
      </c>
      <c r="C2220" t="s">
        <v>1754</v>
      </c>
      <c r="D2220" t="s">
        <v>1484</v>
      </c>
      <c r="E2220" t="s">
        <v>1368</v>
      </c>
      <c r="F2220" t="s">
        <v>1353</v>
      </c>
      <c r="G2220" t="s">
        <v>1368</v>
      </c>
      <c r="H2220" t="s">
        <v>1484</v>
      </c>
      <c r="I2220" t="s">
        <v>1484</v>
      </c>
      <c r="J2220" t="s">
        <v>1353</v>
      </c>
      <c r="K2220" t="s">
        <v>1353</v>
      </c>
      <c r="L2220" t="s">
        <v>1368</v>
      </c>
      <c r="M2220" t="s">
        <v>1353</v>
      </c>
      <c r="N2220" t="s">
        <v>1368</v>
      </c>
      <c r="O2220" t="s">
        <v>1353</v>
      </c>
      <c r="P2220" t="s">
        <v>1353</v>
      </c>
      <c r="Q2220" t="s">
        <v>1353</v>
      </c>
      <c r="R2220" t="s">
        <v>1353</v>
      </c>
      <c r="S2220" t="s">
        <v>1353</v>
      </c>
      <c r="T2220" t="s">
        <v>1353</v>
      </c>
      <c r="U2220" t="s">
        <v>1353</v>
      </c>
    </row>
    <row r="2221" spans="1:21" x14ac:dyDescent="0.35">
      <c r="A2221" t="s">
        <v>1378</v>
      </c>
      <c r="B2221">
        <v>231</v>
      </c>
      <c r="C2221" t="s">
        <v>2065</v>
      </c>
      <c r="D2221" t="s">
        <v>2532</v>
      </c>
      <c r="E2221" t="s">
        <v>1396</v>
      </c>
      <c r="F2221" t="s">
        <v>2156</v>
      </c>
      <c r="G2221" t="s">
        <v>1790</v>
      </c>
      <c r="H2221" t="s">
        <v>2533</v>
      </c>
      <c r="I2221" t="s">
        <v>2336</v>
      </c>
      <c r="J2221" t="s">
        <v>1393</v>
      </c>
      <c r="K2221" t="s">
        <v>1353</v>
      </c>
      <c r="L2221" t="s">
        <v>2156</v>
      </c>
      <c r="M2221" t="s">
        <v>1701</v>
      </c>
      <c r="N2221" t="s">
        <v>1396</v>
      </c>
      <c r="O2221" t="s">
        <v>1632</v>
      </c>
      <c r="P2221" t="s">
        <v>1452</v>
      </c>
      <c r="Q2221" t="s">
        <v>1397</v>
      </c>
      <c r="R2221" t="s">
        <v>1397</v>
      </c>
      <c r="S2221" t="s">
        <v>1353</v>
      </c>
      <c r="T2221" t="s">
        <v>1353</v>
      </c>
      <c r="U2221" t="s">
        <v>1492</v>
      </c>
    </row>
    <row r="2223" spans="1:21" x14ac:dyDescent="0.35">
      <c r="A2223" t="s">
        <v>2548</v>
      </c>
    </row>
    <row r="2224" spans="1:21" x14ac:dyDescent="0.35">
      <c r="A2224" t="s">
        <v>1440</v>
      </c>
      <c r="B2224" t="s">
        <v>1339</v>
      </c>
      <c r="C2224" t="s">
        <v>2513</v>
      </c>
      <c r="D2224" t="s">
        <v>2514</v>
      </c>
      <c r="E2224" t="s">
        <v>2515</v>
      </c>
      <c r="F2224" t="s">
        <v>2516</v>
      </c>
      <c r="G2224" t="s">
        <v>2517</v>
      </c>
      <c r="H2224" t="s">
        <v>2518</v>
      </c>
      <c r="I2224" t="s">
        <v>2519</v>
      </c>
      <c r="J2224" t="s">
        <v>2520</v>
      </c>
      <c r="K2224" t="s">
        <v>2521</v>
      </c>
      <c r="L2224" t="s">
        <v>2522</v>
      </c>
      <c r="M2224" t="s">
        <v>2523</v>
      </c>
      <c r="N2224" t="s">
        <v>2524</v>
      </c>
      <c r="O2224" t="s">
        <v>2525</v>
      </c>
      <c r="P2224" t="s">
        <v>2526</v>
      </c>
      <c r="Q2224" t="s">
        <v>2527</v>
      </c>
      <c r="R2224" t="s">
        <v>2528</v>
      </c>
      <c r="S2224" t="s">
        <v>2529</v>
      </c>
      <c r="T2224" t="s">
        <v>1566</v>
      </c>
      <c r="U2224" t="s">
        <v>14</v>
      </c>
    </row>
    <row r="2225" spans="1:21" x14ac:dyDescent="0.35">
      <c r="A2225" t="s">
        <v>1441</v>
      </c>
      <c r="B2225">
        <v>41</v>
      </c>
      <c r="C2225" t="s">
        <v>2056</v>
      </c>
      <c r="D2225" t="s">
        <v>1687</v>
      </c>
      <c r="E2225" t="s">
        <v>1446</v>
      </c>
      <c r="F2225" t="s">
        <v>1392</v>
      </c>
      <c r="G2225" t="s">
        <v>1443</v>
      </c>
      <c r="H2225" t="s">
        <v>2298</v>
      </c>
      <c r="I2225" t="s">
        <v>2324</v>
      </c>
      <c r="J2225" t="s">
        <v>1380</v>
      </c>
      <c r="K2225" t="s">
        <v>1353</v>
      </c>
      <c r="L2225" t="s">
        <v>1353</v>
      </c>
      <c r="M2225" t="s">
        <v>1446</v>
      </c>
      <c r="N2225" t="s">
        <v>1380</v>
      </c>
      <c r="O2225" t="s">
        <v>1353</v>
      </c>
      <c r="P2225" t="s">
        <v>1375</v>
      </c>
      <c r="Q2225" t="s">
        <v>1375</v>
      </c>
      <c r="R2225" t="s">
        <v>1392</v>
      </c>
      <c r="S2225" t="s">
        <v>1353</v>
      </c>
      <c r="T2225" t="s">
        <v>1353</v>
      </c>
      <c r="U2225" t="s">
        <v>1375</v>
      </c>
    </row>
    <row r="2226" spans="1:21" x14ac:dyDescent="0.35">
      <c r="A2226" t="s">
        <v>1447</v>
      </c>
      <c r="B2226">
        <v>190</v>
      </c>
      <c r="C2226" t="s">
        <v>1772</v>
      </c>
      <c r="D2226" t="s">
        <v>1472</v>
      </c>
      <c r="E2226" t="s">
        <v>1402</v>
      </c>
      <c r="F2226" t="s">
        <v>1390</v>
      </c>
      <c r="G2226" t="s">
        <v>2549</v>
      </c>
      <c r="H2226" t="s">
        <v>2539</v>
      </c>
      <c r="I2226" t="s">
        <v>1503</v>
      </c>
      <c r="J2226" t="s">
        <v>1418</v>
      </c>
      <c r="K2226" t="s">
        <v>1353</v>
      </c>
      <c r="L2226" t="s">
        <v>1699</v>
      </c>
      <c r="M2226" t="s">
        <v>2230</v>
      </c>
      <c r="N2226" t="s">
        <v>2259</v>
      </c>
      <c r="O2226" t="s">
        <v>1402</v>
      </c>
      <c r="P2226" t="s">
        <v>1704</v>
      </c>
      <c r="Q2226" t="s">
        <v>1390</v>
      </c>
      <c r="R2226" t="s">
        <v>1353</v>
      </c>
      <c r="S2226" t="s">
        <v>1353</v>
      </c>
      <c r="T2226" t="s">
        <v>1353</v>
      </c>
      <c r="U2226" t="s">
        <v>1616</v>
      </c>
    </row>
    <row r="2227" spans="1:21" x14ac:dyDescent="0.35">
      <c r="A2227" t="s">
        <v>1378</v>
      </c>
      <c r="B2227">
        <v>231</v>
      </c>
      <c r="C2227" t="s">
        <v>2065</v>
      </c>
      <c r="D2227" t="s">
        <v>2532</v>
      </c>
      <c r="E2227" t="s">
        <v>1396</v>
      </c>
      <c r="F2227" t="s">
        <v>2156</v>
      </c>
      <c r="G2227" t="s">
        <v>1790</v>
      </c>
      <c r="H2227" t="s">
        <v>2533</v>
      </c>
      <c r="I2227" t="s">
        <v>2336</v>
      </c>
      <c r="J2227" t="s">
        <v>1393</v>
      </c>
      <c r="K2227" t="s">
        <v>1353</v>
      </c>
      <c r="L2227" t="s">
        <v>2156</v>
      </c>
      <c r="M2227" t="s">
        <v>1701</v>
      </c>
      <c r="N2227" t="s">
        <v>1396</v>
      </c>
      <c r="O2227" t="s">
        <v>1632</v>
      </c>
      <c r="P2227" t="s">
        <v>1452</v>
      </c>
      <c r="Q2227" t="s">
        <v>1397</v>
      </c>
      <c r="R2227" t="s">
        <v>1397</v>
      </c>
      <c r="S2227" t="s">
        <v>1353</v>
      </c>
      <c r="T2227" t="s">
        <v>1353</v>
      </c>
      <c r="U2227" t="s">
        <v>1492</v>
      </c>
    </row>
    <row r="2229" spans="1:21" x14ac:dyDescent="0.35">
      <c r="A2229" t="s">
        <v>2550</v>
      </c>
    </row>
    <row r="2230" spans="1:21" x14ac:dyDescent="0.35">
      <c r="A2230" t="s">
        <v>25</v>
      </c>
      <c r="B2230" t="s">
        <v>1339</v>
      </c>
      <c r="C2230" t="s">
        <v>2551</v>
      </c>
      <c r="D2230" t="s">
        <v>2552</v>
      </c>
      <c r="E2230" t="s">
        <v>2553</v>
      </c>
      <c r="F2230" t="s">
        <v>2554</v>
      </c>
      <c r="G2230" t="s">
        <v>2555</v>
      </c>
      <c r="H2230" t="s">
        <v>2556</v>
      </c>
      <c r="I2230" t="s">
        <v>2557</v>
      </c>
      <c r="J2230" t="s">
        <v>2558</v>
      </c>
      <c r="K2230" t="s">
        <v>2559</v>
      </c>
      <c r="L2230" t="s">
        <v>2560</v>
      </c>
      <c r="M2230" t="s">
        <v>2561</v>
      </c>
      <c r="N2230" t="s">
        <v>2562</v>
      </c>
      <c r="O2230" t="s">
        <v>2563</v>
      </c>
      <c r="P2230" t="s">
        <v>2564</v>
      </c>
      <c r="Q2230" t="s">
        <v>2565</v>
      </c>
      <c r="R2230" t="s">
        <v>14</v>
      </c>
      <c r="S2230" t="s">
        <v>2566</v>
      </c>
      <c r="T2230" t="s">
        <v>1598</v>
      </c>
    </row>
    <row r="2231" spans="1:21" x14ac:dyDescent="0.35">
      <c r="A2231" t="s">
        <v>1459</v>
      </c>
      <c r="B2231">
        <v>1</v>
      </c>
      <c r="C2231" t="s">
        <v>1353</v>
      </c>
      <c r="D2231" t="s">
        <v>1353</v>
      </c>
      <c r="E2231" t="s">
        <v>1353</v>
      </c>
      <c r="F2231" t="s">
        <v>1353</v>
      </c>
      <c r="G2231" t="s">
        <v>1353</v>
      </c>
      <c r="H2231" t="s">
        <v>1353</v>
      </c>
      <c r="I2231" t="s">
        <v>1352</v>
      </c>
      <c r="J2231" t="s">
        <v>1353</v>
      </c>
      <c r="K2231" t="s">
        <v>1353</v>
      </c>
      <c r="L2231" t="s">
        <v>1353</v>
      </c>
      <c r="M2231" t="s">
        <v>1352</v>
      </c>
      <c r="N2231" t="s">
        <v>1353</v>
      </c>
      <c r="O2231" t="s">
        <v>1353</v>
      </c>
      <c r="P2231" t="s">
        <v>1353</v>
      </c>
      <c r="Q2231" t="s">
        <v>1353</v>
      </c>
      <c r="R2231" t="s">
        <v>1353</v>
      </c>
      <c r="S2231" t="s">
        <v>1353</v>
      </c>
      <c r="T2231" t="s">
        <v>1353</v>
      </c>
    </row>
    <row r="2232" spans="1:21" x14ac:dyDescent="0.35">
      <c r="A2232" t="s">
        <v>1455</v>
      </c>
      <c r="B2232">
        <v>21</v>
      </c>
      <c r="C2232" t="s">
        <v>2243</v>
      </c>
      <c r="D2232" t="s">
        <v>1353</v>
      </c>
      <c r="E2232" t="s">
        <v>1660</v>
      </c>
      <c r="F2232" t="s">
        <v>1488</v>
      </c>
      <c r="G2232" t="s">
        <v>1488</v>
      </c>
      <c r="H2232" t="s">
        <v>1353</v>
      </c>
      <c r="I2232" t="s">
        <v>1488</v>
      </c>
      <c r="J2232" t="s">
        <v>1353</v>
      </c>
      <c r="K2232" t="s">
        <v>1373</v>
      </c>
      <c r="L2232" t="s">
        <v>1353</v>
      </c>
      <c r="M2232" t="s">
        <v>1769</v>
      </c>
      <c r="N2232" t="s">
        <v>1681</v>
      </c>
      <c r="O2232" t="s">
        <v>1353</v>
      </c>
      <c r="P2232" t="s">
        <v>1353</v>
      </c>
      <c r="Q2232" t="s">
        <v>1353</v>
      </c>
      <c r="R2232" t="s">
        <v>1353</v>
      </c>
      <c r="S2232" t="s">
        <v>1353</v>
      </c>
      <c r="T2232" t="s">
        <v>1353</v>
      </c>
    </row>
    <row r="2233" spans="1:21" x14ac:dyDescent="0.35">
      <c r="A2233" t="s">
        <v>1456</v>
      </c>
      <c r="B2233">
        <v>57</v>
      </c>
      <c r="C2233" t="s">
        <v>1675</v>
      </c>
      <c r="D2233" t="s">
        <v>1641</v>
      </c>
      <c r="E2233" t="s">
        <v>1951</v>
      </c>
      <c r="F2233" t="s">
        <v>1641</v>
      </c>
      <c r="G2233" t="s">
        <v>1996</v>
      </c>
      <c r="H2233" t="s">
        <v>1353</v>
      </c>
      <c r="I2233" t="s">
        <v>2567</v>
      </c>
      <c r="J2233" t="s">
        <v>1420</v>
      </c>
      <c r="K2233" t="s">
        <v>1504</v>
      </c>
      <c r="L2233" t="s">
        <v>1353</v>
      </c>
      <c r="M2233" t="s">
        <v>1973</v>
      </c>
      <c r="N2233" t="s">
        <v>1951</v>
      </c>
      <c r="O2233" t="s">
        <v>1353</v>
      </c>
      <c r="P2233" t="s">
        <v>1353</v>
      </c>
      <c r="Q2233" t="s">
        <v>1353</v>
      </c>
      <c r="R2233" t="s">
        <v>1353</v>
      </c>
      <c r="S2233" t="s">
        <v>1353</v>
      </c>
      <c r="T2233" t="s">
        <v>1353</v>
      </c>
    </row>
    <row r="2234" spans="1:21" x14ac:dyDescent="0.35">
      <c r="A2234" t="s">
        <v>1457</v>
      </c>
      <c r="B2234">
        <v>35</v>
      </c>
      <c r="C2234" t="s">
        <v>1443</v>
      </c>
      <c r="D2234" t="s">
        <v>1363</v>
      </c>
      <c r="E2234" t="s">
        <v>2568</v>
      </c>
      <c r="F2234" t="s">
        <v>1563</v>
      </c>
      <c r="G2234" t="s">
        <v>2569</v>
      </c>
      <c r="H2234" t="s">
        <v>1353</v>
      </c>
      <c r="I2234" t="s">
        <v>2570</v>
      </c>
      <c r="J2234" t="s">
        <v>1353</v>
      </c>
      <c r="K2234" t="s">
        <v>1353</v>
      </c>
      <c r="L2234" t="s">
        <v>1353</v>
      </c>
      <c r="M2234" t="s">
        <v>1810</v>
      </c>
      <c r="N2234" t="s">
        <v>1443</v>
      </c>
      <c r="O2234" t="s">
        <v>1353</v>
      </c>
      <c r="P2234" t="s">
        <v>1353</v>
      </c>
      <c r="Q2234" t="s">
        <v>1384</v>
      </c>
      <c r="R2234" t="s">
        <v>1353</v>
      </c>
      <c r="S2234" t="s">
        <v>1353</v>
      </c>
      <c r="T2234" t="s">
        <v>1353</v>
      </c>
    </row>
    <row r="2235" spans="1:21" x14ac:dyDescent="0.35">
      <c r="A2235" t="s">
        <v>1458</v>
      </c>
      <c r="B2235">
        <v>21</v>
      </c>
      <c r="C2235" t="s">
        <v>1681</v>
      </c>
      <c r="D2235" t="s">
        <v>1660</v>
      </c>
      <c r="E2235" t="s">
        <v>1488</v>
      </c>
      <c r="F2235" t="s">
        <v>1660</v>
      </c>
      <c r="G2235" t="s">
        <v>1366</v>
      </c>
      <c r="H2235" t="s">
        <v>1353</v>
      </c>
      <c r="I2235" t="s">
        <v>2243</v>
      </c>
      <c r="J2235" t="s">
        <v>1353</v>
      </c>
      <c r="K2235" t="s">
        <v>1660</v>
      </c>
      <c r="L2235" t="s">
        <v>1353</v>
      </c>
      <c r="M2235" t="s">
        <v>1769</v>
      </c>
      <c r="N2235" t="s">
        <v>1488</v>
      </c>
      <c r="O2235" t="s">
        <v>1373</v>
      </c>
      <c r="P2235" t="s">
        <v>1353</v>
      </c>
      <c r="Q2235" t="s">
        <v>1353</v>
      </c>
      <c r="R2235" t="s">
        <v>1353</v>
      </c>
      <c r="S2235" t="s">
        <v>1353</v>
      </c>
      <c r="T2235" t="s">
        <v>1353</v>
      </c>
    </row>
    <row r="2236" spans="1:21" x14ac:dyDescent="0.35">
      <c r="A2236" t="s">
        <v>1460</v>
      </c>
      <c r="B2236">
        <v>2</v>
      </c>
      <c r="C2236" t="s">
        <v>1353</v>
      </c>
      <c r="D2236" t="s">
        <v>1438</v>
      </c>
      <c r="E2236" t="s">
        <v>1438</v>
      </c>
      <c r="F2236" t="s">
        <v>1438</v>
      </c>
      <c r="G2236" t="s">
        <v>1353</v>
      </c>
      <c r="H2236" t="s">
        <v>1353</v>
      </c>
      <c r="I2236" t="s">
        <v>1353</v>
      </c>
      <c r="J2236" t="s">
        <v>1353</v>
      </c>
      <c r="K2236" t="s">
        <v>1353</v>
      </c>
      <c r="L2236" t="s">
        <v>1353</v>
      </c>
      <c r="M2236" t="s">
        <v>1438</v>
      </c>
      <c r="N2236" t="s">
        <v>1353</v>
      </c>
      <c r="O2236" t="s">
        <v>1353</v>
      </c>
      <c r="P2236" t="s">
        <v>1438</v>
      </c>
      <c r="Q2236" t="s">
        <v>1353</v>
      </c>
      <c r="R2236" t="s">
        <v>1353</v>
      </c>
      <c r="S2236" t="s">
        <v>1353</v>
      </c>
      <c r="T2236" t="s">
        <v>1353</v>
      </c>
    </row>
    <row r="2237" spans="1:21" x14ac:dyDescent="0.35">
      <c r="A2237" t="s">
        <v>1378</v>
      </c>
      <c r="B2237">
        <v>137</v>
      </c>
      <c r="C2237" t="s">
        <v>1939</v>
      </c>
      <c r="D2237" t="s">
        <v>1737</v>
      </c>
      <c r="E2237" t="s">
        <v>1681</v>
      </c>
      <c r="F2237" t="s">
        <v>1737</v>
      </c>
      <c r="G2237" t="s">
        <v>2569</v>
      </c>
      <c r="H2237" t="s">
        <v>1353</v>
      </c>
      <c r="I2237" t="s">
        <v>1546</v>
      </c>
      <c r="J2237" t="s">
        <v>1612</v>
      </c>
      <c r="K2237" t="s">
        <v>1394</v>
      </c>
      <c r="L2237" t="s">
        <v>1353</v>
      </c>
      <c r="M2237" t="s">
        <v>1873</v>
      </c>
      <c r="N2237" t="s">
        <v>1734</v>
      </c>
      <c r="O2237" t="s">
        <v>1612</v>
      </c>
      <c r="P2237" t="s">
        <v>1612</v>
      </c>
      <c r="Q2237" t="s">
        <v>1612</v>
      </c>
      <c r="R2237" t="s">
        <v>1353</v>
      </c>
      <c r="S2237" t="s">
        <v>1353</v>
      </c>
      <c r="T2237" t="s">
        <v>1353</v>
      </c>
    </row>
    <row r="2239" spans="1:21" x14ac:dyDescent="0.35">
      <c r="A2239" t="s">
        <v>2571</v>
      </c>
    </row>
    <row r="2240" spans="1:21" x14ac:dyDescent="0.35">
      <c r="A2240" t="s">
        <v>1409</v>
      </c>
      <c r="B2240" t="s">
        <v>1339</v>
      </c>
      <c r="C2240" t="s">
        <v>2551</v>
      </c>
      <c r="D2240" t="s">
        <v>2552</v>
      </c>
      <c r="E2240" t="s">
        <v>2553</v>
      </c>
      <c r="F2240" t="s">
        <v>2554</v>
      </c>
      <c r="G2240" t="s">
        <v>2555</v>
      </c>
      <c r="H2240" t="s">
        <v>2556</v>
      </c>
      <c r="I2240" t="s">
        <v>2557</v>
      </c>
      <c r="J2240" t="s">
        <v>2558</v>
      </c>
      <c r="K2240" t="s">
        <v>2559</v>
      </c>
      <c r="L2240" t="s">
        <v>2560</v>
      </c>
      <c r="M2240" t="s">
        <v>2561</v>
      </c>
      <c r="N2240" t="s">
        <v>2562</v>
      </c>
      <c r="O2240" t="s">
        <v>2563</v>
      </c>
      <c r="P2240" t="s">
        <v>2564</v>
      </c>
      <c r="Q2240" t="s">
        <v>2565</v>
      </c>
      <c r="R2240" t="s">
        <v>14</v>
      </c>
      <c r="S2240" t="s">
        <v>2566</v>
      </c>
      <c r="T2240" t="s">
        <v>1598</v>
      </c>
    </row>
    <row r="2241" spans="1:20" x14ac:dyDescent="0.35">
      <c r="A2241" t="s">
        <v>1410</v>
      </c>
      <c r="B2241">
        <v>17</v>
      </c>
      <c r="C2241" t="s">
        <v>1435</v>
      </c>
      <c r="D2241" t="s">
        <v>1353</v>
      </c>
      <c r="E2241" t="s">
        <v>1434</v>
      </c>
      <c r="F2241" t="s">
        <v>1433</v>
      </c>
      <c r="G2241" t="s">
        <v>2336</v>
      </c>
      <c r="H2241" t="s">
        <v>1353</v>
      </c>
      <c r="I2241" t="s">
        <v>2336</v>
      </c>
      <c r="J2241" t="s">
        <v>1353</v>
      </c>
      <c r="K2241" t="s">
        <v>1353</v>
      </c>
      <c r="L2241" t="s">
        <v>1353</v>
      </c>
      <c r="M2241" t="s">
        <v>1554</v>
      </c>
      <c r="N2241" t="s">
        <v>1470</v>
      </c>
      <c r="O2241" t="s">
        <v>1353</v>
      </c>
      <c r="P2241" t="s">
        <v>1353</v>
      </c>
      <c r="Q2241" t="s">
        <v>1433</v>
      </c>
      <c r="R2241" t="s">
        <v>1353</v>
      </c>
      <c r="S2241" t="s">
        <v>1353</v>
      </c>
      <c r="T2241" t="s">
        <v>1353</v>
      </c>
    </row>
    <row r="2242" spans="1:20" x14ac:dyDescent="0.35">
      <c r="A2242" t="s">
        <v>1415</v>
      </c>
      <c r="B2242">
        <v>70</v>
      </c>
      <c r="C2242" t="s">
        <v>1488</v>
      </c>
      <c r="D2242" t="s">
        <v>1488</v>
      </c>
      <c r="E2242" t="s">
        <v>1443</v>
      </c>
      <c r="F2242" t="s">
        <v>2099</v>
      </c>
      <c r="G2242" t="s">
        <v>2247</v>
      </c>
      <c r="H2242" t="s">
        <v>1353</v>
      </c>
      <c r="I2242" t="s">
        <v>1955</v>
      </c>
      <c r="J2242" t="s">
        <v>1353</v>
      </c>
      <c r="K2242" t="s">
        <v>1370</v>
      </c>
      <c r="L2242" t="s">
        <v>1353</v>
      </c>
      <c r="M2242" t="s">
        <v>1769</v>
      </c>
      <c r="N2242" t="s">
        <v>1487</v>
      </c>
      <c r="O2242" t="s">
        <v>1353</v>
      </c>
      <c r="P2242" t="s">
        <v>1376</v>
      </c>
      <c r="Q2242" t="s">
        <v>1353</v>
      </c>
      <c r="R2242" t="s">
        <v>1353</v>
      </c>
      <c r="S2242" t="s">
        <v>1353</v>
      </c>
      <c r="T2242" t="s">
        <v>1353</v>
      </c>
    </row>
    <row r="2243" spans="1:20" x14ac:dyDescent="0.35">
      <c r="A2243" t="s">
        <v>1422</v>
      </c>
      <c r="B2243">
        <v>29</v>
      </c>
      <c r="C2243" t="s">
        <v>2264</v>
      </c>
      <c r="D2243" t="s">
        <v>1404</v>
      </c>
      <c r="E2243" t="s">
        <v>1684</v>
      </c>
      <c r="F2243" t="s">
        <v>1701</v>
      </c>
      <c r="G2243" t="s">
        <v>2572</v>
      </c>
      <c r="H2243" t="s">
        <v>1353</v>
      </c>
      <c r="I2243" t="s">
        <v>2264</v>
      </c>
      <c r="J2243" t="s">
        <v>1353</v>
      </c>
      <c r="K2243" t="s">
        <v>1499</v>
      </c>
      <c r="L2243" t="s">
        <v>1353</v>
      </c>
      <c r="M2243" t="s">
        <v>2573</v>
      </c>
      <c r="N2243" t="s">
        <v>2075</v>
      </c>
      <c r="O2243" t="s">
        <v>1655</v>
      </c>
      <c r="P2243" t="s">
        <v>1353</v>
      </c>
      <c r="Q2243" t="s">
        <v>1353</v>
      </c>
      <c r="R2243" t="s">
        <v>1353</v>
      </c>
      <c r="S2243" t="s">
        <v>1353</v>
      </c>
      <c r="T2243" t="s">
        <v>1353</v>
      </c>
    </row>
    <row r="2244" spans="1:20" x14ac:dyDescent="0.35">
      <c r="A2244" t="s">
        <v>1430</v>
      </c>
      <c r="B2244">
        <v>1</v>
      </c>
      <c r="C2244" t="s">
        <v>1353</v>
      </c>
      <c r="D2244" t="s">
        <v>1353</v>
      </c>
      <c r="E2244" t="s">
        <v>1353</v>
      </c>
      <c r="F2244" t="s">
        <v>1353</v>
      </c>
      <c r="G2244" t="s">
        <v>1353</v>
      </c>
      <c r="H2244" t="s">
        <v>1353</v>
      </c>
      <c r="I2244" t="s">
        <v>1353</v>
      </c>
      <c r="J2244" t="s">
        <v>1353</v>
      </c>
      <c r="K2244" t="s">
        <v>1353</v>
      </c>
      <c r="L2244" t="s">
        <v>1353</v>
      </c>
      <c r="M2244" t="s">
        <v>1352</v>
      </c>
      <c r="N2244" t="s">
        <v>1353</v>
      </c>
      <c r="O2244" t="s">
        <v>1353</v>
      </c>
      <c r="P2244" t="s">
        <v>1353</v>
      </c>
      <c r="Q2244" t="s">
        <v>1353</v>
      </c>
      <c r="R2244" t="s">
        <v>1353</v>
      </c>
      <c r="S2244" t="s">
        <v>1353</v>
      </c>
      <c r="T2244" t="s">
        <v>1353</v>
      </c>
    </row>
    <row r="2245" spans="1:20" x14ac:dyDescent="0.35">
      <c r="A2245" t="s">
        <v>1431</v>
      </c>
      <c r="B2245">
        <v>16</v>
      </c>
      <c r="C2245" t="s">
        <v>1438</v>
      </c>
      <c r="D2245" t="s">
        <v>1368</v>
      </c>
      <c r="E2245" t="s">
        <v>1360</v>
      </c>
      <c r="F2245" t="s">
        <v>1720</v>
      </c>
      <c r="G2245" t="s">
        <v>1485</v>
      </c>
      <c r="H2245" t="s">
        <v>1353</v>
      </c>
      <c r="I2245" t="s">
        <v>1356</v>
      </c>
      <c r="J2245" t="s">
        <v>1353</v>
      </c>
      <c r="K2245" t="s">
        <v>1353</v>
      </c>
      <c r="L2245" t="s">
        <v>1353</v>
      </c>
      <c r="M2245" t="s">
        <v>1561</v>
      </c>
      <c r="N2245" t="s">
        <v>1353</v>
      </c>
      <c r="O2245" t="s">
        <v>1353</v>
      </c>
      <c r="P2245" t="s">
        <v>1353</v>
      </c>
      <c r="Q2245" t="s">
        <v>1353</v>
      </c>
      <c r="R2245" t="s">
        <v>1353</v>
      </c>
      <c r="S2245" t="s">
        <v>1353</v>
      </c>
      <c r="T2245" t="s">
        <v>1353</v>
      </c>
    </row>
    <row r="2246" spans="1:20" x14ac:dyDescent="0.35">
      <c r="A2246" t="s">
        <v>1437</v>
      </c>
      <c r="B2246">
        <v>4</v>
      </c>
      <c r="C2246" t="s">
        <v>1353</v>
      </c>
      <c r="D2246" t="s">
        <v>1353</v>
      </c>
      <c r="E2246" t="s">
        <v>1356</v>
      </c>
      <c r="F2246" t="s">
        <v>1353</v>
      </c>
      <c r="G2246" t="s">
        <v>1356</v>
      </c>
      <c r="H2246" t="s">
        <v>1353</v>
      </c>
      <c r="I2246" t="s">
        <v>1543</v>
      </c>
      <c r="J2246" t="s">
        <v>1356</v>
      </c>
      <c r="K2246" t="s">
        <v>1353</v>
      </c>
      <c r="L2246" t="s">
        <v>1353</v>
      </c>
      <c r="M2246" t="s">
        <v>1352</v>
      </c>
      <c r="N2246" t="s">
        <v>1353</v>
      </c>
      <c r="O2246" t="s">
        <v>1353</v>
      </c>
      <c r="P2246" t="s">
        <v>1353</v>
      </c>
      <c r="Q2246" t="s">
        <v>1353</v>
      </c>
      <c r="R2246" t="s">
        <v>1353</v>
      </c>
      <c r="S2246" t="s">
        <v>1353</v>
      </c>
      <c r="T2246" t="s">
        <v>1353</v>
      </c>
    </row>
    <row r="2247" spans="1:20" x14ac:dyDescent="0.35">
      <c r="A2247" t="s">
        <v>1378</v>
      </c>
      <c r="B2247">
        <v>137</v>
      </c>
      <c r="C2247" t="s">
        <v>1939</v>
      </c>
      <c r="D2247" t="s">
        <v>1737</v>
      </c>
      <c r="E2247" t="s">
        <v>1681</v>
      </c>
      <c r="F2247" t="s">
        <v>1737</v>
      </c>
      <c r="G2247" t="s">
        <v>2569</v>
      </c>
      <c r="H2247" t="s">
        <v>1353</v>
      </c>
      <c r="I2247" t="s">
        <v>1546</v>
      </c>
      <c r="J2247" t="s">
        <v>1612</v>
      </c>
      <c r="K2247" t="s">
        <v>1394</v>
      </c>
      <c r="L2247" t="s">
        <v>1353</v>
      </c>
      <c r="M2247" t="s">
        <v>1873</v>
      </c>
      <c r="N2247" t="s">
        <v>1734</v>
      </c>
      <c r="O2247" t="s">
        <v>1612</v>
      </c>
      <c r="P2247" t="s">
        <v>1612</v>
      </c>
      <c r="Q2247" t="s">
        <v>1612</v>
      </c>
      <c r="R2247" t="s">
        <v>1353</v>
      </c>
      <c r="S2247" t="s">
        <v>1353</v>
      </c>
      <c r="T2247" t="s">
        <v>1353</v>
      </c>
    </row>
    <row r="2249" spans="1:20" x14ac:dyDescent="0.35">
      <c r="A2249" t="s">
        <v>2574</v>
      </c>
    </row>
    <row r="2250" spans="1:20" x14ac:dyDescent="0.35">
      <c r="A2250" t="s">
        <v>1440</v>
      </c>
      <c r="B2250" t="s">
        <v>1339</v>
      </c>
      <c r="C2250" t="s">
        <v>2551</v>
      </c>
      <c r="D2250" t="s">
        <v>2552</v>
      </c>
      <c r="E2250" t="s">
        <v>2553</v>
      </c>
      <c r="F2250" t="s">
        <v>2554</v>
      </c>
      <c r="G2250" t="s">
        <v>2555</v>
      </c>
      <c r="H2250" t="s">
        <v>2556</v>
      </c>
      <c r="I2250" t="s">
        <v>2557</v>
      </c>
      <c r="J2250" t="s">
        <v>2558</v>
      </c>
      <c r="K2250" t="s">
        <v>2559</v>
      </c>
      <c r="L2250" t="s">
        <v>2560</v>
      </c>
      <c r="M2250" t="s">
        <v>2561</v>
      </c>
      <c r="N2250" t="s">
        <v>2562</v>
      </c>
      <c r="O2250" t="s">
        <v>2563</v>
      </c>
      <c r="P2250" t="s">
        <v>2564</v>
      </c>
      <c r="Q2250" t="s">
        <v>2565</v>
      </c>
      <c r="R2250" t="s">
        <v>14</v>
      </c>
      <c r="S2250" t="s">
        <v>2566</v>
      </c>
      <c r="T2250" t="s">
        <v>1598</v>
      </c>
    </row>
    <row r="2251" spans="1:20" x14ac:dyDescent="0.35">
      <c r="A2251" t="s">
        <v>1441</v>
      </c>
      <c r="B2251">
        <v>21</v>
      </c>
      <c r="C2251" t="s">
        <v>1681</v>
      </c>
      <c r="D2251" t="s">
        <v>1488</v>
      </c>
      <c r="E2251" t="s">
        <v>2575</v>
      </c>
      <c r="F2251" t="s">
        <v>1373</v>
      </c>
      <c r="G2251" t="s">
        <v>1682</v>
      </c>
      <c r="H2251" t="s">
        <v>1353</v>
      </c>
      <c r="I2251" t="s">
        <v>1488</v>
      </c>
      <c r="J2251" t="s">
        <v>1353</v>
      </c>
      <c r="K2251" t="s">
        <v>1353</v>
      </c>
      <c r="L2251" t="s">
        <v>1353</v>
      </c>
      <c r="M2251" t="s">
        <v>1421</v>
      </c>
      <c r="N2251" t="s">
        <v>1660</v>
      </c>
      <c r="O2251" t="s">
        <v>1353</v>
      </c>
      <c r="P2251" t="s">
        <v>1373</v>
      </c>
      <c r="Q2251" t="s">
        <v>1353</v>
      </c>
      <c r="R2251" t="s">
        <v>1353</v>
      </c>
      <c r="S2251" t="s">
        <v>1353</v>
      </c>
      <c r="T2251" t="s">
        <v>1353</v>
      </c>
    </row>
    <row r="2252" spans="1:20" x14ac:dyDescent="0.35">
      <c r="A2252" t="s">
        <v>1447</v>
      </c>
      <c r="B2252">
        <v>116</v>
      </c>
      <c r="C2252" t="s">
        <v>1645</v>
      </c>
      <c r="D2252" t="s">
        <v>1660</v>
      </c>
      <c r="E2252" t="s">
        <v>1684</v>
      </c>
      <c r="F2252" t="s">
        <v>2248</v>
      </c>
      <c r="G2252" t="s">
        <v>2256</v>
      </c>
      <c r="H2252" t="s">
        <v>1353</v>
      </c>
      <c r="I2252" t="s">
        <v>2576</v>
      </c>
      <c r="J2252" t="s">
        <v>1419</v>
      </c>
      <c r="K2252" t="s">
        <v>1575</v>
      </c>
      <c r="L2252" t="s">
        <v>1353</v>
      </c>
      <c r="M2252" t="s">
        <v>2577</v>
      </c>
      <c r="N2252" t="s">
        <v>1681</v>
      </c>
      <c r="O2252" t="s">
        <v>1419</v>
      </c>
      <c r="P2252" t="s">
        <v>1353</v>
      </c>
      <c r="Q2252" t="s">
        <v>1419</v>
      </c>
      <c r="R2252" t="s">
        <v>1353</v>
      </c>
      <c r="S2252" t="s">
        <v>1353</v>
      </c>
      <c r="T2252" t="s">
        <v>1353</v>
      </c>
    </row>
    <row r="2253" spans="1:20" x14ac:dyDescent="0.35">
      <c r="A2253" t="s">
        <v>1378</v>
      </c>
      <c r="B2253">
        <v>137</v>
      </c>
      <c r="C2253" t="s">
        <v>1939</v>
      </c>
      <c r="D2253" t="s">
        <v>1737</v>
      </c>
      <c r="E2253" t="s">
        <v>1681</v>
      </c>
      <c r="F2253" t="s">
        <v>1737</v>
      </c>
      <c r="G2253" t="s">
        <v>2569</v>
      </c>
      <c r="H2253" t="s">
        <v>1353</v>
      </c>
      <c r="I2253" t="s">
        <v>1546</v>
      </c>
      <c r="J2253" t="s">
        <v>1612</v>
      </c>
      <c r="K2253" t="s">
        <v>1394</v>
      </c>
      <c r="L2253" t="s">
        <v>1353</v>
      </c>
      <c r="M2253" t="s">
        <v>1873</v>
      </c>
      <c r="N2253" t="s">
        <v>1734</v>
      </c>
      <c r="O2253" t="s">
        <v>1612</v>
      </c>
      <c r="P2253" t="s">
        <v>1612</v>
      </c>
      <c r="Q2253" t="s">
        <v>1612</v>
      </c>
      <c r="R2253" t="s">
        <v>1353</v>
      </c>
      <c r="S2253" t="s">
        <v>1353</v>
      </c>
      <c r="T2253" t="s">
        <v>1353</v>
      </c>
    </row>
    <row r="2255" spans="1:20" x14ac:dyDescent="0.35">
      <c r="A2255" t="s">
        <v>2578</v>
      </c>
    </row>
    <row r="2256" spans="1:20" x14ac:dyDescent="0.35">
      <c r="A2256" t="s">
        <v>25</v>
      </c>
      <c r="B2256" t="s">
        <v>1339</v>
      </c>
      <c r="C2256" t="s">
        <v>2551</v>
      </c>
      <c r="D2256" t="s">
        <v>2552</v>
      </c>
      <c r="E2256" t="s">
        <v>2553</v>
      </c>
      <c r="F2256" t="s">
        <v>2554</v>
      </c>
      <c r="G2256" t="s">
        <v>2555</v>
      </c>
      <c r="H2256" t="s">
        <v>2556</v>
      </c>
      <c r="I2256" t="s">
        <v>2557</v>
      </c>
      <c r="J2256" t="s">
        <v>2558</v>
      </c>
      <c r="K2256" t="s">
        <v>2559</v>
      </c>
      <c r="L2256" t="s">
        <v>2560</v>
      </c>
      <c r="M2256" t="s">
        <v>2561</v>
      </c>
      <c r="N2256" t="s">
        <v>2562</v>
      </c>
      <c r="O2256" t="s">
        <v>2563</v>
      </c>
      <c r="P2256" t="s">
        <v>2564</v>
      </c>
      <c r="Q2256" t="s">
        <v>2565</v>
      </c>
      <c r="R2256" t="s">
        <v>14</v>
      </c>
      <c r="S2256" t="s">
        <v>2566</v>
      </c>
      <c r="T2256" t="s">
        <v>1598</v>
      </c>
    </row>
    <row r="2257" spans="1:20" x14ac:dyDescent="0.35">
      <c r="A2257" t="s">
        <v>1459</v>
      </c>
      <c r="B2257">
        <v>1</v>
      </c>
      <c r="C2257" t="s">
        <v>1353</v>
      </c>
      <c r="D2257" t="s">
        <v>1353</v>
      </c>
      <c r="E2257" t="s">
        <v>1353</v>
      </c>
      <c r="F2257" t="s">
        <v>1353</v>
      </c>
      <c r="G2257" t="s">
        <v>1352</v>
      </c>
      <c r="H2257" t="s">
        <v>1353</v>
      </c>
      <c r="I2257" t="s">
        <v>1352</v>
      </c>
      <c r="J2257" t="s">
        <v>1353</v>
      </c>
      <c r="K2257" t="s">
        <v>1353</v>
      </c>
      <c r="L2257" t="s">
        <v>1353</v>
      </c>
      <c r="M2257" t="s">
        <v>1353</v>
      </c>
      <c r="N2257" t="s">
        <v>1353</v>
      </c>
      <c r="O2257" t="s">
        <v>1353</v>
      </c>
      <c r="P2257" t="s">
        <v>1353</v>
      </c>
      <c r="Q2257" t="s">
        <v>1353</v>
      </c>
      <c r="R2257" t="s">
        <v>1353</v>
      </c>
      <c r="S2257" t="s">
        <v>1353</v>
      </c>
      <c r="T2257" t="s">
        <v>1353</v>
      </c>
    </row>
    <row r="2258" spans="1:20" x14ac:dyDescent="0.35">
      <c r="A2258" t="s">
        <v>1455</v>
      </c>
      <c r="B2258">
        <v>20</v>
      </c>
      <c r="C2258" t="s">
        <v>1356</v>
      </c>
      <c r="D2258" t="s">
        <v>1353</v>
      </c>
      <c r="E2258" t="s">
        <v>1353</v>
      </c>
      <c r="F2258" t="s">
        <v>1386</v>
      </c>
      <c r="G2258" t="s">
        <v>1732</v>
      </c>
      <c r="H2258" t="s">
        <v>1353</v>
      </c>
      <c r="I2258" t="s">
        <v>2579</v>
      </c>
      <c r="J2258" t="s">
        <v>1353</v>
      </c>
      <c r="K2258" t="s">
        <v>1732</v>
      </c>
      <c r="L2258" t="s">
        <v>1353</v>
      </c>
      <c r="M2258" t="s">
        <v>1792</v>
      </c>
      <c r="N2258" t="s">
        <v>1713</v>
      </c>
      <c r="O2258" t="s">
        <v>1353</v>
      </c>
      <c r="P2258" t="s">
        <v>1353</v>
      </c>
      <c r="Q2258" t="s">
        <v>1353</v>
      </c>
      <c r="R2258" t="s">
        <v>1353</v>
      </c>
      <c r="S2258" t="s">
        <v>1353</v>
      </c>
      <c r="T2258" t="s">
        <v>1353</v>
      </c>
    </row>
    <row r="2259" spans="1:20" x14ac:dyDescent="0.35">
      <c r="A2259" t="s">
        <v>1456</v>
      </c>
      <c r="B2259">
        <v>40</v>
      </c>
      <c r="C2259" t="s">
        <v>2117</v>
      </c>
      <c r="D2259" t="s">
        <v>1353</v>
      </c>
      <c r="E2259" t="s">
        <v>1353</v>
      </c>
      <c r="F2259" t="s">
        <v>1356</v>
      </c>
      <c r="G2259" t="s">
        <v>1386</v>
      </c>
      <c r="H2259" t="s">
        <v>1713</v>
      </c>
      <c r="I2259" t="s">
        <v>2004</v>
      </c>
      <c r="J2259" t="s">
        <v>1353</v>
      </c>
      <c r="K2259" t="s">
        <v>2017</v>
      </c>
      <c r="L2259" t="s">
        <v>1353</v>
      </c>
      <c r="M2259" t="s">
        <v>1766</v>
      </c>
      <c r="N2259" t="s">
        <v>1353</v>
      </c>
      <c r="O2259" t="s">
        <v>1353</v>
      </c>
      <c r="P2259" t="s">
        <v>1353</v>
      </c>
      <c r="Q2259" t="s">
        <v>1353</v>
      </c>
      <c r="R2259" t="s">
        <v>1353</v>
      </c>
      <c r="S2259" t="s">
        <v>1353</v>
      </c>
      <c r="T2259" t="s">
        <v>1353</v>
      </c>
    </row>
    <row r="2260" spans="1:20" x14ac:dyDescent="0.35">
      <c r="A2260" t="s">
        <v>1457</v>
      </c>
      <c r="B2260">
        <v>26</v>
      </c>
      <c r="C2260" t="s">
        <v>1897</v>
      </c>
      <c r="D2260" t="s">
        <v>1724</v>
      </c>
      <c r="E2260" t="s">
        <v>1724</v>
      </c>
      <c r="F2260" t="s">
        <v>2237</v>
      </c>
      <c r="G2260" t="s">
        <v>1725</v>
      </c>
      <c r="H2260" t="s">
        <v>1724</v>
      </c>
      <c r="I2260" t="s">
        <v>2237</v>
      </c>
      <c r="J2260" t="s">
        <v>1353</v>
      </c>
      <c r="K2260" t="s">
        <v>2214</v>
      </c>
      <c r="L2260" t="s">
        <v>1353</v>
      </c>
      <c r="M2260" t="s">
        <v>2580</v>
      </c>
      <c r="N2260" t="s">
        <v>1353</v>
      </c>
      <c r="O2260" t="s">
        <v>1353</v>
      </c>
      <c r="P2260" t="s">
        <v>1353</v>
      </c>
      <c r="Q2260" t="s">
        <v>1353</v>
      </c>
      <c r="R2260" t="s">
        <v>1353</v>
      </c>
      <c r="S2260" t="s">
        <v>1353</v>
      </c>
      <c r="T2260" t="s">
        <v>1353</v>
      </c>
    </row>
    <row r="2261" spans="1:20" x14ac:dyDescent="0.35">
      <c r="A2261" t="s">
        <v>1458</v>
      </c>
      <c r="B2261">
        <v>18</v>
      </c>
      <c r="C2261" t="s">
        <v>2029</v>
      </c>
      <c r="D2261" t="s">
        <v>1353</v>
      </c>
      <c r="E2261" t="s">
        <v>1663</v>
      </c>
      <c r="F2261" t="s">
        <v>2029</v>
      </c>
      <c r="G2261" t="s">
        <v>2263</v>
      </c>
      <c r="H2261" t="s">
        <v>1353</v>
      </c>
      <c r="I2261" t="s">
        <v>1387</v>
      </c>
      <c r="J2261" t="s">
        <v>1353</v>
      </c>
      <c r="K2261" t="s">
        <v>1387</v>
      </c>
      <c r="L2261" t="s">
        <v>1353</v>
      </c>
      <c r="M2261" t="s">
        <v>2581</v>
      </c>
      <c r="N2261" t="s">
        <v>1353</v>
      </c>
      <c r="O2261" t="s">
        <v>1353</v>
      </c>
      <c r="P2261" t="s">
        <v>1353</v>
      </c>
      <c r="Q2261" t="s">
        <v>1353</v>
      </c>
      <c r="R2261" t="s">
        <v>1353</v>
      </c>
      <c r="S2261" t="s">
        <v>1353</v>
      </c>
      <c r="T2261" t="s">
        <v>1353</v>
      </c>
    </row>
    <row r="2262" spans="1:20" x14ac:dyDescent="0.35">
      <c r="A2262" t="s">
        <v>1460</v>
      </c>
      <c r="B2262">
        <v>1</v>
      </c>
      <c r="C2262" t="s">
        <v>1352</v>
      </c>
      <c r="D2262" t="s">
        <v>1353</v>
      </c>
      <c r="E2262" t="s">
        <v>1353</v>
      </c>
      <c r="F2262" t="s">
        <v>1352</v>
      </c>
      <c r="G2262" t="s">
        <v>1353</v>
      </c>
      <c r="H2262" t="s">
        <v>1353</v>
      </c>
      <c r="I2262" t="s">
        <v>1353</v>
      </c>
      <c r="J2262" t="s">
        <v>1353</v>
      </c>
      <c r="K2262" t="s">
        <v>1353</v>
      </c>
      <c r="L2262" t="s">
        <v>1353</v>
      </c>
      <c r="M2262" t="s">
        <v>1353</v>
      </c>
      <c r="N2262" t="s">
        <v>1353</v>
      </c>
      <c r="O2262" t="s">
        <v>1353</v>
      </c>
      <c r="P2262" t="s">
        <v>1353</v>
      </c>
      <c r="Q2262" t="s">
        <v>1353</v>
      </c>
      <c r="R2262" t="s">
        <v>1353</v>
      </c>
      <c r="S2262" t="s">
        <v>1353</v>
      </c>
      <c r="T2262" t="s">
        <v>1353</v>
      </c>
    </row>
    <row r="2263" spans="1:20" x14ac:dyDescent="0.35">
      <c r="A2263" t="s">
        <v>1378</v>
      </c>
      <c r="B2263">
        <v>106</v>
      </c>
      <c r="C2263" t="s">
        <v>1471</v>
      </c>
      <c r="D2263" t="s">
        <v>1419</v>
      </c>
      <c r="E2263" t="s">
        <v>2062</v>
      </c>
      <c r="F2263" t="s">
        <v>2530</v>
      </c>
      <c r="G2263" t="s">
        <v>1622</v>
      </c>
      <c r="H2263" t="s">
        <v>2062</v>
      </c>
      <c r="I2263" t="s">
        <v>1414</v>
      </c>
      <c r="J2263" t="s">
        <v>1353</v>
      </c>
      <c r="K2263" t="s">
        <v>2092</v>
      </c>
      <c r="L2263" t="s">
        <v>1353</v>
      </c>
      <c r="M2263" t="s">
        <v>1537</v>
      </c>
      <c r="N2263" t="s">
        <v>1419</v>
      </c>
      <c r="O2263" t="s">
        <v>1353</v>
      </c>
      <c r="P2263" t="s">
        <v>1353</v>
      </c>
      <c r="Q2263" t="s">
        <v>1353</v>
      </c>
      <c r="R2263" t="s">
        <v>1353</v>
      </c>
      <c r="S2263" t="s">
        <v>1353</v>
      </c>
      <c r="T2263" t="s">
        <v>1353</v>
      </c>
    </row>
    <row r="2265" spans="1:20" x14ac:dyDescent="0.35">
      <c r="A2265" t="s">
        <v>2582</v>
      </c>
    </row>
    <row r="2266" spans="1:20" x14ac:dyDescent="0.35">
      <c r="A2266" t="s">
        <v>1409</v>
      </c>
      <c r="B2266" t="s">
        <v>1339</v>
      </c>
      <c r="C2266" t="s">
        <v>2551</v>
      </c>
      <c r="D2266" t="s">
        <v>2552</v>
      </c>
      <c r="E2266" t="s">
        <v>2553</v>
      </c>
      <c r="F2266" t="s">
        <v>2554</v>
      </c>
      <c r="G2266" t="s">
        <v>2555</v>
      </c>
      <c r="H2266" t="s">
        <v>2556</v>
      </c>
      <c r="I2266" t="s">
        <v>2557</v>
      </c>
      <c r="J2266" t="s">
        <v>2558</v>
      </c>
      <c r="K2266" t="s">
        <v>2559</v>
      </c>
      <c r="L2266" t="s">
        <v>2560</v>
      </c>
      <c r="M2266" t="s">
        <v>2561</v>
      </c>
      <c r="N2266" t="s">
        <v>2562</v>
      </c>
      <c r="O2266" t="s">
        <v>2563</v>
      </c>
      <c r="P2266" t="s">
        <v>2564</v>
      </c>
      <c r="Q2266" t="s">
        <v>2565</v>
      </c>
      <c r="R2266" t="s">
        <v>14</v>
      </c>
      <c r="S2266" t="s">
        <v>2566</v>
      </c>
      <c r="T2266" t="s">
        <v>1598</v>
      </c>
    </row>
    <row r="2267" spans="1:20" x14ac:dyDescent="0.35">
      <c r="A2267" t="s">
        <v>1410</v>
      </c>
      <c r="B2267">
        <v>15</v>
      </c>
      <c r="C2267" t="s">
        <v>1362</v>
      </c>
      <c r="D2267" t="s">
        <v>1353</v>
      </c>
      <c r="E2267" t="s">
        <v>1389</v>
      </c>
      <c r="F2267" t="s">
        <v>1738</v>
      </c>
      <c r="G2267" t="s">
        <v>1363</v>
      </c>
      <c r="H2267" t="s">
        <v>1353</v>
      </c>
      <c r="I2267" t="s">
        <v>1362</v>
      </c>
      <c r="J2267" t="s">
        <v>1353</v>
      </c>
      <c r="K2267" t="s">
        <v>1476</v>
      </c>
      <c r="L2267" t="s">
        <v>1353</v>
      </c>
      <c r="M2267" t="s">
        <v>1714</v>
      </c>
      <c r="N2267" t="s">
        <v>1353</v>
      </c>
      <c r="O2267" t="s">
        <v>1353</v>
      </c>
      <c r="P2267" t="s">
        <v>1353</v>
      </c>
      <c r="Q2267" t="s">
        <v>1353</v>
      </c>
      <c r="R2267" t="s">
        <v>1353</v>
      </c>
      <c r="S2267" t="s">
        <v>1353</v>
      </c>
      <c r="T2267" t="s">
        <v>1353</v>
      </c>
    </row>
    <row r="2268" spans="1:20" x14ac:dyDescent="0.35">
      <c r="A2268" t="s">
        <v>1415</v>
      </c>
      <c r="B2268">
        <v>41</v>
      </c>
      <c r="C2268" t="s">
        <v>1981</v>
      </c>
      <c r="D2268" t="s">
        <v>1375</v>
      </c>
      <c r="E2268" t="s">
        <v>1353</v>
      </c>
      <c r="F2268" t="s">
        <v>1442</v>
      </c>
      <c r="G2268" t="s">
        <v>1445</v>
      </c>
      <c r="H2268" t="s">
        <v>1380</v>
      </c>
      <c r="I2268" t="s">
        <v>2051</v>
      </c>
      <c r="J2268" t="s">
        <v>1353</v>
      </c>
      <c r="K2268" t="s">
        <v>1443</v>
      </c>
      <c r="L2268" t="s">
        <v>1353</v>
      </c>
      <c r="M2268" t="s">
        <v>1810</v>
      </c>
      <c r="N2268" t="s">
        <v>1375</v>
      </c>
      <c r="O2268" t="s">
        <v>1353</v>
      </c>
      <c r="P2268" t="s">
        <v>1353</v>
      </c>
      <c r="Q2268" t="s">
        <v>1353</v>
      </c>
      <c r="R2268" t="s">
        <v>1353</v>
      </c>
      <c r="S2268" t="s">
        <v>1353</v>
      </c>
      <c r="T2268" t="s">
        <v>1353</v>
      </c>
    </row>
    <row r="2269" spans="1:20" x14ac:dyDescent="0.35">
      <c r="A2269" t="s">
        <v>1422</v>
      </c>
      <c r="B2269">
        <v>20</v>
      </c>
      <c r="C2269" t="s">
        <v>1438</v>
      </c>
      <c r="D2269" t="s">
        <v>1353</v>
      </c>
      <c r="E2269" t="s">
        <v>1713</v>
      </c>
      <c r="F2269" t="s">
        <v>1362</v>
      </c>
      <c r="G2269" t="s">
        <v>1713</v>
      </c>
      <c r="H2269" t="s">
        <v>1713</v>
      </c>
      <c r="I2269" t="s">
        <v>1732</v>
      </c>
      <c r="J2269" t="s">
        <v>1353</v>
      </c>
      <c r="K2269" t="s">
        <v>1363</v>
      </c>
      <c r="L2269" t="s">
        <v>1353</v>
      </c>
      <c r="M2269" t="s">
        <v>1714</v>
      </c>
      <c r="N2269" t="s">
        <v>1353</v>
      </c>
      <c r="O2269" t="s">
        <v>1353</v>
      </c>
      <c r="P2269" t="s">
        <v>1353</v>
      </c>
      <c r="Q2269" t="s">
        <v>1353</v>
      </c>
      <c r="R2269" t="s">
        <v>1353</v>
      </c>
      <c r="S2269" t="s">
        <v>1353</v>
      </c>
      <c r="T2269" t="s">
        <v>1353</v>
      </c>
    </row>
    <row r="2270" spans="1:20" x14ac:dyDescent="0.35">
      <c r="A2270" t="s">
        <v>1431</v>
      </c>
      <c r="B2270">
        <v>18</v>
      </c>
      <c r="C2270" t="s">
        <v>2029</v>
      </c>
      <c r="D2270" t="s">
        <v>1353</v>
      </c>
      <c r="E2270" t="s">
        <v>2263</v>
      </c>
      <c r="F2270" t="s">
        <v>2029</v>
      </c>
      <c r="G2270" t="s">
        <v>1663</v>
      </c>
      <c r="H2270" t="s">
        <v>1353</v>
      </c>
      <c r="I2270" t="s">
        <v>1438</v>
      </c>
      <c r="J2270" t="s">
        <v>1353</v>
      </c>
      <c r="K2270" t="s">
        <v>2331</v>
      </c>
      <c r="L2270" t="s">
        <v>1353</v>
      </c>
      <c r="M2270" t="s">
        <v>1773</v>
      </c>
      <c r="N2270" t="s">
        <v>1353</v>
      </c>
      <c r="O2270" t="s">
        <v>1353</v>
      </c>
      <c r="P2270" t="s">
        <v>1353</v>
      </c>
      <c r="Q2270" t="s">
        <v>1353</v>
      </c>
      <c r="R2270" t="s">
        <v>1353</v>
      </c>
      <c r="S2270" t="s">
        <v>1353</v>
      </c>
      <c r="T2270" t="s">
        <v>1353</v>
      </c>
    </row>
    <row r="2271" spans="1:20" x14ac:dyDescent="0.35">
      <c r="A2271" t="s">
        <v>1437</v>
      </c>
      <c r="B2271">
        <v>12</v>
      </c>
      <c r="C2271" t="s">
        <v>1716</v>
      </c>
      <c r="D2271" t="s">
        <v>1353</v>
      </c>
      <c r="E2271" t="s">
        <v>1353</v>
      </c>
      <c r="F2271" t="s">
        <v>1356</v>
      </c>
      <c r="G2271" t="s">
        <v>1353</v>
      </c>
      <c r="H2271" t="s">
        <v>1353</v>
      </c>
      <c r="I2271" t="s">
        <v>1366</v>
      </c>
      <c r="J2271" t="s">
        <v>1353</v>
      </c>
      <c r="K2271" t="s">
        <v>1366</v>
      </c>
      <c r="L2271" t="s">
        <v>1353</v>
      </c>
      <c r="M2271" t="s">
        <v>1352</v>
      </c>
      <c r="N2271" t="s">
        <v>1353</v>
      </c>
      <c r="O2271" t="s">
        <v>1353</v>
      </c>
      <c r="P2271" t="s">
        <v>1353</v>
      </c>
      <c r="Q2271" t="s">
        <v>1353</v>
      </c>
      <c r="R2271" t="s">
        <v>1353</v>
      </c>
      <c r="S2271" t="s">
        <v>1353</v>
      </c>
      <c r="T2271" t="s">
        <v>1353</v>
      </c>
    </row>
    <row r="2272" spans="1:20" x14ac:dyDescent="0.35">
      <c r="A2272" t="s">
        <v>1378</v>
      </c>
      <c r="B2272">
        <v>106</v>
      </c>
      <c r="C2272" t="s">
        <v>1471</v>
      </c>
      <c r="D2272" t="s">
        <v>1419</v>
      </c>
      <c r="E2272" t="s">
        <v>2062</v>
      </c>
      <c r="F2272" t="s">
        <v>2530</v>
      </c>
      <c r="G2272" t="s">
        <v>1622</v>
      </c>
      <c r="H2272" t="s">
        <v>2062</v>
      </c>
      <c r="I2272" t="s">
        <v>1414</v>
      </c>
      <c r="J2272" t="s">
        <v>1353</v>
      </c>
      <c r="K2272" t="s">
        <v>2092</v>
      </c>
      <c r="L2272" t="s">
        <v>1353</v>
      </c>
      <c r="M2272" t="s">
        <v>1537</v>
      </c>
      <c r="N2272" t="s">
        <v>1419</v>
      </c>
      <c r="O2272" t="s">
        <v>1353</v>
      </c>
      <c r="P2272" t="s">
        <v>1353</v>
      </c>
      <c r="Q2272" t="s">
        <v>1353</v>
      </c>
      <c r="R2272" t="s">
        <v>1353</v>
      </c>
      <c r="S2272" t="s">
        <v>1353</v>
      </c>
      <c r="T2272" t="s">
        <v>1353</v>
      </c>
    </row>
    <row r="2274" spans="1:24" x14ac:dyDescent="0.35">
      <c r="A2274" t="s">
        <v>2583</v>
      </c>
    </row>
    <row r="2275" spans="1:24" x14ac:dyDescent="0.35">
      <c r="A2275" t="s">
        <v>1440</v>
      </c>
      <c r="B2275" t="s">
        <v>1339</v>
      </c>
      <c r="C2275" t="s">
        <v>2551</v>
      </c>
      <c r="D2275" t="s">
        <v>2552</v>
      </c>
      <c r="E2275" t="s">
        <v>2553</v>
      </c>
      <c r="F2275" t="s">
        <v>2554</v>
      </c>
      <c r="G2275" t="s">
        <v>2555</v>
      </c>
      <c r="H2275" t="s">
        <v>2556</v>
      </c>
      <c r="I2275" t="s">
        <v>2557</v>
      </c>
      <c r="J2275" t="s">
        <v>2558</v>
      </c>
      <c r="K2275" t="s">
        <v>2559</v>
      </c>
      <c r="L2275" t="s">
        <v>2560</v>
      </c>
      <c r="M2275" t="s">
        <v>2561</v>
      </c>
      <c r="N2275" t="s">
        <v>2562</v>
      </c>
      <c r="O2275" t="s">
        <v>2563</v>
      </c>
      <c r="P2275" t="s">
        <v>2564</v>
      </c>
      <c r="Q2275" t="s">
        <v>2565</v>
      </c>
      <c r="R2275" t="s">
        <v>14</v>
      </c>
      <c r="S2275" t="s">
        <v>2566</v>
      </c>
      <c r="T2275" t="s">
        <v>1598</v>
      </c>
    </row>
    <row r="2276" spans="1:24" x14ac:dyDescent="0.35">
      <c r="A2276" t="s">
        <v>1441</v>
      </c>
      <c r="B2276">
        <v>19</v>
      </c>
      <c r="C2276" t="s">
        <v>1688</v>
      </c>
      <c r="D2276" t="s">
        <v>1353</v>
      </c>
      <c r="E2276" t="s">
        <v>1619</v>
      </c>
      <c r="F2276" t="s">
        <v>1730</v>
      </c>
      <c r="G2276" t="s">
        <v>1619</v>
      </c>
      <c r="H2276" t="s">
        <v>1619</v>
      </c>
      <c r="I2276" t="s">
        <v>1688</v>
      </c>
      <c r="J2276" t="s">
        <v>1353</v>
      </c>
      <c r="K2276" t="s">
        <v>1675</v>
      </c>
      <c r="L2276" t="s">
        <v>1353</v>
      </c>
      <c r="M2276" t="s">
        <v>1973</v>
      </c>
      <c r="N2276" t="s">
        <v>1619</v>
      </c>
      <c r="O2276" t="s">
        <v>1353</v>
      </c>
      <c r="P2276" t="s">
        <v>1353</v>
      </c>
      <c r="Q2276" t="s">
        <v>1353</v>
      </c>
      <c r="R2276" t="s">
        <v>1353</v>
      </c>
      <c r="S2276" t="s">
        <v>1353</v>
      </c>
      <c r="T2276" t="s">
        <v>1353</v>
      </c>
    </row>
    <row r="2277" spans="1:24" x14ac:dyDescent="0.35">
      <c r="A2277" t="s">
        <v>1447</v>
      </c>
      <c r="B2277">
        <v>87</v>
      </c>
      <c r="C2277" t="s">
        <v>1498</v>
      </c>
      <c r="D2277" t="s">
        <v>1616</v>
      </c>
      <c r="E2277" t="s">
        <v>1672</v>
      </c>
      <c r="F2277" t="s">
        <v>2264</v>
      </c>
      <c r="G2277" t="s">
        <v>1610</v>
      </c>
      <c r="H2277" t="s">
        <v>1672</v>
      </c>
      <c r="I2277" t="s">
        <v>2584</v>
      </c>
      <c r="J2277" t="s">
        <v>1353</v>
      </c>
      <c r="K2277" t="s">
        <v>2075</v>
      </c>
      <c r="L2277" t="s">
        <v>1353</v>
      </c>
      <c r="M2277" t="s">
        <v>2072</v>
      </c>
      <c r="N2277" t="s">
        <v>1353</v>
      </c>
      <c r="O2277" t="s">
        <v>1353</v>
      </c>
      <c r="P2277" t="s">
        <v>1353</v>
      </c>
      <c r="Q2277" t="s">
        <v>1353</v>
      </c>
      <c r="R2277" t="s">
        <v>1353</v>
      </c>
      <c r="S2277" t="s">
        <v>1353</v>
      </c>
      <c r="T2277" t="s">
        <v>1353</v>
      </c>
    </row>
    <row r="2278" spans="1:24" x14ac:dyDescent="0.35">
      <c r="A2278" t="s">
        <v>1378</v>
      </c>
      <c r="B2278">
        <v>106</v>
      </c>
      <c r="C2278" t="s">
        <v>1471</v>
      </c>
      <c r="D2278" t="s">
        <v>1419</v>
      </c>
      <c r="E2278" t="s">
        <v>2062</v>
      </c>
      <c r="F2278" t="s">
        <v>2530</v>
      </c>
      <c r="G2278" t="s">
        <v>1622</v>
      </c>
      <c r="H2278" t="s">
        <v>2062</v>
      </c>
      <c r="I2278" t="s">
        <v>1414</v>
      </c>
      <c r="J2278" t="s">
        <v>1353</v>
      </c>
      <c r="K2278" t="s">
        <v>2092</v>
      </c>
      <c r="L2278" t="s">
        <v>1353</v>
      </c>
      <c r="M2278" t="s">
        <v>1537</v>
      </c>
      <c r="N2278" t="s">
        <v>1419</v>
      </c>
      <c r="O2278" t="s">
        <v>1353</v>
      </c>
      <c r="P2278" t="s">
        <v>1353</v>
      </c>
      <c r="Q2278" t="s">
        <v>1353</v>
      </c>
      <c r="R2278" t="s">
        <v>1353</v>
      </c>
      <c r="S2278" t="s">
        <v>1353</v>
      </c>
      <c r="T2278" t="s">
        <v>1353</v>
      </c>
    </row>
    <row r="2280" spans="1:24" x14ac:dyDescent="0.35">
      <c r="A2280" t="s">
        <v>2585</v>
      </c>
    </row>
    <row r="2281" spans="1:24" x14ac:dyDescent="0.35">
      <c r="A2281" t="s">
        <v>57</v>
      </c>
      <c r="B2281" t="s">
        <v>1339</v>
      </c>
      <c r="C2281" t="s">
        <v>2496</v>
      </c>
      <c r="D2281" t="s">
        <v>2485</v>
      </c>
      <c r="E2281" t="s">
        <v>2498</v>
      </c>
      <c r="F2281" t="s">
        <v>2476</v>
      </c>
      <c r="G2281" t="s">
        <v>2488</v>
      </c>
      <c r="H2281" t="s">
        <v>2482</v>
      </c>
      <c r="I2281" t="s">
        <v>2470</v>
      </c>
      <c r="J2281" t="s">
        <v>2471</v>
      </c>
      <c r="K2281" t="s">
        <v>2481</v>
      </c>
      <c r="L2281" t="s">
        <v>2477</v>
      </c>
      <c r="M2281" t="s">
        <v>2478</v>
      </c>
      <c r="N2281" t="s">
        <v>2475</v>
      </c>
      <c r="O2281" t="s">
        <v>2497</v>
      </c>
      <c r="P2281" t="s">
        <v>2492</v>
      </c>
      <c r="Q2281" t="s">
        <v>2499</v>
      </c>
      <c r="R2281" t="s">
        <v>2479</v>
      </c>
      <c r="S2281" t="s">
        <v>2472</v>
      </c>
      <c r="T2281" t="s">
        <v>2491</v>
      </c>
      <c r="U2281" t="s">
        <v>2495</v>
      </c>
      <c r="V2281" t="s">
        <v>2487</v>
      </c>
      <c r="W2281" t="s">
        <v>2490</v>
      </c>
      <c r="X2281" t="s">
        <v>2473</v>
      </c>
    </row>
    <row r="2282" spans="1:24" x14ac:dyDescent="0.35">
      <c r="A2282" t="s">
        <v>240</v>
      </c>
      <c r="B2282">
        <v>218</v>
      </c>
      <c r="C2282" t="s">
        <v>1636</v>
      </c>
      <c r="D2282" t="s">
        <v>1419</v>
      </c>
      <c r="E2282" t="s">
        <v>1636</v>
      </c>
      <c r="F2282" t="s">
        <v>1603</v>
      </c>
      <c r="G2282" t="s">
        <v>1636</v>
      </c>
      <c r="H2282" t="s">
        <v>1376</v>
      </c>
      <c r="I2282" t="s">
        <v>1376</v>
      </c>
      <c r="J2282" t="s">
        <v>1611</v>
      </c>
      <c r="K2282" t="s">
        <v>1603</v>
      </c>
      <c r="L2282" t="s">
        <v>1357</v>
      </c>
      <c r="M2282" t="s">
        <v>2579</v>
      </c>
      <c r="N2282" t="s">
        <v>1636</v>
      </c>
      <c r="O2282" t="s">
        <v>1636</v>
      </c>
      <c r="P2282" t="s">
        <v>1636</v>
      </c>
      <c r="Q2282" t="s">
        <v>1376</v>
      </c>
      <c r="R2282" t="s">
        <v>1639</v>
      </c>
      <c r="S2282" t="s">
        <v>1713</v>
      </c>
      <c r="T2282" t="s">
        <v>1636</v>
      </c>
      <c r="U2282" t="s">
        <v>1636</v>
      </c>
      <c r="V2282" t="s">
        <v>1575</v>
      </c>
      <c r="W2282" t="s">
        <v>1419</v>
      </c>
      <c r="X2282" t="s">
        <v>1376</v>
      </c>
    </row>
    <row r="2283" spans="1:24" x14ac:dyDescent="0.35">
      <c r="A2283" t="s">
        <v>462</v>
      </c>
      <c r="B2283">
        <v>15</v>
      </c>
      <c r="C2283" t="s">
        <v>1353</v>
      </c>
      <c r="D2283" t="s">
        <v>1353</v>
      </c>
      <c r="E2283" t="s">
        <v>1353</v>
      </c>
      <c r="F2283" t="s">
        <v>1353</v>
      </c>
      <c r="G2283" t="s">
        <v>1353</v>
      </c>
      <c r="H2283" t="s">
        <v>1389</v>
      </c>
      <c r="I2283" t="s">
        <v>1353</v>
      </c>
      <c r="J2283" t="s">
        <v>1353</v>
      </c>
      <c r="K2283" t="s">
        <v>1353</v>
      </c>
      <c r="L2283" t="s">
        <v>1389</v>
      </c>
      <c r="M2283" t="s">
        <v>2269</v>
      </c>
      <c r="N2283" t="s">
        <v>1353</v>
      </c>
      <c r="O2283" t="s">
        <v>1353</v>
      </c>
      <c r="P2283" t="s">
        <v>1353</v>
      </c>
      <c r="Q2283" t="s">
        <v>1389</v>
      </c>
      <c r="R2283" t="s">
        <v>1476</v>
      </c>
      <c r="S2283" t="s">
        <v>1389</v>
      </c>
      <c r="T2283" t="s">
        <v>1353</v>
      </c>
      <c r="U2283" t="s">
        <v>1353</v>
      </c>
      <c r="V2283" t="s">
        <v>1389</v>
      </c>
      <c r="W2283" t="s">
        <v>1353</v>
      </c>
      <c r="X2283" t="s">
        <v>1353</v>
      </c>
    </row>
    <row r="2284" spans="1:24" x14ac:dyDescent="0.35">
      <c r="A2284" t="s">
        <v>1378</v>
      </c>
      <c r="B2284">
        <v>233</v>
      </c>
      <c r="C2284" t="s">
        <v>1526</v>
      </c>
      <c r="D2284" t="s">
        <v>1419</v>
      </c>
      <c r="E2284" t="s">
        <v>1526</v>
      </c>
      <c r="F2284" t="s">
        <v>1452</v>
      </c>
      <c r="G2284" t="s">
        <v>1526</v>
      </c>
      <c r="H2284" t="s">
        <v>1397</v>
      </c>
      <c r="I2284" t="s">
        <v>1492</v>
      </c>
      <c r="J2284" t="s">
        <v>1401</v>
      </c>
      <c r="K2284" t="s">
        <v>1452</v>
      </c>
      <c r="L2284" t="s">
        <v>1393</v>
      </c>
      <c r="M2284" t="s">
        <v>1909</v>
      </c>
      <c r="N2284" t="s">
        <v>1526</v>
      </c>
      <c r="O2284" t="s">
        <v>1526</v>
      </c>
      <c r="P2284" t="s">
        <v>1526</v>
      </c>
      <c r="Q2284" t="s">
        <v>1397</v>
      </c>
      <c r="R2284" t="s">
        <v>1404</v>
      </c>
      <c r="S2284" t="s">
        <v>1658</v>
      </c>
      <c r="T2284" t="s">
        <v>1526</v>
      </c>
      <c r="U2284" t="s">
        <v>1526</v>
      </c>
      <c r="V2284" t="s">
        <v>1407</v>
      </c>
      <c r="W2284" t="s">
        <v>1419</v>
      </c>
      <c r="X2284" t="s">
        <v>1492</v>
      </c>
    </row>
    <row r="2286" spans="1:24" x14ac:dyDescent="0.35">
      <c r="A2286" t="s">
        <v>2586</v>
      </c>
    </row>
    <row r="2287" spans="1:24" x14ac:dyDescent="0.35">
      <c r="A2287" t="s">
        <v>25</v>
      </c>
      <c r="B2287" t="s">
        <v>1339</v>
      </c>
      <c r="C2287" t="s">
        <v>2471</v>
      </c>
      <c r="D2287" t="s">
        <v>2478</v>
      </c>
      <c r="E2287" t="s">
        <v>2496</v>
      </c>
      <c r="F2287" t="s">
        <v>2498</v>
      </c>
      <c r="G2287" t="s">
        <v>2476</v>
      </c>
      <c r="H2287" t="s">
        <v>2470</v>
      </c>
      <c r="I2287" t="s">
        <v>2492</v>
      </c>
      <c r="J2287" t="s">
        <v>2499</v>
      </c>
      <c r="K2287" t="s">
        <v>2479</v>
      </c>
      <c r="L2287" t="s">
        <v>2472</v>
      </c>
      <c r="M2287" t="s">
        <v>2487</v>
      </c>
      <c r="N2287" t="s">
        <v>2485</v>
      </c>
      <c r="O2287" t="s">
        <v>2482</v>
      </c>
      <c r="P2287" t="s">
        <v>2481</v>
      </c>
      <c r="Q2287" t="s">
        <v>2477</v>
      </c>
      <c r="R2287" t="s">
        <v>2475</v>
      </c>
      <c r="S2287" t="s">
        <v>2497</v>
      </c>
      <c r="T2287" t="s">
        <v>2490</v>
      </c>
      <c r="U2287" t="s">
        <v>2473</v>
      </c>
      <c r="V2287" t="s">
        <v>2488</v>
      </c>
      <c r="W2287" t="s">
        <v>2491</v>
      </c>
      <c r="X2287" t="s">
        <v>2495</v>
      </c>
    </row>
    <row r="2288" spans="1:24" x14ac:dyDescent="0.35">
      <c r="A2288" t="s">
        <v>1459</v>
      </c>
      <c r="B2288">
        <v>2</v>
      </c>
      <c r="C2288" t="s">
        <v>1438</v>
      </c>
      <c r="D2288" t="s">
        <v>1438</v>
      </c>
      <c r="E2288" t="s">
        <v>1353</v>
      </c>
      <c r="F2288" t="s">
        <v>1353</v>
      </c>
      <c r="G2288" t="s">
        <v>1353</v>
      </c>
      <c r="H2288" t="s">
        <v>1353</v>
      </c>
      <c r="I2288" t="s">
        <v>1353</v>
      </c>
      <c r="J2288" t="s">
        <v>1353</v>
      </c>
      <c r="K2288" t="s">
        <v>1353</v>
      </c>
      <c r="L2288" t="s">
        <v>1353</v>
      </c>
      <c r="M2288" t="s">
        <v>1353</v>
      </c>
      <c r="N2288" t="s">
        <v>1353</v>
      </c>
      <c r="O2288" t="s">
        <v>1353</v>
      </c>
      <c r="P2288" t="s">
        <v>1353</v>
      </c>
      <c r="Q2288" t="s">
        <v>1353</v>
      </c>
      <c r="R2288" t="s">
        <v>1353</v>
      </c>
      <c r="S2288" t="s">
        <v>1353</v>
      </c>
      <c r="T2288" t="s">
        <v>1353</v>
      </c>
      <c r="U2288" t="s">
        <v>1353</v>
      </c>
      <c r="V2288" t="s">
        <v>1353</v>
      </c>
      <c r="W2288" t="s">
        <v>1353</v>
      </c>
      <c r="X2288" t="s">
        <v>1353</v>
      </c>
    </row>
    <row r="2289" spans="1:24" x14ac:dyDescent="0.35">
      <c r="A2289" t="s">
        <v>1455</v>
      </c>
      <c r="B2289">
        <v>38</v>
      </c>
      <c r="C2289" t="s">
        <v>1619</v>
      </c>
      <c r="D2289" t="s">
        <v>1928</v>
      </c>
      <c r="E2289" t="s">
        <v>1402</v>
      </c>
      <c r="F2289" t="s">
        <v>1402</v>
      </c>
      <c r="G2289" t="s">
        <v>1731</v>
      </c>
      <c r="H2289" t="s">
        <v>1402</v>
      </c>
      <c r="I2289" t="s">
        <v>1402</v>
      </c>
      <c r="J2289" t="s">
        <v>1402</v>
      </c>
      <c r="K2289" t="s">
        <v>1402</v>
      </c>
      <c r="L2289" t="s">
        <v>1402</v>
      </c>
      <c r="M2289" t="s">
        <v>1619</v>
      </c>
      <c r="N2289" t="s">
        <v>1353</v>
      </c>
      <c r="O2289" t="s">
        <v>1353</v>
      </c>
      <c r="P2289" t="s">
        <v>1353</v>
      </c>
      <c r="Q2289" t="s">
        <v>1353</v>
      </c>
      <c r="R2289" t="s">
        <v>1353</v>
      </c>
      <c r="S2289" t="s">
        <v>1353</v>
      </c>
      <c r="T2289" t="s">
        <v>1353</v>
      </c>
      <c r="U2289" t="s">
        <v>1353</v>
      </c>
      <c r="V2289" t="s">
        <v>1353</v>
      </c>
      <c r="W2289" t="s">
        <v>1353</v>
      </c>
      <c r="X2289" t="s">
        <v>1353</v>
      </c>
    </row>
    <row r="2290" spans="1:24" x14ac:dyDescent="0.35">
      <c r="A2290" t="s">
        <v>1456</v>
      </c>
      <c r="B2290">
        <v>92</v>
      </c>
      <c r="C2290" t="s">
        <v>1557</v>
      </c>
      <c r="D2290" t="s">
        <v>2109</v>
      </c>
      <c r="E2290" t="s">
        <v>1353</v>
      </c>
      <c r="F2290" t="s">
        <v>1353</v>
      </c>
      <c r="G2290" t="s">
        <v>1401</v>
      </c>
      <c r="H2290" t="s">
        <v>1353</v>
      </c>
      <c r="I2290" t="s">
        <v>1353</v>
      </c>
      <c r="J2290" t="s">
        <v>1632</v>
      </c>
      <c r="K2290" t="s">
        <v>1382</v>
      </c>
      <c r="L2290" t="s">
        <v>1401</v>
      </c>
      <c r="M2290" t="s">
        <v>1382</v>
      </c>
      <c r="N2290" t="s">
        <v>1632</v>
      </c>
      <c r="O2290" t="s">
        <v>1632</v>
      </c>
      <c r="P2290" t="s">
        <v>1557</v>
      </c>
      <c r="Q2290" t="s">
        <v>2177</v>
      </c>
      <c r="R2290" t="s">
        <v>1616</v>
      </c>
      <c r="S2290" t="s">
        <v>1616</v>
      </c>
      <c r="T2290" t="s">
        <v>1616</v>
      </c>
      <c r="U2290" t="s">
        <v>1632</v>
      </c>
      <c r="V2290" t="s">
        <v>1353</v>
      </c>
      <c r="W2290" t="s">
        <v>1353</v>
      </c>
      <c r="X2290" t="s">
        <v>1353</v>
      </c>
    </row>
    <row r="2291" spans="1:24" x14ac:dyDescent="0.35">
      <c r="A2291" t="s">
        <v>1457</v>
      </c>
      <c r="B2291">
        <v>59</v>
      </c>
      <c r="C2291" t="s">
        <v>1397</v>
      </c>
      <c r="D2291" t="s">
        <v>2111</v>
      </c>
      <c r="E2291" t="s">
        <v>1353</v>
      </c>
      <c r="F2291" t="s">
        <v>1353</v>
      </c>
      <c r="G2291" t="s">
        <v>1397</v>
      </c>
      <c r="H2291" t="s">
        <v>1655</v>
      </c>
      <c r="I2291" t="s">
        <v>1353</v>
      </c>
      <c r="J2291" t="s">
        <v>1353</v>
      </c>
      <c r="K2291" t="s">
        <v>1661</v>
      </c>
      <c r="L2291" t="s">
        <v>1737</v>
      </c>
      <c r="M2291" t="s">
        <v>1827</v>
      </c>
      <c r="N2291" t="s">
        <v>1353</v>
      </c>
      <c r="O2291" t="s">
        <v>1655</v>
      </c>
      <c r="P2291" t="s">
        <v>1655</v>
      </c>
      <c r="Q2291" t="s">
        <v>1661</v>
      </c>
      <c r="R2291" t="s">
        <v>1353</v>
      </c>
      <c r="S2291" t="s">
        <v>1353</v>
      </c>
      <c r="T2291" t="s">
        <v>1397</v>
      </c>
      <c r="U2291" t="s">
        <v>1397</v>
      </c>
      <c r="V2291" t="s">
        <v>1397</v>
      </c>
      <c r="W2291" t="s">
        <v>1397</v>
      </c>
      <c r="X2291" t="s">
        <v>1397</v>
      </c>
    </row>
    <row r="2292" spans="1:24" x14ac:dyDescent="0.35">
      <c r="A2292" t="s">
        <v>1458</v>
      </c>
      <c r="B2292">
        <v>39</v>
      </c>
      <c r="C2292" t="s">
        <v>1402</v>
      </c>
      <c r="D2292" t="s">
        <v>1366</v>
      </c>
      <c r="E2292" t="s">
        <v>1353</v>
      </c>
      <c r="F2292" t="s">
        <v>1353</v>
      </c>
      <c r="G2292" t="s">
        <v>1402</v>
      </c>
      <c r="H2292" t="s">
        <v>1353</v>
      </c>
      <c r="I2292" t="s">
        <v>1353</v>
      </c>
      <c r="J2292" t="s">
        <v>1402</v>
      </c>
      <c r="K2292" t="s">
        <v>2284</v>
      </c>
      <c r="L2292" t="s">
        <v>1402</v>
      </c>
      <c r="M2292" t="s">
        <v>1406</v>
      </c>
      <c r="N2292" t="s">
        <v>1353</v>
      </c>
      <c r="O2292" t="s">
        <v>1353</v>
      </c>
      <c r="P2292" t="s">
        <v>1827</v>
      </c>
      <c r="Q2292" t="s">
        <v>1646</v>
      </c>
      <c r="R2292" t="s">
        <v>1353</v>
      </c>
      <c r="S2292" t="s">
        <v>1353</v>
      </c>
      <c r="T2292" t="s">
        <v>1353</v>
      </c>
      <c r="U2292" t="s">
        <v>1353</v>
      </c>
      <c r="V2292" t="s">
        <v>1353</v>
      </c>
      <c r="W2292" t="s">
        <v>1353</v>
      </c>
      <c r="X2292" t="s">
        <v>1353</v>
      </c>
    </row>
    <row r="2293" spans="1:24" x14ac:dyDescent="0.35">
      <c r="A2293" t="s">
        <v>1460</v>
      </c>
      <c r="B2293">
        <v>3</v>
      </c>
      <c r="C2293" t="s">
        <v>1353</v>
      </c>
      <c r="D2293" t="s">
        <v>1366</v>
      </c>
      <c r="E2293" t="s">
        <v>1353</v>
      </c>
      <c r="F2293" t="s">
        <v>1353</v>
      </c>
      <c r="G2293" t="s">
        <v>1353</v>
      </c>
      <c r="H2293" t="s">
        <v>1353</v>
      </c>
      <c r="I2293" t="s">
        <v>1353</v>
      </c>
      <c r="J2293" t="s">
        <v>1353</v>
      </c>
      <c r="K2293" t="s">
        <v>1365</v>
      </c>
      <c r="L2293" t="s">
        <v>1353</v>
      </c>
      <c r="M2293" t="s">
        <v>1353</v>
      </c>
      <c r="N2293" t="s">
        <v>1353</v>
      </c>
      <c r="O2293" t="s">
        <v>1353</v>
      </c>
      <c r="P2293" t="s">
        <v>1353</v>
      </c>
      <c r="Q2293" t="s">
        <v>1353</v>
      </c>
      <c r="R2293" t="s">
        <v>1353</v>
      </c>
      <c r="S2293" t="s">
        <v>1353</v>
      </c>
      <c r="T2293" t="s">
        <v>1353</v>
      </c>
      <c r="U2293" t="s">
        <v>1353</v>
      </c>
      <c r="V2293" t="s">
        <v>1353</v>
      </c>
      <c r="W2293" t="s">
        <v>1353</v>
      </c>
      <c r="X2293" t="s">
        <v>1353</v>
      </c>
    </row>
    <row r="2294" spans="1:24" x14ac:dyDescent="0.35">
      <c r="A2294" t="s">
        <v>1378</v>
      </c>
      <c r="B2294">
        <v>233</v>
      </c>
      <c r="C2294" t="s">
        <v>1401</v>
      </c>
      <c r="D2294" t="s">
        <v>1909</v>
      </c>
      <c r="E2294" t="s">
        <v>1526</v>
      </c>
      <c r="F2294" t="s">
        <v>1526</v>
      </c>
      <c r="G2294" t="s">
        <v>1452</v>
      </c>
      <c r="H2294" t="s">
        <v>1492</v>
      </c>
      <c r="I2294" t="s">
        <v>1526</v>
      </c>
      <c r="J2294" t="s">
        <v>1397</v>
      </c>
      <c r="K2294" t="s">
        <v>1404</v>
      </c>
      <c r="L2294" t="s">
        <v>1658</v>
      </c>
      <c r="M2294" t="s">
        <v>1407</v>
      </c>
      <c r="N2294" t="s">
        <v>1419</v>
      </c>
      <c r="O2294" t="s">
        <v>1397</v>
      </c>
      <c r="P2294" t="s">
        <v>1452</v>
      </c>
      <c r="Q2294" t="s">
        <v>1393</v>
      </c>
      <c r="R2294" t="s">
        <v>1526</v>
      </c>
      <c r="S2294" t="s">
        <v>1526</v>
      </c>
      <c r="T2294" t="s">
        <v>1419</v>
      </c>
      <c r="U2294" t="s">
        <v>1492</v>
      </c>
      <c r="V2294" t="s">
        <v>1526</v>
      </c>
      <c r="W2294" t="s">
        <v>1526</v>
      </c>
      <c r="X2294" t="s">
        <v>1526</v>
      </c>
    </row>
    <row r="2296" spans="1:24" x14ac:dyDescent="0.35">
      <c r="A2296" t="s">
        <v>2587</v>
      </c>
    </row>
    <row r="2297" spans="1:24" x14ac:dyDescent="0.35">
      <c r="A2297" t="s">
        <v>35</v>
      </c>
      <c r="B2297" t="s">
        <v>1339</v>
      </c>
      <c r="C2297" t="s">
        <v>2476</v>
      </c>
      <c r="D2297" t="s">
        <v>2482</v>
      </c>
      <c r="E2297" t="s">
        <v>2471</v>
      </c>
      <c r="F2297" t="s">
        <v>2481</v>
      </c>
      <c r="G2297" t="s">
        <v>2477</v>
      </c>
      <c r="H2297" t="s">
        <v>2478</v>
      </c>
      <c r="I2297" t="s">
        <v>2499</v>
      </c>
      <c r="J2297" t="s">
        <v>2479</v>
      </c>
      <c r="K2297" t="s">
        <v>2472</v>
      </c>
      <c r="L2297" t="s">
        <v>2487</v>
      </c>
      <c r="M2297" t="s">
        <v>2490</v>
      </c>
      <c r="N2297" t="s">
        <v>2496</v>
      </c>
      <c r="O2297" t="s">
        <v>2485</v>
      </c>
      <c r="P2297" t="s">
        <v>2498</v>
      </c>
      <c r="Q2297" t="s">
        <v>2488</v>
      </c>
      <c r="R2297" t="s">
        <v>2470</v>
      </c>
      <c r="S2297" t="s">
        <v>2475</v>
      </c>
      <c r="T2297" t="s">
        <v>2497</v>
      </c>
      <c r="U2297" t="s">
        <v>2492</v>
      </c>
      <c r="V2297" t="s">
        <v>2491</v>
      </c>
      <c r="W2297" t="s">
        <v>2495</v>
      </c>
      <c r="X2297" t="s">
        <v>2473</v>
      </c>
    </row>
    <row r="2298" spans="1:24" x14ac:dyDescent="0.35">
      <c r="A2298" t="s">
        <v>1780</v>
      </c>
      <c r="B2298">
        <v>44</v>
      </c>
      <c r="C2298" t="s">
        <v>1532</v>
      </c>
      <c r="D2298" t="s">
        <v>1672</v>
      </c>
      <c r="E2298" t="s">
        <v>2230</v>
      </c>
      <c r="F2298" t="s">
        <v>1672</v>
      </c>
      <c r="G2298" t="s">
        <v>1563</v>
      </c>
      <c r="H2298" t="s">
        <v>1705</v>
      </c>
      <c r="I2298" t="s">
        <v>1672</v>
      </c>
      <c r="J2298" t="s">
        <v>1356</v>
      </c>
      <c r="K2298" t="s">
        <v>1532</v>
      </c>
      <c r="L2298" t="s">
        <v>1822</v>
      </c>
      <c r="M2298" t="s">
        <v>1672</v>
      </c>
      <c r="N2298" t="s">
        <v>1353</v>
      </c>
      <c r="O2298" t="s">
        <v>1353</v>
      </c>
      <c r="P2298" t="s">
        <v>1353</v>
      </c>
      <c r="Q2298" t="s">
        <v>1353</v>
      </c>
      <c r="R2298" t="s">
        <v>1353</v>
      </c>
      <c r="S2298" t="s">
        <v>1353</v>
      </c>
      <c r="T2298" t="s">
        <v>1353</v>
      </c>
      <c r="U2298" t="s">
        <v>1353</v>
      </c>
      <c r="V2298" t="s">
        <v>1353</v>
      </c>
      <c r="W2298" t="s">
        <v>1353</v>
      </c>
      <c r="X2298" t="s">
        <v>1353</v>
      </c>
    </row>
    <row r="2299" spans="1:24" x14ac:dyDescent="0.35">
      <c r="A2299" t="s">
        <v>1782</v>
      </c>
      <c r="B2299">
        <v>189</v>
      </c>
      <c r="C2299" t="s">
        <v>1699</v>
      </c>
      <c r="D2299" t="s">
        <v>1390</v>
      </c>
      <c r="E2299" t="s">
        <v>1699</v>
      </c>
      <c r="F2299" t="s">
        <v>1704</v>
      </c>
      <c r="G2299" t="s">
        <v>1450</v>
      </c>
      <c r="H2299" t="s">
        <v>2588</v>
      </c>
      <c r="I2299" t="s">
        <v>1390</v>
      </c>
      <c r="J2299" t="s">
        <v>1701</v>
      </c>
      <c r="K2299" t="s">
        <v>1619</v>
      </c>
      <c r="L2299" t="s">
        <v>1450</v>
      </c>
      <c r="M2299" t="s">
        <v>1636</v>
      </c>
      <c r="N2299" t="s">
        <v>1636</v>
      </c>
      <c r="O2299" t="s">
        <v>1616</v>
      </c>
      <c r="P2299" t="s">
        <v>1636</v>
      </c>
      <c r="Q2299" t="s">
        <v>1636</v>
      </c>
      <c r="R2299" t="s">
        <v>1390</v>
      </c>
      <c r="S2299" t="s">
        <v>1636</v>
      </c>
      <c r="T2299" t="s">
        <v>1636</v>
      </c>
      <c r="U2299" t="s">
        <v>1636</v>
      </c>
      <c r="V2299" t="s">
        <v>1636</v>
      </c>
      <c r="W2299" t="s">
        <v>1636</v>
      </c>
      <c r="X2299" t="s">
        <v>1390</v>
      </c>
    </row>
    <row r="2300" spans="1:24" x14ac:dyDescent="0.35">
      <c r="A2300" t="s">
        <v>1378</v>
      </c>
      <c r="B2300">
        <v>233</v>
      </c>
      <c r="C2300" t="s">
        <v>1452</v>
      </c>
      <c r="D2300" t="s">
        <v>1397</v>
      </c>
      <c r="E2300" t="s">
        <v>1401</v>
      </c>
      <c r="F2300" t="s">
        <v>1452</v>
      </c>
      <c r="G2300" t="s">
        <v>1393</v>
      </c>
      <c r="H2300" t="s">
        <v>1909</v>
      </c>
      <c r="I2300" t="s">
        <v>1397</v>
      </c>
      <c r="J2300" t="s">
        <v>1404</v>
      </c>
      <c r="K2300" t="s">
        <v>1658</v>
      </c>
      <c r="L2300" t="s">
        <v>1407</v>
      </c>
      <c r="M2300" t="s">
        <v>1419</v>
      </c>
      <c r="N2300" t="s">
        <v>1526</v>
      </c>
      <c r="O2300" t="s">
        <v>1419</v>
      </c>
      <c r="P2300" t="s">
        <v>1526</v>
      </c>
      <c r="Q2300" t="s">
        <v>1526</v>
      </c>
      <c r="R2300" t="s">
        <v>1492</v>
      </c>
      <c r="S2300" t="s">
        <v>1526</v>
      </c>
      <c r="T2300" t="s">
        <v>1526</v>
      </c>
      <c r="U2300" t="s">
        <v>1526</v>
      </c>
      <c r="V2300" t="s">
        <v>1526</v>
      </c>
      <c r="W2300" t="s">
        <v>1526</v>
      </c>
      <c r="X2300" t="s">
        <v>1492</v>
      </c>
    </row>
    <row r="2302" spans="1:24" x14ac:dyDescent="0.35">
      <c r="A2302" t="s">
        <v>2589</v>
      </c>
    </row>
    <row r="2303" spans="1:24" x14ac:dyDescent="0.35">
      <c r="A2303" t="s">
        <v>53</v>
      </c>
      <c r="B2303" t="s">
        <v>1339</v>
      </c>
      <c r="C2303" t="s">
        <v>2471</v>
      </c>
      <c r="D2303" t="s">
        <v>2481</v>
      </c>
      <c r="E2303" t="s">
        <v>2477</v>
      </c>
      <c r="F2303" t="s">
        <v>2478</v>
      </c>
      <c r="G2303" t="s">
        <v>2479</v>
      </c>
      <c r="H2303" t="s">
        <v>2472</v>
      </c>
      <c r="I2303" t="s">
        <v>2487</v>
      </c>
      <c r="J2303" t="s">
        <v>2496</v>
      </c>
      <c r="K2303" t="s">
        <v>2485</v>
      </c>
      <c r="L2303" t="s">
        <v>2476</v>
      </c>
      <c r="M2303" t="s">
        <v>2482</v>
      </c>
      <c r="N2303" t="s">
        <v>2470</v>
      </c>
      <c r="O2303" t="s">
        <v>2475</v>
      </c>
      <c r="P2303" t="s">
        <v>2492</v>
      </c>
      <c r="Q2303" t="s">
        <v>2499</v>
      </c>
      <c r="R2303" t="s">
        <v>2491</v>
      </c>
      <c r="S2303" t="s">
        <v>2490</v>
      </c>
      <c r="T2303" t="s">
        <v>2473</v>
      </c>
      <c r="U2303" t="s">
        <v>2488</v>
      </c>
      <c r="V2303" t="s">
        <v>2497</v>
      </c>
      <c r="W2303" t="s">
        <v>2495</v>
      </c>
      <c r="X2303" t="s">
        <v>2498</v>
      </c>
    </row>
    <row r="2304" spans="1:24" x14ac:dyDescent="0.35">
      <c r="A2304" t="s">
        <v>1565</v>
      </c>
      <c r="B2304">
        <v>17</v>
      </c>
      <c r="C2304" t="s">
        <v>1433</v>
      </c>
      <c r="D2304" t="s">
        <v>1470</v>
      </c>
      <c r="E2304" t="s">
        <v>1433</v>
      </c>
      <c r="F2304" t="s">
        <v>1954</v>
      </c>
      <c r="G2304" t="s">
        <v>1433</v>
      </c>
      <c r="H2304" t="s">
        <v>1433</v>
      </c>
      <c r="I2304" t="s">
        <v>1433</v>
      </c>
      <c r="J2304" t="s">
        <v>1353</v>
      </c>
      <c r="K2304" t="s">
        <v>1353</v>
      </c>
      <c r="L2304" t="s">
        <v>1353</v>
      </c>
      <c r="M2304" t="s">
        <v>1353</v>
      </c>
      <c r="N2304" t="s">
        <v>1353</v>
      </c>
      <c r="O2304" t="s">
        <v>1353</v>
      </c>
      <c r="P2304" t="s">
        <v>1353</v>
      </c>
      <c r="Q2304" t="s">
        <v>1353</v>
      </c>
      <c r="R2304" t="s">
        <v>1353</v>
      </c>
      <c r="S2304" t="s">
        <v>1353</v>
      </c>
      <c r="T2304" t="s">
        <v>1353</v>
      </c>
      <c r="U2304" t="s">
        <v>1353</v>
      </c>
      <c r="V2304" t="s">
        <v>1353</v>
      </c>
      <c r="W2304" t="s">
        <v>1353</v>
      </c>
      <c r="X2304" t="s">
        <v>1353</v>
      </c>
    </row>
    <row r="2305" spans="1:24" x14ac:dyDescent="0.35">
      <c r="A2305" t="s">
        <v>1566</v>
      </c>
      <c r="B2305">
        <v>123</v>
      </c>
      <c r="C2305" t="s">
        <v>1371</v>
      </c>
      <c r="D2305" t="s">
        <v>1474</v>
      </c>
      <c r="E2305" t="s">
        <v>1418</v>
      </c>
      <c r="F2305" t="s">
        <v>2052</v>
      </c>
      <c r="G2305" t="s">
        <v>1392</v>
      </c>
      <c r="H2305" t="s">
        <v>1380</v>
      </c>
      <c r="I2305" t="s">
        <v>1711</v>
      </c>
      <c r="J2305" t="s">
        <v>1474</v>
      </c>
      <c r="K2305" t="s">
        <v>1390</v>
      </c>
      <c r="L2305" t="s">
        <v>1375</v>
      </c>
      <c r="M2305" t="s">
        <v>1474</v>
      </c>
      <c r="N2305" t="s">
        <v>1390</v>
      </c>
      <c r="O2305" t="s">
        <v>1474</v>
      </c>
      <c r="P2305" t="s">
        <v>1474</v>
      </c>
      <c r="Q2305" t="s">
        <v>1390</v>
      </c>
      <c r="R2305" t="s">
        <v>1474</v>
      </c>
      <c r="S2305" t="s">
        <v>1390</v>
      </c>
      <c r="T2305" t="s">
        <v>1375</v>
      </c>
      <c r="U2305" t="s">
        <v>1353</v>
      </c>
      <c r="V2305" t="s">
        <v>1353</v>
      </c>
      <c r="W2305" t="s">
        <v>1353</v>
      </c>
      <c r="X2305" t="s">
        <v>1353</v>
      </c>
    </row>
    <row r="2306" spans="1:24" x14ac:dyDescent="0.35">
      <c r="A2306" t="s">
        <v>1567</v>
      </c>
      <c r="B2306">
        <v>54</v>
      </c>
      <c r="C2306" t="s">
        <v>2263</v>
      </c>
      <c r="D2306" t="s">
        <v>1369</v>
      </c>
      <c r="E2306" t="s">
        <v>1709</v>
      </c>
      <c r="F2306" t="s">
        <v>2590</v>
      </c>
      <c r="G2306" t="s">
        <v>1709</v>
      </c>
      <c r="H2306" t="s">
        <v>2263</v>
      </c>
      <c r="I2306" t="s">
        <v>1709</v>
      </c>
      <c r="J2306" t="s">
        <v>1353</v>
      </c>
      <c r="K2306" t="s">
        <v>1353</v>
      </c>
      <c r="L2306" t="s">
        <v>1709</v>
      </c>
      <c r="M2306" t="s">
        <v>1699</v>
      </c>
      <c r="N2306" t="s">
        <v>1353</v>
      </c>
      <c r="O2306" t="s">
        <v>1353</v>
      </c>
      <c r="P2306" t="s">
        <v>1353</v>
      </c>
      <c r="Q2306" t="s">
        <v>1369</v>
      </c>
      <c r="R2306" t="s">
        <v>1353</v>
      </c>
      <c r="S2306" t="s">
        <v>1353</v>
      </c>
      <c r="T2306" t="s">
        <v>1353</v>
      </c>
      <c r="U2306" t="s">
        <v>1369</v>
      </c>
      <c r="V2306" t="s">
        <v>1353</v>
      </c>
      <c r="W2306" t="s">
        <v>1353</v>
      </c>
      <c r="X2306" t="s">
        <v>1353</v>
      </c>
    </row>
    <row r="2307" spans="1:24" x14ac:dyDescent="0.35">
      <c r="A2307" t="s">
        <v>1568</v>
      </c>
      <c r="B2307">
        <v>13</v>
      </c>
      <c r="C2307" t="s">
        <v>1407</v>
      </c>
      <c r="D2307" t="s">
        <v>1507</v>
      </c>
      <c r="E2307" t="s">
        <v>1407</v>
      </c>
      <c r="F2307" t="s">
        <v>1405</v>
      </c>
      <c r="G2307" t="s">
        <v>1407</v>
      </c>
      <c r="H2307" t="s">
        <v>1353</v>
      </c>
      <c r="I2307" t="s">
        <v>1353</v>
      </c>
      <c r="J2307" t="s">
        <v>1353</v>
      </c>
      <c r="K2307" t="s">
        <v>1353</v>
      </c>
      <c r="L2307" t="s">
        <v>1353</v>
      </c>
      <c r="M2307" t="s">
        <v>1353</v>
      </c>
      <c r="N2307" t="s">
        <v>1353</v>
      </c>
      <c r="O2307" t="s">
        <v>1353</v>
      </c>
      <c r="P2307" t="s">
        <v>1353</v>
      </c>
      <c r="Q2307" t="s">
        <v>1407</v>
      </c>
      <c r="R2307" t="s">
        <v>1353</v>
      </c>
      <c r="S2307" t="s">
        <v>1353</v>
      </c>
      <c r="T2307" t="s">
        <v>1353</v>
      </c>
      <c r="U2307" t="s">
        <v>1353</v>
      </c>
      <c r="V2307" t="s">
        <v>1407</v>
      </c>
      <c r="W2307" t="s">
        <v>1407</v>
      </c>
      <c r="X2307" t="s">
        <v>1353</v>
      </c>
    </row>
    <row r="2308" spans="1:24" x14ac:dyDescent="0.35">
      <c r="A2308" t="s">
        <v>1569</v>
      </c>
      <c r="B2308">
        <v>26</v>
      </c>
      <c r="C2308" t="s">
        <v>1724</v>
      </c>
      <c r="D2308" t="s">
        <v>1407</v>
      </c>
      <c r="E2308" t="s">
        <v>1724</v>
      </c>
      <c r="F2308" t="s">
        <v>2245</v>
      </c>
      <c r="G2308" t="s">
        <v>2214</v>
      </c>
      <c r="H2308" t="s">
        <v>1407</v>
      </c>
      <c r="I2308" t="s">
        <v>1407</v>
      </c>
      <c r="J2308" t="s">
        <v>1353</v>
      </c>
      <c r="K2308" t="s">
        <v>1353</v>
      </c>
      <c r="L2308" t="s">
        <v>1724</v>
      </c>
      <c r="M2308" t="s">
        <v>1724</v>
      </c>
      <c r="N2308" t="s">
        <v>1724</v>
      </c>
      <c r="O2308" t="s">
        <v>1353</v>
      </c>
      <c r="P2308" t="s">
        <v>1353</v>
      </c>
      <c r="Q2308" t="s">
        <v>1353</v>
      </c>
      <c r="R2308" t="s">
        <v>1353</v>
      </c>
      <c r="S2308" t="s">
        <v>1353</v>
      </c>
      <c r="T2308" t="s">
        <v>1353</v>
      </c>
      <c r="U2308" t="s">
        <v>1353</v>
      </c>
      <c r="V2308" t="s">
        <v>1353</v>
      </c>
      <c r="W2308" t="s">
        <v>1353</v>
      </c>
      <c r="X2308" t="s">
        <v>1724</v>
      </c>
    </row>
    <row r="2309" spans="1:24" x14ac:dyDescent="0.35">
      <c r="A2309" t="s">
        <v>1378</v>
      </c>
      <c r="B2309">
        <v>233</v>
      </c>
      <c r="C2309" t="s">
        <v>1401</v>
      </c>
      <c r="D2309" t="s">
        <v>1452</v>
      </c>
      <c r="E2309" t="s">
        <v>1393</v>
      </c>
      <c r="F2309" t="s">
        <v>1909</v>
      </c>
      <c r="G2309" t="s">
        <v>1404</v>
      </c>
      <c r="H2309" t="s">
        <v>1658</v>
      </c>
      <c r="I2309" t="s">
        <v>1407</v>
      </c>
      <c r="J2309" t="s">
        <v>1526</v>
      </c>
      <c r="K2309" t="s">
        <v>1419</v>
      </c>
      <c r="L2309" t="s">
        <v>1452</v>
      </c>
      <c r="M2309" t="s">
        <v>1397</v>
      </c>
      <c r="N2309" t="s">
        <v>1492</v>
      </c>
      <c r="O2309" t="s">
        <v>1526</v>
      </c>
      <c r="P2309" t="s">
        <v>1526</v>
      </c>
      <c r="Q2309" t="s">
        <v>1397</v>
      </c>
      <c r="R2309" t="s">
        <v>1526</v>
      </c>
      <c r="S2309" t="s">
        <v>1419</v>
      </c>
      <c r="T2309" t="s">
        <v>1492</v>
      </c>
      <c r="U2309" t="s">
        <v>1526</v>
      </c>
      <c r="V2309" t="s">
        <v>1526</v>
      </c>
      <c r="W2309" t="s">
        <v>1526</v>
      </c>
      <c r="X2309" t="s">
        <v>1526</v>
      </c>
    </row>
    <row r="2311" spans="1:24" x14ac:dyDescent="0.35">
      <c r="A2311" t="s">
        <v>2591</v>
      </c>
    </row>
    <row r="2312" spans="1:24" x14ac:dyDescent="0.35">
      <c r="A2312" t="s">
        <v>1409</v>
      </c>
      <c r="B2312" t="s">
        <v>1339</v>
      </c>
      <c r="C2312" t="s">
        <v>2470</v>
      </c>
      <c r="D2312" t="s">
        <v>2477</v>
      </c>
      <c r="E2312" t="s">
        <v>2478</v>
      </c>
      <c r="F2312" t="s">
        <v>2475</v>
      </c>
      <c r="G2312" t="s">
        <v>2499</v>
      </c>
      <c r="H2312" t="s">
        <v>2479</v>
      </c>
      <c r="I2312" t="s">
        <v>2472</v>
      </c>
      <c r="J2312" t="s">
        <v>2487</v>
      </c>
      <c r="K2312" t="s">
        <v>2473</v>
      </c>
      <c r="L2312" t="s">
        <v>2485</v>
      </c>
      <c r="M2312" t="s">
        <v>2476</v>
      </c>
      <c r="N2312" t="s">
        <v>2488</v>
      </c>
      <c r="O2312" t="s">
        <v>2482</v>
      </c>
      <c r="P2312" t="s">
        <v>2471</v>
      </c>
      <c r="Q2312" t="s">
        <v>2481</v>
      </c>
      <c r="R2312" t="s">
        <v>2497</v>
      </c>
      <c r="S2312" t="s">
        <v>2496</v>
      </c>
      <c r="T2312" t="s">
        <v>2492</v>
      </c>
      <c r="U2312" t="s">
        <v>2491</v>
      </c>
      <c r="V2312" t="s">
        <v>2495</v>
      </c>
      <c r="W2312" t="s">
        <v>2498</v>
      </c>
      <c r="X2312" t="s">
        <v>2490</v>
      </c>
    </row>
    <row r="2313" spans="1:24" x14ac:dyDescent="0.35">
      <c r="A2313" t="s">
        <v>1410</v>
      </c>
      <c r="B2313">
        <v>32</v>
      </c>
      <c r="C2313" t="s">
        <v>1411</v>
      </c>
      <c r="D2313" t="s">
        <v>1412</v>
      </c>
      <c r="E2313" t="s">
        <v>1438</v>
      </c>
      <c r="F2313" t="s">
        <v>1411</v>
      </c>
      <c r="G2313" t="s">
        <v>1412</v>
      </c>
      <c r="H2313" t="s">
        <v>1413</v>
      </c>
      <c r="I2313" t="s">
        <v>1413</v>
      </c>
      <c r="J2313" t="s">
        <v>1412</v>
      </c>
      <c r="K2313" t="s">
        <v>1411</v>
      </c>
      <c r="L2313" t="s">
        <v>1353</v>
      </c>
      <c r="M2313" t="s">
        <v>1353</v>
      </c>
      <c r="N2313" t="s">
        <v>1353</v>
      </c>
      <c r="O2313" t="s">
        <v>1353</v>
      </c>
      <c r="P2313" t="s">
        <v>1353</v>
      </c>
      <c r="Q2313" t="s">
        <v>1353</v>
      </c>
      <c r="R2313" t="s">
        <v>1353</v>
      </c>
      <c r="S2313" t="s">
        <v>1353</v>
      </c>
      <c r="T2313" t="s">
        <v>1353</v>
      </c>
      <c r="U2313" t="s">
        <v>1353</v>
      </c>
      <c r="V2313" t="s">
        <v>1353</v>
      </c>
      <c r="W2313" t="s">
        <v>1353</v>
      </c>
      <c r="X2313" t="s">
        <v>1353</v>
      </c>
    </row>
    <row r="2314" spans="1:24" x14ac:dyDescent="0.35">
      <c r="A2314" t="s">
        <v>1415</v>
      </c>
      <c r="B2314">
        <v>103</v>
      </c>
      <c r="C2314" t="s">
        <v>1448</v>
      </c>
      <c r="D2314" t="s">
        <v>1643</v>
      </c>
      <c r="E2314" t="s">
        <v>2221</v>
      </c>
      <c r="F2314" t="s">
        <v>1353</v>
      </c>
      <c r="G2314" t="s">
        <v>1353</v>
      </c>
      <c r="H2314" t="s">
        <v>1637</v>
      </c>
      <c r="I2314" t="s">
        <v>1380</v>
      </c>
      <c r="J2314" t="s">
        <v>1575</v>
      </c>
      <c r="K2314" t="s">
        <v>1353</v>
      </c>
      <c r="L2314" t="s">
        <v>1448</v>
      </c>
      <c r="M2314" t="s">
        <v>1452</v>
      </c>
      <c r="N2314" t="s">
        <v>1448</v>
      </c>
      <c r="O2314" t="s">
        <v>1384</v>
      </c>
      <c r="P2314" t="s">
        <v>1452</v>
      </c>
      <c r="Q2314" t="s">
        <v>1643</v>
      </c>
      <c r="R2314" t="s">
        <v>1448</v>
      </c>
      <c r="S2314" t="s">
        <v>1353</v>
      </c>
      <c r="T2314" t="s">
        <v>1353</v>
      </c>
      <c r="U2314" t="s">
        <v>1353</v>
      </c>
      <c r="V2314" t="s">
        <v>1353</v>
      </c>
      <c r="W2314" t="s">
        <v>1353</v>
      </c>
      <c r="X2314" t="s">
        <v>1353</v>
      </c>
    </row>
    <row r="2315" spans="1:24" x14ac:dyDescent="0.35">
      <c r="A2315" t="s">
        <v>1422</v>
      </c>
      <c r="B2315">
        <v>48</v>
      </c>
      <c r="C2315" t="s">
        <v>1482</v>
      </c>
      <c r="D2315" t="s">
        <v>1625</v>
      </c>
      <c r="E2315" t="s">
        <v>1650</v>
      </c>
      <c r="F2315" t="s">
        <v>1353</v>
      </c>
      <c r="G2315" t="s">
        <v>1482</v>
      </c>
      <c r="H2315" t="s">
        <v>1360</v>
      </c>
      <c r="I2315" t="s">
        <v>1413</v>
      </c>
      <c r="J2315" t="s">
        <v>1625</v>
      </c>
      <c r="K2315" t="s">
        <v>1482</v>
      </c>
      <c r="L2315" t="s">
        <v>1353</v>
      </c>
      <c r="M2315" t="s">
        <v>1413</v>
      </c>
      <c r="N2315" t="s">
        <v>1353</v>
      </c>
      <c r="O2315" t="s">
        <v>1482</v>
      </c>
      <c r="P2315" t="s">
        <v>1413</v>
      </c>
      <c r="Q2315" t="s">
        <v>1482</v>
      </c>
      <c r="R2315" t="s">
        <v>1353</v>
      </c>
      <c r="S2315" t="s">
        <v>1482</v>
      </c>
      <c r="T2315" t="s">
        <v>1482</v>
      </c>
      <c r="U2315" t="s">
        <v>1482</v>
      </c>
      <c r="V2315" t="s">
        <v>1482</v>
      </c>
      <c r="W2315" t="s">
        <v>1353</v>
      </c>
      <c r="X2315" t="s">
        <v>1353</v>
      </c>
    </row>
    <row r="2316" spans="1:24" x14ac:dyDescent="0.35">
      <c r="A2316" t="s">
        <v>1430</v>
      </c>
      <c r="B2316">
        <v>1</v>
      </c>
      <c r="C2316" t="s">
        <v>1353</v>
      </c>
      <c r="D2316" t="s">
        <v>1353</v>
      </c>
      <c r="E2316" t="s">
        <v>1352</v>
      </c>
      <c r="F2316" t="s">
        <v>1353</v>
      </c>
      <c r="G2316" t="s">
        <v>1353</v>
      </c>
      <c r="H2316" t="s">
        <v>1353</v>
      </c>
      <c r="I2316" t="s">
        <v>1353</v>
      </c>
      <c r="J2316" t="s">
        <v>1353</v>
      </c>
      <c r="K2316" t="s">
        <v>1353</v>
      </c>
      <c r="L2316" t="s">
        <v>1353</v>
      </c>
      <c r="M2316" t="s">
        <v>1353</v>
      </c>
      <c r="N2316" t="s">
        <v>1353</v>
      </c>
      <c r="O2316" t="s">
        <v>1353</v>
      </c>
      <c r="P2316" t="s">
        <v>1353</v>
      </c>
      <c r="Q2316" t="s">
        <v>1353</v>
      </c>
      <c r="R2316" t="s">
        <v>1353</v>
      </c>
      <c r="S2316" t="s">
        <v>1353</v>
      </c>
      <c r="T2316" t="s">
        <v>1353</v>
      </c>
      <c r="U2316" t="s">
        <v>1353</v>
      </c>
      <c r="V2316" t="s">
        <v>1353</v>
      </c>
      <c r="W2316" t="s">
        <v>1353</v>
      </c>
      <c r="X2316" t="s">
        <v>1353</v>
      </c>
    </row>
    <row r="2317" spans="1:24" x14ac:dyDescent="0.35">
      <c r="A2317" t="s">
        <v>1431</v>
      </c>
      <c r="B2317">
        <v>33</v>
      </c>
      <c r="C2317" t="s">
        <v>1353</v>
      </c>
      <c r="D2317" t="s">
        <v>1536</v>
      </c>
      <c r="E2317" t="s">
        <v>2592</v>
      </c>
      <c r="F2317" t="s">
        <v>1353</v>
      </c>
      <c r="G2317" t="s">
        <v>1353</v>
      </c>
      <c r="H2317" t="s">
        <v>1822</v>
      </c>
      <c r="I2317" t="s">
        <v>1398</v>
      </c>
      <c r="J2317" t="s">
        <v>1398</v>
      </c>
      <c r="K2317" t="s">
        <v>2156</v>
      </c>
      <c r="L2317" t="s">
        <v>1353</v>
      </c>
      <c r="M2317" t="s">
        <v>1398</v>
      </c>
      <c r="N2317" t="s">
        <v>1353</v>
      </c>
      <c r="O2317" t="s">
        <v>1353</v>
      </c>
      <c r="P2317" t="s">
        <v>1822</v>
      </c>
      <c r="Q2317" t="s">
        <v>1353</v>
      </c>
      <c r="R2317" t="s">
        <v>1353</v>
      </c>
      <c r="S2317" t="s">
        <v>1353</v>
      </c>
      <c r="T2317" t="s">
        <v>1353</v>
      </c>
      <c r="U2317" t="s">
        <v>1353</v>
      </c>
      <c r="V2317" t="s">
        <v>1353</v>
      </c>
      <c r="W2317" t="s">
        <v>2156</v>
      </c>
      <c r="X2317" t="s">
        <v>2156</v>
      </c>
    </row>
    <row r="2318" spans="1:24" x14ac:dyDescent="0.35">
      <c r="A2318" t="s">
        <v>1437</v>
      </c>
      <c r="B2318">
        <v>16</v>
      </c>
      <c r="C2318" t="s">
        <v>1353</v>
      </c>
      <c r="D2318" t="s">
        <v>1353</v>
      </c>
      <c r="E2318" t="s">
        <v>1574</v>
      </c>
      <c r="F2318" t="s">
        <v>1353</v>
      </c>
      <c r="G2318" t="s">
        <v>1353</v>
      </c>
      <c r="H2318" t="s">
        <v>1485</v>
      </c>
      <c r="I2318" t="s">
        <v>1353</v>
      </c>
      <c r="J2318" t="s">
        <v>1353</v>
      </c>
      <c r="K2318" t="s">
        <v>1353</v>
      </c>
      <c r="L2318" t="s">
        <v>1413</v>
      </c>
      <c r="M2318" t="s">
        <v>1353</v>
      </c>
      <c r="N2318" t="s">
        <v>1353</v>
      </c>
      <c r="O2318" t="s">
        <v>1353</v>
      </c>
      <c r="P2318" t="s">
        <v>1353</v>
      </c>
      <c r="Q2318" t="s">
        <v>1360</v>
      </c>
      <c r="R2318" t="s">
        <v>1353</v>
      </c>
      <c r="S2318" t="s">
        <v>1353</v>
      </c>
      <c r="T2318" t="s">
        <v>1353</v>
      </c>
      <c r="U2318" t="s">
        <v>1353</v>
      </c>
      <c r="V2318" t="s">
        <v>1353</v>
      </c>
      <c r="W2318" t="s">
        <v>1353</v>
      </c>
      <c r="X2318" t="s">
        <v>1413</v>
      </c>
    </row>
    <row r="2319" spans="1:24" x14ac:dyDescent="0.35">
      <c r="A2319" t="s">
        <v>1378</v>
      </c>
      <c r="B2319">
        <v>233</v>
      </c>
      <c r="C2319" t="s">
        <v>1492</v>
      </c>
      <c r="D2319" t="s">
        <v>1393</v>
      </c>
      <c r="E2319" t="s">
        <v>1909</v>
      </c>
      <c r="F2319" t="s">
        <v>1526</v>
      </c>
      <c r="G2319" t="s">
        <v>1397</v>
      </c>
      <c r="H2319" t="s">
        <v>1404</v>
      </c>
      <c r="I2319" t="s">
        <v>1658</v>
      </c>
      <c r="J2319" t="s">
        <v>1407</v>
      </c>
      <c r="K2319" t="s">
        <v>1492</v>
      </c>
      <c r="L2319" t="s">
        <v>1419</v>
      </c>
      <c r="M2319" t="s">
        <v>1452</v>
      </c>
      <c r="N2319" t="s">
        <v>1526</v>
      </c>
      <c r="O2319" t="s">
        <v>1397</v>
      </c>
      <c r="P2319" t="s">
        <v>1401</v>
      </c>
      <c r="Q2319" t="s">
        <v>1452</v>
      </c>
      <c r="R2319" t="s">
        <v>1526</v>
      </c>
      <c r="S2319" t="s">
        <v>1526</v>
      </c>
      <c r="T2319" t="s">
        <v>1526</v>
      </c>
      <c r="U2319" t="s">
        <v>1526</v>
      </c>
      <c r="V2319" t="s">
        <v>1526</v>
      </c>
      <c r="W2319" t="s">
        <v>1526</v>
      </c>
      <c r="X2319" t="s">
        <v>1419</v>
      </c>
    </row>
    <row r="2321" spans="1:25" x14ac:dyDescent="0.35">
      <c r="A2321" t="s">
        <v>2593</v>
      </c>
    </row>
    <row r="2322" spans="1:25" x14ac:dyDescent="0.35">
      <c r="A2322" t="s">
        <v>1440</v>
      </c>
      <c r="B2322" t="s">
        <v>1339</v>
      </c>
      <c r="C2322" t="s">
        <v>2476</v>
      </c>
      <c r="D2322" t="s">
        <v>2470</v>
      </c>
      <c r="E2322" t="s">
        <v>2471</v>
      </c>
      <c r="F2322" t="s">
        <v>2477</v>
      </c>
      <c r="G2322" t="s">
        <v>2478</v>
      </c>
      <c r="H2322" t="s">
        <v>2475</v>
      </c>
      <c r="I2322" t="s">
        <v>2499</v>
      </c>
      <c r="J2322" t="s">
        <v>2479</v>
      </c>
      <c r="K2322" t="s">
        <v>2472</v>
      </c>
      <c r="L2322" t="s">
        <v>2491</v>
      </c>
      <c r="M2322" t="s">
        <v>2495</v>
      </c>
      <c r="N2322" t="s">
        <v>2487</v>
      </c>
      <c r="O2322" t="s">
        <v>2473</v>
      </c>
      <c r="P2322" t="s">
        <v>2496</v>
      </c>
      <c r="Q2322" t="s">
        <v>2485</v>
      </c>
      <c r="R2322" t="s">
        <v>2498</v>
      </c>
      <c r="S2322" t="s">
        <v>2488</v>
      </c>
      <c r="T2322" t="s">
        <v>2482</v>
      </c>
      <c r="U2322" t="s">
        <v>2481</v>
      </c>
      <c r="V2322" t="s">
        <v>2497</v>
      </c>
      <c r="W2322" t="s">
        <v>2492</v>
      </c>
      <c r="X2322" t="s">
        <v>2490</v>
      </c>
    </row>
    <row r="2323" spans="1:25" x14ac:dyDescent="0.35">
      <c r="A2323" t="s">
        <v>1441</v>
      </c>
      <c r="B2323">
        <v>41</v>
      </c>
      <c r="C2323" t="s">
        <v>1375</v>
      </c>
      <c r="D2323" t="s">
        <v>1375</v>
      </c>
      <c r="E2323" t="s">
        <v>1380</v>
      </c>
      <c r="F2323" t="s">
        <v>1687</v>
      </c>
      <c r="G2323" t="s">
        <v>1495</v>
      </c>
      <c r="H2323" t="s">
        <v>1375</v>
      </c>
      <c r="I2323" t="s">
        <v>1375</v>
      </c>
      <c r="J2323" t="s">
        <v>1380</v>
      </c>
      <c r="K2323" t="s">
        <v>1375</v>
      </c>
      <c r="L2323" t="s">
        <v>1375</v>
      </c>
      <c r="M2323" t="s">
        <v>1375</v>
      </c>
      <c r="N2323" t="s">
        <v>1375</v>
      </c>
      <c r="O2323" t="s">
        <v>1380</v>
      </c>
      <c r="P2323" t="s">
        <v>1353</v>
      </c>
      <c r="Q2323" t="s">
        <v>1353</v>
      </c>
      <c r="R2323" t="s">
        <v>1353</v>
      </c>
      <c r="S2323" t="s">
        <v>1353</v>
      </c>
      <c r="T2323" t="s">
        <v>1353</v>
      </c>
      <c r="U2323" t="s">
        <v>1353</v>
      </c>
      <c r="V2323" t="s">
        <v>1353</v>
      </c>
      <c r="W2323" t="s">
        <v>1353</v>
      </c>
      <c r="X2323" t="s">
        <v>1353</v>
      </c>
    </row>
    <row r="2324" spans="1:25" x14ac:dyDescent="0.35">
      <c r="A2324" t="s">
        <v>1447</v>
      </c>
      <c r="B2324">
        <v>192</v>
      </c>
      <c r="C2324" t="s">
        <v>1704</v>
      </c>
      <c r="D2324" t="s">
        <v>1448</v>
      </c>
      <c r="E2324" t="s">
        <v>1704</v>
      </c>
      <c r="F2324" t="s">
        <v>1417</v>
      </c>
      <c r="G2324" t="s">
        <v>1913</v>
      </c>
      <c r="H2324" t="s">
        <v>1353</v>
      </c>
      <c r="I2324" t="s">
        <v>1390</v>
      </c>
      <c r="J2324" t="s">
        <v>1725</v>
      </c>
      <c r="K2324" t="s">
        <v>1370</v>
      </c>
      <c r="L2324" t="s">
        <v>1353</v>
      </c>
      <c r="M2324" t="s">
        <v>1353</v>
      </c>
      <c r="N2324" t="s">
        <v>1418</v>
      </c>
      <c r="O2324" t="s">
        <v>1636</v>
      </c>
      <c r="P2324" t="s">
        <v>1636</v>
      </c>
      <c r="Q2324" t="s">
        <v>1448</v>
      </c>
      <c r="R2324" t="s">
        <v>1636</v>
      </c>
      <c r="S2324" t="s">
        <v>1636</v>
      </c>
      <c r="T2324" t="s">
        <v>1482</v>
      </c>
      <c r="U2324" t="s">
        <v>1852</v>
      </c>
      <c r="V2324" t="s">
        <v>1636</v>
      </c>
      <c r="W2324" t="s">
        <v>1636</v>
      </c>
      <c r="X2324" t="s">
        <v>1448</v>
      </c>
    </row>
    <row r="2325" spans="1:25" x14ac:dyDescent="0.35">
      <c r="A2325" t="s">
        <v>1378</v>
      </c>
      <c r="B2325">
        <v>233</v>
      </c>
      <c r="C2325" t="s">
        <v>1452</v>
      </c>
      <c r="D2325" t="s">
        <v>1492</v>
      </c>
      <c r="E2325" t="s">
        <v>1401</v>
      </c>
      <c r="F2325" t="s">
        <v>1393</v>
      </c>
      <c r="G2325" t="s">
        <v>1909</v>
      </c>
      <c r="H2325" t="s">
        <v>1526</v>
      </c>
      <c r="I2325" t="s">
        <v>1397</v>
      </c>
      <c r="J2325" t="s">
        <v>1404</v>
      </c>
      <c r="K2325" t="s">
        <v>1658</v>
      </c>
      <c r="L2325" t="s">
        <v>1526</v>
      </c>
      <c r="M2325" t="s">
        <v>1526</v>
      </c>
      <c r="N2325" t="s">
        <v>1407</v>
      </c>
      <c r="O2325" t="s">
        <v>1492</v>
      </c>
      <c r="P2325" t="s">
        <v>1526</v>
      </c>
      <c r="Q2325" t="s">
        <v>1419</v>
      </c>
      <c r="R2325" t="s">
        <v>1526</v>
      </c>
      <c r="S2325" t="s">
        <v>1526</v>
      </c>
      <c r="T2325" t="s">
        <v>1397</v>
      </c>
      <c r="U2325" t="s">
        <v>1452</v>
      </c>
      <c r="V2325" t="s">
        <v>1526</v>
      </c>
      <c r="W2325" t="s">
        <v>1526</v>
      </c>
      <c r="X2325" t="s">
        <v>1419</v>
      </c>
    </row>
    <row r="2327" spans="1:25" x14ac:dyDescent="0.35">
      <c r="A2327" t="s">
        <v>2594</v>
      </c>
    </row>
    <row r="2328" spans="1:25" x14ac:dyDescent="0.35">
      <c r="A2328" t="s">
        <v>57</v>
      </c>
      <c r="B2328" t="s">
        <v>1339</v>
      </c>
      <c r="C2328" t="s">
        <v>2496</v>
      </c>
      <c r="D2328" t="s">
        <v>2485</v>
      </c>
      <c r="E2328" t="s">
        <v>2476</v>
      </c>
      <c r="F2328" t="s">
        <v>2488</v>
      </c>
      <c r="G2328" t="s">
        <v>2482</v>
      </c>
      <c r="H2328" t="s">
        <v>2484</v>
      </c>
      <c r="I2328" t="s">
        <v>2471</v>
      </c>
      <c r="J2328" t="s">
        <v>2481</v>
      </c>
      <c r="K2328" t="s">
        <v>2477</v>
      </c>
      <c r="L2328" t="s">
        <v>2478</v>
      </c>
      <c r="M2328" t="s">
        <v>2489</v>
      </c>
      <c r="N2328" t="s">
        <v>2475</v>
      </c>
      <c r="O2328" t="s">
        <v>2494</v>
      </c>
      <c r="P2328" t="s">
        <v>2497</v>
      </c>
      <c r="Q2328" t="s">
        <v>2499</v>
      </c>
      <c r="R2328" t="s">
        <v>2479</v>
      </c>
      <c r="S2328" t="s">
        <v>2472</v>
      </c>
      <c r="T2328" t="s">
        <v>2491</v>
      </c>
      <c r="U2328" t="s">
        <v>2487</v>
      </c>
      <c r="V2328" t="s">
        <v>2486</v>
      </c>
      <c r="W2328" t="s">
        <v>2490</v>
      </c>
      <c r="X2328" t="s">
        <v>2493</v>
      </c>
      <c r="Y2328" t="s">
        <v>2480</v>
      </c>
    </row>
    <row r="2329" spans="1:25" x14ac:dyDescent="0.35">
      <c r="A2329" t="s">
        <v>240</v>
      </c>
      <c r="B2329">
        <v>198</v>
      </c>
      <c r="C2329" t="s">
        <v>1448</v>
      </c>
      <c r="D2329" t="s">
        <v>1429</v>
      </c>
      <c r="E2329" t="s">
        <v>1610</v>
      </c>
      <c r="F2329" t="s">
        <v>1448</v>
      </c>
      <c r="G2329" t="s">
        <v>1396</v>
      </c>
      <c r="H2329" t="s">
        <v>1626</v>
      </c>
      <c r="I2329" t="s">
        <v>1532</v>
      </c>
      <c r="J2329" t="s">
        <v>1532</v>
      </c>
      <c r="K2329" t="s">
        <v>1639</v>
      </c>
      <c r="L2329" t="s">
        <v>2295</v>
      </c>
      <c r="M2329" t="s">
        <v>2156</v>
      </c>
      <c r="N2329" t="s">
        <v>1448</v>
      </c>
      <c r="O2329" t="s">
        <v>1448</v>
      </c>
      <c r="P2329" t="s">
        <v>1423</v>
      </c>
      <c r="Q2329" t="s">
        <v>1636</v>
      </c>
      <c r="R2329" t="s">
        <v>1639</v>
      </c>
      <c r="S2329" t="s">
        <v>1423</v>
      </c>
      <c r="T2329" t="s">
        <v>1448</v>
      </c>
      <c r="U2329" t="s">
        <v>1374</v>
      </c>
      <c r="V2329" t="s">
        <v>1636</v>
      </c>
      <c r="W2329" t="s">
        <v>1532</v>
      </c>
      <c r="X2329" t="s">
        <v>1448</v>
      </c>
      <c r="Y2329" t="s">
        <v>1353</v>
      </c>
    </row>
    <row r="2330" spans="1:25" x14ac:dyDescent="0.35">
      <c r="A2330" t="s">
        <v>462</v>
      </c>
      <c r="B2330">
        <v>15</v>
      </c>
      <c r="C2330" t="s">
        <v>1353</v>
      </c>
      <c r="D2330" t="s">
        <v>1353</v>
      </c>
      <c r="E2330" t="s">
        <v>1476</v>
      </c>
      <c r="F2330" t="s">
        <v>1353</v>
      </c>
      <c r="G2330" t="s">
        <v>1353</v>
      </c>
      <c r="H2330" t="s">
        <v>1353</v>
      </c>
      <c r="I2330" t="s">
        <v>1353</v>
      </c>
      <c r="J2330" t="s">
        <v>1353</v>
      </c>
      <c r="K2330" t="s">
        <v>1476</v>
      </c>
      <c r="L2330" t="s">
        <v>1363</v>
      </c>
      <c r="M2330" t="s">
        <v>1389</v>
      </c>
      <c r="N2330" t="s">
        <v>1353</v>
      </c>
      <c r="O2330" t="s">
        <v>1353</v>
      </c>
      <c r="P2330" t="s">
        <v>1353</v>
      </c>
      <c r="Q2330" t="s">
        <v>1353</v>
      </c>
      <c r="R2330" t="s">
        <v>1363</v>
      </c>
      <c r="S2330" t="s">
        <v>1353</v>
      </c>
      <c r="T2330" t="s">
        <v>1353</v>
      </c>
      <c r="U2330" t="s">
        <v>1389</v>
      </c>
      <c r="V2330" t="s">
        <v>1353</v>
      </c>
      <c r="W2330" t="s">
        <v>1389</v>
      </c>
      <c r="X2330" t="s">
        <v>1353</v>
      </c>
      <c r="Y2330" t="s">
        <v>1476</v>
      </c>
    </row>
    <row r="2331" spans="1:25" x14ac:dyDescent="0.35">
      <c r="A2331" t="s">
        <v>1378</v>
      </c>
      <c r="B2331">
        <v>213</v>
      </c>
      <c r="C2331" t="s">
        <v>1419</v>
      </c>
      <c r="D2331" t="s">
        <v>1724</v>
      </c>
      <c r="E2331" t="s">
        <v>1583</v>
      </c>
      <c r="F2331" t="s">
        <v>1419</v>
      </c>
      <c r="G2331" t="s">
        <v>1371</v>
      </c>
      <c r="H2331" t="s">
        <v>1376</v>
      </c>
      <c r="I2331" t="s">
        <v>1704</v>
      </c>
      <c r="J2331" t="s">
        <v>1704</v>
      </c>
      <c r="K2331" t="s">
        <v>1404</v>
      </c>
      <c r="L2331" t="s">
        <v>2595</v>
      </c>
      <c r="M2331" t="s">
        <v>1371</v>
      </c>
      <c r="N2331" t="s">
        <v>1419</v>
      </c>
      <c r="O2331" t="s">
        <v>1419</v>
      </c>
      <c r="P2331" t="s">
        <v>1369</v>
      </c>
      <c r="Q2331" t="s">
        <v>1636</v>
      </c>
      <c r="R2331" t="s">
        <v>1679</v>
      </c>
      <c r="S2331" t="s">
        <v>1369</v>
      </c>
      <c r="T2331" t="s">
        <v>1419</v>
      </c>
      <c r="U2331" t="s">
        <v>1641</v>
      </c>
      <c r="V2331" t="s">
        <v>1636</v>
      </c>
      <c r="W2331" t="s">
        <v>1852</v>
      </c>
      <c r="X2331" t="s">
        <v>1419</v>
      </c>
      <c r="Y2331" t="s">
        <v>1419</v>
      </c>
    </row>
    <row r="2333" spans="1:25" x14ac:dyDescent="0.35">
      <c r="A2333" t="s">
        <v>2596</v>
      </c>
    </row>
    <row r="2334" spans="1:25" x14ac:dyDescent="0.35">
      <c r="A2334" t="s">
        <v>25</v>
      </c>
      <c r="B2334" t="s">
        <v>1339</v>
      </c>
      <c r="C2334" t="s">
        <v>2479</v>
      </c>
      <c r="D2334" t="s">
        <v>2487</v>
      </c>
      <c r="E2334" t="s">
        <v>2496</v>
      </c>
      <c r="F2334" t="s">
        <v>2485</v>
      </c>
      <c r="G2334" t="s">
        <v>2476</v>
      </c>
      <c r="H2334" t="s">
        <v>2482</v>
      </c>
      <c r="I2334" t="s">
        <v>2484</v>
      </c>
      <c r="J2334" t="s">
        <v>2481</v>
      </c>
      <c r="K2334" t="s">
        <v>2477</v>
      </c>
      <c r="L2334" t="s">
        <v>2478</v>
      </c>
      <c r="M2334" t="s">
        <v>2489</v>
      </c>
      <c r="N2334" t="s">
        <v>2497</v>
      </c>
      <c r="O2334" t="s">
        <v>2499</v>
      </c>
      <c r="P2334" t="s">
        <v>2490</v>
      </c>
      <c r="Q2334" t="s">
        <v>2493</v>
      </c>
      <c r="R2334" t="s">
        <v>2488</v>
      </c>
      <c r="S2334" t="s">
        <v>2471</v>
      </c>
      <c r="T2334" t="s">
        <v>2475</v>
      </c>
      <c r="U2334" t="s">
        <v>2494</v>
      </c>
      <c r="V2334" t="s">
        <v>2472</v>
      </c>
      <c r="W2334" t="s">
        <v>2491</v>
      </c>
      <c r="X2334" t="s">
        <v>2480</v>
      </c>
      <c r="Y2334" t="s">
        <v>2486</v>
      </c>
    </row>
    <row r="2335" spans="1:25" x14ac:dyDescent="0.35">
      <c r="A2335" t="s">
        <v>1459</v>
      </c>
      <c r="B2335">
        <v>2</v>
      </c>
      <c r="C2335" t="s">
        <v>1438</v>
      </c>
      <c r="D2335" t="s">
        <v>1438</v>
      </c>
      <c r="E2335" t="s">
        <v>1353</v>
      </c>
      <c r="F2335" t="s">
        <v>1353</v>
      </c>
      <c r="G2335" t="s">
        <v>1353</v>
      </c>
      <c r="H2335" t="s">
        <v>1353</v>
      </c>
      <c r="I2335" t="s">
        <v>1353</v>
      </c>
      <c r="J2335" t="s">
        <v>1353</v>
      </c>
      <c r="K2335" t="s">
        <v>1353</v>
      </c>
      <c r="L2335" t="s">
        <v>1353</v>
      </c>
      <c r="M2335" t="s">
        <v>1353</v>
      </c>
      <c r="N2335" t="s">
        <v>1353</v>
      </c>
      <c r="O2335" t="s">
        <v>1353</v>
      </c>
      <c r="P2335" t="s">
        <v>1353</v>
      </c>
      <c r="Q2335" t="s">
        <v>1353</v>
      </c>
      <c r="R2335" t="s">
        <v>1353</v>
      </c>
      <c r="S2335" t="s">
        <v>1353</v>
      </c>
      <c r="T2335" t="s">
        <v>1353</v>
      </c>
      <c r="U2335" t="s">
        <v>1353</v>
      </c>
      <c r="V2335" t="s">
        <v>1353</v>
      </c>
      <c r="W2335" t="s">
        <v>1353</v>
      </c>
      <c r="X2335" t="s">
        <v>1353</v>
      </c>
      <c r="Y2335" t="s">
        <v>1353</v>
      </c>
    </row>
    <row r="2336" spans="1:25" x14ac:dyDescent="0.35">
      <c r="A2336" t="s">
        <v>1455</v>
      </c>
      <c r="B2336">
        <v>34</v>
      </c>
      <c r="C2336" t="s">
        <v>1353</v>
      </c>
      <c r="D2336" t="s">
        <v>1432</v>
      </c>
      <c r="E2336" t="s">
        <v>1384</v>
      </c>
      <c r="F2336" t="s">
        <v>1433</v>
      </c>
      <c r="G2336" t="s">
        <v>1433</v>
      </c>
      <c r="H2336" t="s">
        <v>1384</v>
      </c>
      <c r="I2336" t="s">
        <v>1384</v>
      </c>
      <c r="J2336" t="s">
        <v>1432</v>
      </c>
      <c r="K2336" t="s">
        <v>1470</v>
      </c>
      <c r="L2336" t="s">
        <v>1435</v>
      </c>
      <c r="M2336" t="s">
        <v>1436</v>
      </c>
      <c r="N2336" t="s">
        <v>1384</v>
      </c>
      <c r="O2336" t="s">
        <v>1384</v>
      </c>
      <c r="P2336" t="s">
        <v>1432</v>
      </c>
      <c r="Q2336" t="s">
        <v>1384</v>
      </c>
      <c r="R2336" t="s">
        <v>1353</v>
      </c>
      <c r="S2336" t="s">
        <v>1353</v>
      </c>
      <c r="T2336" t="s">
        <v>1353</v>
      </c>
      <c r="U2336" t="s">
        <v>1353</v>
      </c>
      <c r="V2336" t="s">
        <v>1353</v>
      </c>
      <c r="W2336" t="s">
        <v>1353</v>
      </c>
      <c r="X2336" t="s">
        <v>1353</v>
      </c>
      <c r="Y2336" t="s">
        <v>1353</v>
      </c>
    </row>
    <row r="2337" spans="1:25" x14ac:dyDescent="0.35">
      <c r="A2337" t="s">
        <v>1456</v>
      </c>
      <c r="B2337">
        <v>86</v>
      </c>
      <c r="C2337" t="s">
        <v>1711</v>
      </c>
      <c r="D2337" t="s">
        <v>1709</v>
      </c>
      <c r="E2337" t="s">
        <v>1383</v>
      </c>
      <c r="F2337" t="s">
        <v>1643</v>
      </c>
      <c r="G2337" t="s">
        <v>1790</v>
      </c>
      <c r="H2337" t="s">
        <v>1383</v>
      </c>
      <c r="I2337" t="s">
        <v>1672</v>
      </c>
      <c r="J2337" t="s">
        <v>1383</v>
      </c>
      <c r="K2337" t="s">
        <v>1646</v>
      </c>
      <c r="L2337" t="s">
        <v>2597</v>
      </c>
      <c r="M2337" t="s">
        <v>1353</v>
      </c>
      <c r="N2337" t="s">
        <v>1672</v>
      </c>
      <c r="O2337" t="s">
        <v>1353</v>
      </c>
      <c r="P2337" t="s">
        <v>1383</v>
      </c>
      <c r="Q2337" t="s">
        <v>1353</v>
      </c>
      <c r="R2337" t="s">
        <v>1383</v>
      </c>
      <c r="S2337" t="s">
        <v>1643</v>
      </c>
      <c r="T2337" t="s">
        <v>1672</v>
      </c>
      <c r="U2337" t="s">
        <v>1383</v>
      </c>
      <c r="V2337" t="s">
        <v>1672</v>
      </c>
      <c r="W2337" t="s">
        <v>1383</v>
      </c>
      <c r="X2337" t="s">
        <v>1353</v>
      </c>
      <c r="Y2337" t="s">
        <v>1353</v>
      </c>
    </row>
    <row r="2338" spans="1:25" x14ac:dyDescent="0.35">
      <c r="A2338" t="s">
        <v>1457</v>
      </c>
      <c r="B2338">
        <v>51</v>
      </c>
      <c r="C2338" t="s">
        <v>1497</v>
      </c>
      <c r="D2338" t="s">
        <v>1423</v>
      </c>
      <c r="E2338" t="s">
        <v>1353</v>
      </c>
      <c r="F2338" t="s">
        <v>1423</v>
      </c>
      <c r="G2338" t="s">
        <v>1392</v>
      </c>
      <c r="H2338" t="s">
        <v>1575</v>
      </c>
      <c r="I2338" t="s">
        <v>1353</v>
      </c>
      <c r="J2338" t="s">
        <v>1423</v>
      </c>
      <c r="K2338" t="s">
        <v>1433</v>
      </c>
      <c r="L2338" t="s">
        <v>1468</v>
      </c>
      <c r="M2338" t="s">
        <v>1452</v>
      </c>
      <c r="N2338" t="s">
        <v>1423</v>
      </c>
      <c r="O2338" t="s">
        <v>1353</v>
      </c>
      <c r="P2338" t="s">
        <v>1575</v>
      </c>
      <c r="Q2338" t="s">
        <v>1353</v>
      </c>
      <c r="R2338" t="s">
        <v>1423</v>
      </c>
      <c r="S2338" t="s">
        <v>1433</v>
      </c>
      <c r="T2338" t="s">
        <v>1353</v>
      </c>
      <c r="U2338" t="s">
        <v>1423</v>
      </c>
      <c r="V2338" t="s">
        <v>1452</v>
      </c>
      <c r="W2338" t="s">
        <v>1423</v>
      </c>
      <c r="X2338" t="s">
        <v>1423</v>
      </c>
      <c r="Y2338" t="s">
        <v>1353</v>
      </c>
    </row>
    <row r="2339" spans="1:25" x14ac:dyDescent="0.35">
      <c r="A2339" t="s">
        <v>1458</v>
      </c>
      <c r="B2339">
        <v>37</v>
      </c>
      <c r="C2339" t="s">
        <v>2549</v>
      </c>
      <c r="D2339" t="s">
        <v>1557</v>
      </c>
      <c r="E2339" t="s">
        <v>1353</v>
      </c>
      <c r="F2339" t="s">
        <v>1353</v>
      </c>
      <c r="G2339" t="s">
        <v>1711</v>
      </c>
      <c r="H2339" t="s">
        <v>1416</v>
      </c>
      <c r="I2339" t="s">
        <v>1353</v>
      </c>
      <c r="J2339" t="s">
        <v>1679</v>
      </c>
      <c r="K2339" t="s">
        <v>1557</v>
      </c>
      <c r="L2339" t="s">
        <v>1656</v>
      </c>
      <c r="M2339" t="s">
        <v>1353</v>
      </c>
      <c r="N2339" t="s">
        <v>1353</v>
      </c>
      <c r="O2339" t="s">
        <v>1353</v>
      </c>
      <c r="P2339" t="s">
        <v>1557</v>
      </c>
      <c r="Q2339" t="s">
        <v>1416</v>
      </c>
      <c r="R2339" t="s">
        <v>1353</v>
      </c>
      <c r="S2339" t="s">
        <v>1416</v>
      </c>
      <c r="T2339" t="s">
        <v>1353</v>
      </c>
      <c r="U2339" t="s">
        <v>1353</v>
      </c>
      <c r="V2339" t="s">
        <v>1353</v>
      </c>
      <c r="W2339" t="s">
        <v>1353</v>
      </c>
      <c r="X2339" t="s">
        <v>1416</v>
      </c>
      <c r="Y2339" t="s">
        <v>1416</v>
      </c>
    </row>
    <row r="2340" spans="1:25" x14ac:dyDescent="0.35">
      <c r="A2340" t="s">
        <v>1460</v>
      </c>
      <c r="B2340">
        <v>3</v>
      </c>
      <c r="C2340" t="s">
        <v>1353</v>
      </c>
      <c r="D2340" t="s">
        <v>1353</v>
      </c>
      <c r="E2340" t="s">
        <v>1353</v>
      </c>
      <c r="F2340" t="s">
        <v>1353</v>
      </c>
      <c r="G2340" t="s">
        <v>1366</v>
      </c>
      <c r="H2340" t="s">
        <v>1353</v>
      </c>
      <c r="I2340" t="s">
        <v>1353</v>
      </c>
      <c r="J2340" t="s">
        <v>1353</v>
      </c>
      <c r="K2340" t="s">
        <v>1353</v>
      </c>
      <c r="L2340" t="s">
        <v>1365</v>
      </c>
      <c r="M2340" t="s">
        <v>1353</v>
      </c>
      <c r="N2340" t="s">
        <v>1353</v>
      </c>
      <c r="O2340" t="s">
        <v>1353</v>
      </c>
      <c r="P2340" t="s">
        <v>1353</v>
      </c>
      <c r="Q2340" t="s">
        <v>1353</v>
      </c>
      <c r="R2340" t="s">
        <v>1353</v>
      </c>
      <c r="S2340" t="s">
        <v>1353</v>
      </c>
      <c r="T2340" t="s">
        <v>1353</v>
      </c>
      <c r="U2340" t="s">
        <v>1353</v>
      </c>
      <c r="V2340" t="s">
        <v>1353</v>
      </c>
      <c r="W2340" t="s">
        <v>1353</v>
      </c>
      <c r="X2340" t="s">
        <v>1353</v>
      </c>
      <c r="Y2340" t="s">
        <v>1353</v>
      </c>
    </row>
    <row r="2341" spans="1:25" x14ac:dyDescent="0.35">
      <c r="A2341" t="s">
        <v>1378</v>
      </c>
      <c r="B2341">
        <v>213</v>
      </c>
      <c r="C2341" t="s">
        <v>1679</v>
      </c>
      <c r="D2341" t="s">
        <v>1641</v>
      </c>
      <c r="E2341" t="s">
        <v>1419</v>
      </c>
      <c r="F2341" t="s">
        <v>1724</v>
      </c>
      <c r="G2341" t="s">
        <v>1583</v>
      </c>
      <c r="H2341" t="s">
        <v>1371</v>
      </c>
      <c r="I2341" t="s">
        <v>1376</v>
      </c>
      <c r="J2341" t="s">
        <v>1704</v>
      </c>
      <c r="K2341" t="s">
        <v>1404</v>
      </c>
      <c r="L2341" t="s">
        <v>2595</v>
      </c>
      <c r="M2341" t="s">
        <v>1371</v>
      </c>
      <c r="N2341" t="s">
        <v>1369</v>
      </c>
      <c r="O2341" t="s">
        <v>1636</v>
      </c>
      <c r="P2341" t="s">
        <v>1852</v>
      </c>
      <c r="Q2341" t="s">
        <v>1419</v>
      </c>
      <c r="R2341" t="s">
        <v>1419</v>
      </c>
      <c r="S2341" t="s">
        <v>1704</v>
      </c>
      <c r="T2341" t="s">
        <v>1419</v>
      </c>
      <c r="U2341" t="s">
        <v>1419</v>
      </c>
      <c r="V2341" t="s">
        <v>1369</v>
      </c>
      <c r="W2341" t="s">
        <v>1419</v>
      </c>
      <c r="X2341" t="s">
        <v>1419</v>
      </c>
      <c r="Y2341" t="s">
        <v>1636</v>
      </c>
    </row>
    <row r="2343" spans="1:25" x14ac:dyDescent="0.35">
      <c r="A2343" t="s">
        <v>2598</v>
      </c>
    </row>
    <row r="2344" spans="1:25" x14ac:dyDescent="0.35">
      <c r="A2344" t="s">
        <v>35</v>
      </c>
      <c r="B2344" t="s">
        <v>1339</v>
      </c>
      <c r="C2344" t="s">
        <v>2476</v>
      </c>
      <c r="D2344" t="s">
        <v>2482</v>
      </c>
      <c r="E2344" t="s">
        <v>2471</v>
      </c>
      <c r="F2344" t="s">
        <v>2481</v>
      </c>
      <c r="G2344" t="s">
        <v>2477</v>
      </c>
      <c r="H2344" t="s">
        <v>2478</v>
      </c>
      <c r="I2344" t="s">
        <v>2475</v>
      </c>
      <c r="J2344" t="s">
        <v>2479</v>
      </c>
      <c r="K2344" t="s">
        <v>2487</v>
      </c>
      <c r="L2344" t="s">
        <v>2486</v>
      </c>
      <c r="M2344" t="s">
        <v>2490</v>
      </c>
      <c r="N2344" t="s">
        <v>2496</v>
      </c>
      <c r="O2344" t="s">
        <v>2485</v>
      </c>
      <c r="P2344" t="s">
        <v>2488</v>
      </c>
      <c r="Q2344" t="s">
        <v>2484</v>
      </c>
      <c r="R2344" t="s">
        <v>2480</v>
      </c>
      <c r="S2344" t="s">
        <v>2489</v>
      </c>
      <c r="T2344" t="s">
        <v>2494</v>
      </c>
      <c r="U2344" t="s">
        <v>2497</v>
      </c>
      <c r="V2344" t="s">
        <v>2499</v>
      </c>
      <c r="W2344" t="s">
        <v>2472</v>
      </c>
      <c r="X2344" t="s">
        <v>2491</v>
      </c>
      <c r="Y2344" t="s">
        <v>2493</v>
      </c>
    </row>
    <row r="2345" spans="1:25" x14ac:dyDescent="0.35">
      <c r="A2345" t="s">
        <v>1780</v>
      </c>
      <c r="B2345">
        <v>42</v>
      </c>
      <c r="C2345" t="s">
        <v>1387</v>
      </c>
      <c r="D2345" t="s">
        <v>1373</v>
      </c>
      <c r="E2345" t="s">
        <v>1373</v>
      </c>
      <c r="F2345" t="s">
        <v>1375</v>
      </c>
      <c r="G2345" t="s">
        <v>1661</v>
      </c>
      <c r="H2345" t="s">
        <v>2265</v>
      </c>
      <c r="I2345" t="s">
        <v>1375</v>
      </c>
      <c r="J2345" t="s">
        <v>1488</v>
      </c>
      <c r="K2345" t="s">
        <v>1374</v>
      </c>
      <c r="L2345" t="s">
        <v>1375</v>
      </c>
      <c r="M2345" t="s">
        <v>1375</v>
      </c>
      <c r="N2345" t="s">
        <v>1353</v>
      </c>
      <c r="O2345" t="s">
        <v>1353</v>
      </c>
      <c r="P2345" t="s">
        <v>1353</v>
      </c>
      <c r="Q2345" t="s">
        <v>1353</v>
      </c>
      <c r="R2345" t="s">
        <v>1353</v>
      </c>
      <c r="S2345" t="s">
        <v>1353</v>
      </c>
      <c r="T2345" t="s">
        <v>1353</v>
      </c>
      <c r="U2345" t="s">
        <v>1353</v>
      </c>
      <c r="V2345" t="s">
        <v>1353</v>
      </c>
      <c r="W2345" t="s">
        <v>1353</v>
      </c>
      <c r="X2345" t="s">
        <v>1353</v>
      </c>
      <c r="Y2345" t="s">
        <v>1353</v>
      </c>
    </row>
    <row r="2346" spans="1:25" x14ac:dyDescent="0.35">
      <c r="A2346" t="s">
        <v>1782</v>
      </c>
      <c r="B2346">
        <v>171</v>
      </c>
      <c r="C2346" t="s">
        <v>2262</v>
      </c>
      <c r="D2346" t="s">
        <v>1384</v>
      </c>
      <c r="E2346" t="s">
        <v>1603</v>
      </c>
      <c r="F2346" t="s">
        <v>1852</v>
      </c>
      <c r="G2346" t="s">
        <v>2300</v>
      </c>
      <c r="H2346" t="s">
        <v>1675</v>
      </c>
      <c r="I2346" t="s">
        <v>1623</v>
      </c>
      <c r="J2346" t="s">
        <v>2300</v>
      </c>
      <c r="K2346" t="s">
        <v>1641</v>
      </c>
      <c r="L2346" t="s">
        <v>1353</v>
      </c>
      <c r="M2346" t="s">
        <v>1619</v>
      </c>
      <c r="N2346" t="s">
        <v>1383</v>
      </c>
      <c r="O2346" t="s">
        <v>1852</v>
      </c>
      <c r="P2346" t="s">
        <v>1383</v>
      </c>
      <c r="Q2346" t="s">
        <v>1420</v>
      </c>
      <c r="R2346" t="s">
        <v>1383</v>
      </c>
      <c r="S2346" t="s">
        <v>1603</v>
      </c>
      <c r="T2346" t="s">
        <v>1383</v>
      </c>
      <c r="U2346" t="s">
        <v>1672</v>
      </c>
      <c r="V2346" t="s">
        <v>1623</v>
      </c>
      <c r="W2346" t="s">
        <v>1672</v>
      </c>
      <c r="X2346" t="s">
        <v>1383</v>
      </c>
      <c r="Y2346" t="s">
        <v>1383</v>
      </c>
    </row>
    <row r="2347" spans="1:25" x14ac:dyDescent="0.35">
      <c r="A2347" t="s">
        <v>1378</v>
      </c>
      <c r="B2347">
        <v>213</v>
      </c>
      <c r="C2347" t="s">
        <v>1583</v>
      </c>
      <c r="D2347" t="s">
        <v>1371</v>
      </c>
      <c r="E2347" t="s">
        <v>1704</v>
      </c>
      <c r="F2347" t="s">
        <v>1704</v>
      </c>
      <c r="G2347" t="s">
        <v>1404</v>
      </c>
      <c r="H2347" t="s">
        <v>2595</v>
      </c>
      <c r="I2347" t="s">
        <v>1419</v>
      </c>
      <c r="J2347" t="s">
        <v>1679</v>
      </c>
      <c r="K2347" t="s">
        <v>1641</v>
      </c>
      <c r="L2347" t="s">
        <v>1636</v>
      </c>
      <c r="M2347" t="s">
        <v>1852</v>
      </c>
      <c r="N2347" t="s">
        <v>1419</v>
      </c>
      <c r="O2347" t="s">
        <v>1724</v>
      </c>
      <c r="P2347" t="s">
        <v>1419</v>
      </c>
      <c r="Q2347" t="s">
        <v>1376</v>
      </c>
      <c r="R2347" t="s">
        <v>1419</v>
      </c>
      <c r="S2347" t="s">
        <v>1371</v>
      </c>
      <c r="T2347" t="s">
        <v>1419</v>
      </c>
      <c r="U2347" t="s">
        <v>1369</v>
      </c>
      <c r="V2347" t="s">
        <v>1636</v>
      </c>
      <c r="W2347" t="s">
        <v>1369</v>
      </c>
      <c r="X2347" t="s">
        <v>1419</v>
      </c>
      <c r="Y2347" t="s">
        <v>1419</v>
      </c>
    </row>
    <row r="2349" spans="1:25" x14ac:dyDescent="0.35">
      <c r="A2349" t="s">
        <v>2599</v>
      </c>
    </row>
    <row r="2350" spans="1:25" x14ac:dyDescent="0.35">
      <c r="A2350" t="s">
        <v>53</v>
      </c>
      <c r="B2350" t="s">
        <v>1339</v>
      </c>
      <c r="C2350" t="s">
        <v>2485</v>
      </c>
      <c r="D2350" t="s">
        <v>2476</v>
      </c>
      <c r="E2350" t="s">
        <v>2471</v>
      </c>
      <c r="F2350" t="s">
        <v>2481</v>
      </c>
      <c r="G2350" t="s">
        <v>2477</v>
      </c>
      <c r="H2350" t="s">
        <v>2478</v>
      </c>
      <c r="I2350" t="s">
        <v>2479</v>
      </c>
      <c r="J2350" t="s">
        <v>2472</v>
      </c>
      <c r="K2350" t="s">
        <v>2487</v>
      </c>
      <c r="L2350" t="s">
        <v>2490</v>
      </c>
      <c r="M2350" t="s">
        <v>2488</v>
      </c>
      <c r="N2350" t="s">
        <v>2482</v>
      </c>
      <c r="O2350" t="s">
        <v>2480</v>
      </c>
      <c r="P2350" t="s">
        <v>2489</v>
      </c>
      <c r="Q2350" t="s">
        <v>2475</v>
      </c>
      <c r="R2350" t="s">
        <v>2494</v>
      </c>
      <c r="S2350" t="s">
        <v>2497</v>
      </c>
      <c r="T2350" t="s">
        <v>2499</v>
      </c>
      <c r="U2350" t="s">
        <v>2493</v>
      </c>
      <c r="V2350" t="s">
        <v>2484</v>
      </c>
      <c r="W2350" t="s">
        <v>2491</v>
      </c>
      <c r="X2350" t="s">
        <v>2486</v>
      </c>
      <c r="Y2350" t="s">
        <v>2496</v>
      </c>
    </row>
    <row r="2351" spans="1:25" x14ac:dyDescent="0.35">
      <c r="A2351" t="s">
        <v>1565</v>
      </c>
      <c r="B2351">
        <v>14</v>
      </c>
      <c r="C2351" t="s">
        <v>1374</v>
      </c>
      <c r="D2351" t="s">
        <v>1488</v>
      </c>
      <c r="E2351" t="s">
        <v>1374</v>
      </c>
      <c r="F2351" t="s">
        <v>1374</v>
      </c>
      <c r="G2351" t="s">
        <v>1488</v>
      </c>
      <c r="H2351" t="s">
        <v>1488</v>
      </c>
      <c r="I2351" t="s">
        <v>1488</v>
      </c>
      <c r="J2351" t="s">
        <v>1374</v>
      </c>
      <c r="K2351" t="s">
        <v>1374</v>
      </c>
      <c r="L2351" t="s">
        <v>1374</v>
      </c>
      <c r="M2351" t="s">
        <v>1353</v>
      </c>
      <c r="N2351" t="s">
        <v>1353</v>
      </c>
      <c r="O2351" t="s">
        <v>1353</v>
      </c>
      <c r="P2351" t="s">
        <v>1353</v>
      </c>
      <c r="Q2351" t="s">
        <v>1353</v>
      </c>
      <c r="R2351" t="s">
        <v>1353</v>
      </c>
      <c r="S2351" t="s">
        <v>1353</v>
      </c>
      <c r="T2351" t="s">
        <v>1353</v>
      </c>
      <c r="U2351" t="s">
        <v>1353</v>
      </c>
      <c r="V2351" t="s">
        <v>1353</v>
      </c>
      <c r="W2351" t="s">
        <v>1353</v>
      </c>
      <c r="X2351" t="s">
        <v>1353</v>
      </c>
      <c r="Y2351" t="s">
        <v>1353</v>
      </c>
    </row>
    <row r="2352" spans="1:25" x14ac:dyDescent="0.35">
      <c r="A2352" t="s">
        <v>1566</v>
      </c>
      <c r="B2352">
        <v>113</v>
      </c>
      <c r="C2352" t="s">
        <v>1416</v>
      </c>
      <c r="D2352" t="s">
        <v>1732</v>
      </c>
      <c r="E2352" t="s">
        <v>1368</v>
      </c>
      <c r="F2352" t="s">
        <v>1416</v>
      </c>
      <c r="G2352" t="s">
        <v>1476</v>
      </c>
      <c r="H2352" t="s">
        <v>1723</v>
      </c>
      <c r="I2352" t="s">
        <v>1725</v>
      </c>
      <c r="J2352" t="s">
        <v>1419</v>
      </c>
      <c r="K2352" t="s">
        <v>1396</v>
      </c>
      <c r="L2352" t="s">
        <v>1368</v>
      </c>
      <c r="M2352" t="s">
        <v>1420</v>
      </c>
      <c r="N2352" t="s">
        <v>1420</v>
      </c>
      <c r="O2352" t="s">
        <v>1420</v>
      </c>
      <c r="P2352" t="s">
        <v>1449</v>
      </c>
      <c r="Q2352" t="s">
        <v>1420</v>
      </c>
      <c r="R2352" t="s">
        <v>1420</v>
      </c>
      <c r="S2352" t="s">
        <v>1420</v>
      </c>
      <c r="T2352" t="s">
        <v>1419</v>
      </c>
      <c r="U2352" t="s">
        <v>1419</v>
      </c>
      <c r="V2352" t="s">
        <v>1353</v>
      </c>
      <c r="W2352" t="s">
        <v>1353</v>
      </c>
      <c r="X2352" t="s">
        <v>1353</v>
      </c>
      <c r="Y2352" t="s">
        <v>1353</v>
      </c>
    </row>
    <row r="2353" spans="1:25" x14ac:dyDescent="0.35">
      <c r="A2353" t="s">
        <v>1567</v>
      </c>
      <c r="B2353">
        <v>48</v>
      </c>
      <c r="C2353" t="s">
        <v>1704</v>
      </c>
      <c r="D2353" t="s">
        <v>1625</v>
      </c>
      <c r="E2353" t="s">
        <v>1353</v>
      </c>
      <c r="F2353" t="s">
        <v>1413</v>
      </c>
      <c r="G2353" t="s">
        <v>1704</v>
      </c>
      <c r="H2353" t="s">
        <v>1650</v>
      </c>
      <c r="I2353" t="s">
        <v>1445</v>
      </c>
      <c r="J2353" t="s">
        <v>1353</v>
      </c>
      <c r="K2353" t="s">
        <v>1357</v>
      </c>
      <c r="L2353" t="s">
        <v>1482</v>
      </c>
      <c r="M2353" t="s">
        <v>1353</v>
      </c>
      <c r="N2353" t="s">
        <v>1413</v>
      </c>
      <c r="O2353" t="s">
        <v>1353</v>
      </c>
      <c r="P2353" t="s">
        <v>1704</v>
      </c>
      <c r="Q2353" t="s">
        <v>1353</v>
      </c>
      <c r="R2353" t="s">
        <v>1353</v>
      </c>
      <c r="S2353" t="s">
        <v>1482</v>
      </c>
      <c r="T2353" t="s">
        <v>1353</v>
      </c>
      <c r="U2353" t="s">
        <v>1353</v>
      </c>
      <c r="V2353" t="s">
        <v>1704</v>
      </c>
      <c r="W2353" t="s">
        <v>1482</v>
      </c>
      <c r="X2353" t="s">
        <v>1482</v>
      </c>
      <c r="Y2353" t="s">
        <v>1353</v>
      </c>
    </row>
    <row r="2354" spans="1:25" x14ac:dyDescent="0.35">
      <c r="A2354" t="s">
        <v>1568</v>
      </c>
      <c r="B2354">
        <v>13</v>
      </c>
      <c r="C2354" t="s">
        <v>1407</v>
      </c>
      <c r="D2354" t="s">
        <v>1507</v>
      </c>
      <c r="E2354" t="s">
        <v>1407</v>
      </c>
      <c r="F2354" t="s">
        <v>1407</v>
      </c>
      <c r="G2354" t="s">
        <v>1407</v>
      </c>
      <c r="H2354" t="s">
        <v>1509</v>
      </c>
      <c r="I2354" t="s">
        <v>1353</v>
      </c>
      <c r="J2354" t="s">
        <v>1407</v>
      </c>
      <c r="K2354" t="s">
        <v>1407</v>
      </c>
      <c r="L2354" t="s">
        <v>1353</v>
      </c>
      <c r="M2354" t="s">
        <v>1353</v>
      </c>
      <c r="N2354" t="s">
        <v>1407</v>
      </c>
      <c r="O2354" t="s">
        <v>1353</v>
      </c>
      <c r="P2354" t="s">
        <v>1353</v>
      </c>
      <c r="Q2354" t="s">
        <v>1353</v>
      </c>
      <c r="R2354" t="s">
        <v>1353</v>
      </c>
      <c r="S2354" t="s">
        <v>1353</v>
      </c>
      <c r="T2354" t="s">
        <v>1353</v>
      </c>
      <c r="U2354" t="s">
        <v>1353</v>
      </c>
      <c r="V2354" t="s">
        <v>1407</v>
      </c>
      <c r="W2354" t="s">
        <v>1353</v>
      </c>
      <c r="X2354" t="s">
        <v>1353</v>
      </c>
      <c r="Y2354" t="s">
        <v>1353</v>
      </c>
    </row>
    <row r="2355" spans="1:25" x14ac:dyDescent="0.35">
      <c r="A2355" t="s">
        <v>1569</v>
      </c>
      <c r="B2355">
        <v>25</v>
      </c>
      <c r="C2355" t="s">
        <v>1429</v>
      </c>
      <c r="D2355" t="s">
        <v>1429</v>
      </c>
      <c r="E2355" t="s">
        <v>1353</v>
      </c>
      <c r="F2355" t="s">
        <v>1429</v>
      </c>
      <c r="G2355" t="s">
        <v>1425</v>
      </c>
      <c r="H2355" t="s">
        <v>1582</v>
      </c>
      <c r="I2355" t="s">
        <v>1429</v>
      </c>
      <c r="J2355" t="s">
        <v>1429</v>
      </c>
      <c r="K2355" t="s">
        <v>1363</v>
      </c>
      <c r="L2355" t="s">
        <v>1429</v>
      </c>
      <c r="M2355" t="s">
        <v>1353</v>
      </c>
      <c r="N2355" t="s">
        <v>1429</v>
      </c>
      <c r="O2355" t="s">
        <v>1353</v>
      </c>
      <c r="P2355" t="s">
        <v>1353</v>
      </c>
      <c r="Q2355" t="s">
        <v>1353</v>
      </c>
      <c r="R2355" t="s">
        <v>1353</v>
      </c>
      <c r="S2355" t="s">
        <v>1429</v>
      </c>
      <c r="T2355" t="s">
        <v>1353</v>
      </c>
      <c r="U2355" t="s">
        <v>1429</v>
      </c>
      <c r="V2355" t="s">
        <v>1353</v>
      </c>
      <c r="W2355" t="s">
        <v>1429</v>
      </c>
      <c r="X2355" t="s">
        <v>1353</v>
      </c>
      <c r="Y2355" t="s">
        <v>1425</v>
      </c>
    </row>
    <row r="2356" spans="1:25" x14ac:dyDescent="0.35">
      <c r="A2356" t="s">
        <v>1378</v>
      </c>
      <c r="B2356">
        <v>213</v>
      </c>
      <c r="C2356" t="s">
        <v>1724</v>
      </c>
      <c r="D2356" t="s">
        <v>1583</v>
      </c>
      <c r="E2356" t="s">
        <v>1704</v>
      </c>
      <c r="F2356" t="s">
        <v>1704</v>
      </c>
      <c r="G2356" t="s">
        <v>1404</v>
      </c>
      <c r="H2356" t="s">
        <v>2595</v>
      </c>
      <c r="I2356" t="s">
        <v>1679</v>
      </c>
      <c r="J2356" t="s">
        <v>1369</v>
      </c>
      <c r="K2356" t="s">
        <v>1641</v>
      </c>
      <c r="L2356" t="s">
        <v>1852</v>
      </c>
      <c r="M2356" t="s">
        <v>1419</v>
      </c>
      <c r="N2356" t="s">
        <v>1371</v>
      </c>
      <c r="O2356" t="s">
        <v>1419</v>
      </c>
      <c r="P2356" t="s">
        <v>1371</v>
      </c>
      <c r="Q2356" t="s">
        <v>1419</v>
      </c>
      <c r="R2356" t="s">
        <v>1419</v>
      </c>
      <c r="S2356" t="s">
        <v>1369</v>
      </c>
      <c r="T2356" t="s">
        <v>1636</v>
      </c>
      <c r="U2356" t="s">
        <v>1419</v>
      </c>
      <c r="V2356" t="s">
        <v>1376</v>
      </c>
      <c r="W2356" t="s">
        <v>1419</v>
      </c>
      <c r="X2356" t="s">
        <v>1636</v>
      </c>
      <c r="Y2356" t="s">
        <v>1419</v>
      </c>
    </row>
    <row r="2358" spans="1:25" x14ac:dyDescent="0.35">
      <c r="A2358" t="s">
        <v>2600</v>
      </c>
    </row>
    <row r="2359" spans="1:25" x14ac:dyDescent="0.35">
      <c r="A2359" t="s">
        <v>1409</v>
      </c>
      <c r="B2359" t="s">
        <v>1339</v>
      </c>
      <c r="C2359" t="s">
        <v>2485</v>
      </c>
      <c r="D2359" t="s">
        <v>2476</v>
      </c>
      <c r="E2359" t="s">
        <v>2482</v>
      </c>
      <c r="F2359" t="s">
        <v>2471</v>
      </c>
      <c r="G2359" t="s">
        <v>2477</v>
      </c>
      <c r="H2359" t="s">
        <v>2478</v>
      </c>
      <c r="I2359" t="s">
        <v>2497</v>
      </c>
      <c r="J2359" t="s">
        <v>2479</v>
      </c>
      <c r="K2359" t="s">
        <v>2487</v>
      </c>
      <c r="L2359" t="s">
        <v>2490</v>
      </c>
      <c r="M2359" t="s">
        <v>2493</v>
      </c>
      <c r="N2359" t="s">
        <v>2496</v>
      </c>
      <c r="O2359" t="s">
        <v>2488</v>
      </c>
      <c r="P2359" t="s">
        <v>2484</v>
      </c>
      <c r="Q2359" t="s">
        <v>2480</v>
      </c>
      <c r="R2359" t="s">
        <v>2481</v>
      </c>
      <c r="S2359" t="s">
        <v>2489</v>
      </c>
      <c r="T2359" t="s">
        <v>2499</v>
      </c>
      <c r="U2359" t="s">
        <v>2472</v>
      </c>
      <c r="V2359" t="s">
        <v>2491</v>
      </c>
      <c r="W2359" t="s">
        <v>2486</v>
      </c>
      <c r="X2359" t="s">
        <v>2494</v>
      </c>
      <c r="Y2359" t="s">
        <v>2475</v>
      </c>
    </row>
    <row r="2360" spans="1:25" x14ac:dyDescent="0.35">
      <c r="A2360" t="s">
        <v>1410</v>
      </c>
      <c r="B2360">
        <v>30</v>
      </c>
      <c r="C2360" t="s">
        <v>1386</v>
      </c>
      <c r="D2360" t="s">
        <v>1476</v>
      </c>
      <c r="E2360" t="s">
        <v>1389</v>
      </c>
      <c r="F2360" t="s">
        <v>1371</v>
      </c>
      <c r="G2360" t="s">
        <v>1387</v>
      </c>
      <c r="H2360" t="s">
        <v>1577</v>
      </c>
      <c r="I2360" t="s">
        <v>1371</v>
      </c>
      <c r="J2360" t="s">
        <v>1476</v>
      </c>
      <c r="K2360" t="s">
        <v>1371</v>
      </c>
      <c r="L2360" t="s">
        <v>1371</v>
      </c>
      <c r="M2360" t="s">
        <v>1371</v>
      </c>
      <c r="N2360" t="s">
        <v>1353</v>
      </c>
      <c r="O2360" t="s">
        <v>1353</v>
      </c>
      <c r="P2360" t="s">
        <v>1353</v>
      </c>
      <c r="Q2360" t="s">
        <v>1353</v>
      </c>
      <c r="R2360" t="s">
        <v>1353</v>
      </c>
      <c r="S2360" t="s">
        <v>1353</v>
      </c>
      <c r="T2360" t="s">
        <v>1353</v>
      </c>
      <c r="U2360" t="s">
        <v>1353</v>
      </c>
      <c r="V2360" t="s">
        <v>1353</v>
      </c>
      <c r="W2360" t="s">
        <v>1353</v>
      </c>
      <c r="X2360" t="s">
        <v>1353</v>
      </c>
      <c r="Y2360" t="s">
        <v>1353</v>
      </c>
    </row>
    <row r="2361" spans="1:25" x14ac:dyDescent="0.35">
      <c r="A2361" t="s">
        <v>1415</v>
      </c>
      <c r="B2361">
        <v>96</v>
      </c>
      <c r="C2361" t="s">
        <v>1658</v>
      </c>
      <c r="D2361" t="s">
        <v>1625</v>
      </c>
      <c r="E2361" t="s">
        <v>1658</v>
      </c>
      <c r="F2361" t="s">
        <v>1704</v>
      </c>
      <c r="G2361" t="s">
        <v>1704</v>
      </c>
      <c r="H2361" t="s">
        <v>1645</v>
      </c>
      <c r="I2361" t="s">
        <v>1411</v>
      </c>
      <c r="J2361" t="s">
        <v>1607</v>
      </c>
      <c r="K2361" t="s">
        <v>1725</v>
      </c>
      <c r="L2361" t="s">
        <v>1482</v>
      </c>
      <c r="M2361" t="s">
        <v>1448</v>
      </c>
      <c r="N2361" t="s">
        <v>1448</v>
      </c>
      <c r="O2361" t="s">
        <v>1482</v>
      </c>
      <c r="P2361" t="s">
        <v>1482</v>
      </c>
      <c r="Q2361" t="s">
        <v>1448</v>
      </c>
      <c r="R2361" t="s">
        <v>1411</v>
      </c>
      <c r="S2361" t="s">
        <v>1411</v>
      </c>
      <c r="T2361" t="s">
        <v>1448</v>
      </c>
      <c r="U2361" t="s">
        <v>1411</v>
      </c>
      <c r="V2361" t="s">
        <v>1482</v>
      </c>
      <c r="W2361" t="s">
        <v>1448</v>
      </c>
      <c r="X2361" t="s">
        <v>1353</v>
      </c>
      <c r="Y2361" t="s">
        <v>1353</v>
      </c>
    </row>
    <row r="2362" spans="1:25" x14ac:dyDescent="0.35">
      <c r="A2362" t="s">
        <v>1422</v>
      </c>
      <c r="B2362">
        <v>44</v>
      </c>
      <c r="C2362" t="s">
        <v>1353</v>
      </c>
      <c r="D2362" t="s">
        <v>1697</v>
      </c>
      <c r="E2362" t="s">
        <v>1353</v>
      </c>
      <c r="F2362" t="s">
        <v>1532</v>
      </c>
      <c r="G2362" t="s">
        <v>1697</v>
      </c>
      <c r="H2362" t="s">
        <v>1673</v>
      </c>
      <c r="I2362" t="s">
        <v>1353</v>
      </c>
      <c r="J2362" t="s">
        <v>2230</v>
      </c>
      <c r="K2362" t="s">
        <v>1532</v>
      </c>
      <c r="L2362" t="s">
        <v>1532</v>
      </c>
      <c r="M2362" t="s">
        <v>1353</v>
      </c>
      <c r="N2362" t="s">
        <v>1353</v>
      </c>
      <c r="O2362" t="s">
        <v>1353</v>
      </c>
      <c r="P2362" t="s">
        <v>1353</v>
      </c>
      <c r="Q2362" t="s">
        <v>1672</v>
      </c>
      <c r="R2362" t="s">
        <v>1822</v>
      </c>
      <c r="S2362" t="s">
        <v>1532</v>
      </c>
      <c r="T2362" t="s">
        <v>1353</v>
      </c>
      <c r="U2362" t="s">
        <v>1353</v>
      </c>
      <c r="V2362" t="s">
        <v>1353</v>
      </c>
      <c r="W2362" t="s">
        <v>1353</v>
      </c>
      <c r="X2362" t="s">
        <v>1532</v>
      </c>
      <c r="Y2362" t="s">
        <v>1353</v>
      </c>
    </row>
    <row r="2363" spans="1:25" x14ac:dyDescent="0.35">
      <c r="A2363" t="s">
        <v>1430</v>
      </c>
      <c r="B2363">
        <v>1</v>
      </c>
      <c r="C2363" t="s">
        <v>1353</v>
      </c>
      <c r="D2363" t="s">
        <v>1353</v>
      </c>
      <c r="E2363" t="s">
        <v>1353</v>
      </c>
      <c r="F2363" t="s">
        <v>1353</v>
      </c>
      <c r="G2363" t="s">
        <v>1353</v>
      </c>
      <c r="H2363" t="s">
        <v>1353</v>
      </c>
      <c r="I2363" t="s">
        <v>1353</v>
      </c>
      <c r="J2363" t="s">
        <v>1353</v>
      </c>
      <c r="K2363" t="s">
        <v>1353</v>
      </c>
      <c r="L2363" t="s">
        <v>1352</v>
      </c>
      <c r="M2363" t="s">
        <v>1353</v>
      </c>
      <c r="N2363" t="s">
        <v>1353</v>
      </c>
      <c r="O2363" t="s">
        <v>1353</v>
      </c>
      <c r="P2363" t="s">
        <v>1353</v>
      </c>
      <c r="Q2363" t="s">
        <v>1353</v>
      </c>
      <c r="R2363" t="s">
        <v>1353</v>
      </c>
      <c r="S2363" t="s">
        <v>1353</v>
      </c>
      <c r="T2363" t="s">
        <v>1353</v>
      </c>
      <c r="U2363" t="s">
        <v>1353</v>
      </c>
      <c r="V2363" t="s">
        <v>1353</v>
      </c>
      <c r="W2363" t="s">
        <v>1353</v>
      </c>
      <c r="X2363" t="s">
        <v>1353</v>
      </c>
      <c r="Y2363" t="s">
        <v>1353</v>
      </c>
    </row>
    <row r="2364" spans="1:25" x14ac:dyDescent="0.35">
      <c r="A2364" t="s">
        <v>1431</v>
      </c>
      <c r="B2364">
        <v>27</v>
      </c>
      <c r="C2364" t="s">
        <v>1353</v>
      </c>
      <c r="D2364" t="s">
        <v>1450</v>
      </c>
      <c r="E2364" t="s">
        <v>1353</v>
      </c>
      <c r="F2364" t="s">
        <v>1353</v>
      </c>
      <c r="G2364" t="s">
        <v>1571</v>
      </c>
      <c r="H2364" t="s">
        <v>2503</v>
      </c>
      <c r="I2364" t="s">
        <v>1353</v>
      </c>
      <c r="J2364" t="s">
        <v>1450</v>
      </c>
      <c r="K2364" t="s">
        <v>1353</v>
      </c>
      <c r="L2364" t="s">
        <v>1744</v>
      </c>
      <c r="M2364" t="s">
        <v>1353</v>
      </c>
      <c r="N2364" t="s">
        <v>1699</v>
      </c>
      <c r="O2364" t="s">
        <v>1353</v>
      </c>
      <c r="P2364" t="s">
        <v>1699</v>
      </c>
      <c r="Q2364" t="s">
        <v>1353</v>
      </c>
      <c r="R2364" t="s">
        <v>1699</v>
      </c>
      <c r="S2364" t="s">
        <v>1699</v>
      </c>
      <c r="T2364" t="s">
        <v>1353</v>
      </c>
      <c r="U2364" t="s">
        <v>1699</v>
      </c>
      <c r="V2364" t="s">
        <v>1353</v>
      </c>
      <c r="W2364" t="s">
        <v>1353</v>
      </c>
      <c r="X2364" t="s">
        <v>1353</v>
      </c>
      <c r="Y2364" t="s">
        <v>1450</v>
      </c>
    </row>
    <row r="2365" spans="1:25" x14ac:dyDescent="0.35">
      <c r="A2365" t="s">
        <v>1437</v>
      </c>
      <c r="B2365">
        <v>15</v>
      </c>
      <c r="C2365" t="s">
        <v>1353</v>
      </c>
      <c r="D2365" t="s">
        <v>1366</v>
      </c>
      <c r="E2365" t="s">
        <v>1353</v>
      </c>
      <c r="F2365" t="s">
        <v>1476</v>
      </c>
      <c r="G2365" t="s">
        <v>1353</v>
      </c>
      <c r="H2365" t="s">
        <v>1738</v>
      </c>
      <c r="I2365" t="s">
        <v>1353</v>
      </c>
      <c r="J2365" t="s">
        <v>1389</v>
      </c>
      <c r="K2365" t="s">
        <v>1389</v>
      </c>
      <c r="L2365" t="s">
        <v>1353</v>
      </c>
      <c r="M2365" t="s">
        <v>1353</v>
      </c>
      <c r="N2365" t="s">
        <v>1353</v>
      </c>
      <c r="O2365" t="s">
        <v>1353</v>
      </c>
      <c r="P2365" t="s">
        <v>1353</v>
      </c>
      <c r="Q2365" t="s">
        <v>1353</v>
      </c>
      <c r="R2365" t="s">
        <v>1389</v>
      </c>
      <c r="S2365" t="s">
        <v>1389</v>
      </c>
      <c r="T2365" t="s">
        <v>1353</v>
      </c>
      <c r="U2365" t="s">
        <v>1353</v>
      </c>
      <c r="V2365" t="s">
        <v>1353</v>
      </c>
      <c r="W2365" t="s">
        <v>1353</v>
      </c>
      <c r="X2365" t="s">
        <v>1353</v>
      </c>
      <c r="Y2365" t="s">
        <v>1353</v>
      </c>
    </row>
    <row r="2366" spans="1:25" x14ac:dyDescent="0.35">
      <c r="A2366" t="s">
        <v>1378</v>
      </c>
      <c r="B2366">
        <v>213</v>
      </c>
      <c r="C2366" t="s">
        <v>1724</v>
      </c>
      <c r="D2366" t="s">
        <v>1583</v>
      </c>
      <c r="E2366" t="s">
        <v>1371</v>
      </c>
      <c r="F2366" t="s">
        <v>1704</v>
      </c>
      <c r="G2366" t="s">
        <v>1404</v>
      </c>
      <c r="H2366" t="s">
        <v>2595</v>
      </c>
      <c r="I2366" t="s">
        <v>1369</v>
      </c>
      <c r="J2366" t="s">
        <v>1679</v>
      </c>
      <c r="K2366" t="s">
        <v>1641</v>
      </c>
      <c r="L2366" t="s">
        <v>1852</v>
      </c>
      <c r="M2366" t="s">
        <v>1419</v>
      </c>
      <c r="N2366" t="s">
        <v>1419</v>
      </c>
      <c r="O2366" t="s">
        <v>1419</v>
      </c>
      <c r="P2366" t="s">
        <v>1376</v>
      </c>
      <c r="Q2366" t="s">
        <v>1419</v>
      </c>
      <c r="R2366" t="s">
        <v>1704</v>
      </c>
      <c r="S2366" t="s">
        <v>1371</v>
      </c>
      <c r="T2366" t="s">
        <v>1636</v>
      </c>
      <c r="U2366" t="s">
        <v>1369</v>
      </c>
      <c r="V2366" t="s">
        <v>1419</v>
      </c>
      <c r="W2366" t="s">
        <v>1636</v>
      </c>
      <c r="X2366" t="s">
        <v>1419</v>
      </c>
      <c r="Y2366" t="s">
        <v>1419</v>
      </c>
    </row>
    <row r="2368" spans="1:25" x14ac:dyDescent="0.35">
      <c r="A2368" t="s">
        <v>2601</v>
      </c>
    </row>
    <row r="2369" spans="1:27" x14ac:dyDescent="0.35">
      <c r="A2369" t="s">
        <v>1440</v>
      </c>
      <c r="B2369" t="s">
        <v>1339</v>
      </c>
      <c r="C2369" t="s">
        <v>2485</v>
      </c>
      <c r="D2369" t="s">
        <v>2476</v>
      </c>
      <c r="E2369" t="s">
        <v>2482</v>
      </c>
      <c r="F2369" t="s">
        <v>2471</v>
      </c>
      <c r="G2369" t="s">
        <v>2480</v>
      </c>
      <c r="H2369" t="s">
        <v>2481</v>
      </c>
      <c r="I2369" t="s">
        <v>2477</v>
      </c>
      <c r="J2369" t="s">
        <v>2478</v>
      </c>
      <c r="K2369" t="s">
        <v>2489</v>
      </c>
      <c r="L2369" t="s">
        <v>2475</v>
      </c>
      <c r="M2369" t="s">
        <v>2479</v>
      </c>
      <c r="N2369" t="s">
        <v>2487</v>
      </c>
      <c r="O2369" t="s">
        <v>2490</v>
      </c>
      <c r="P2369" t="s">
        <v>2496</v>
      </c>
      <c r="Q2369" t="s">
        <v>2488</v>
      </c>
      <c r="R2369" t="s">
        <v>2484</v>
      </c>
      <c r="S2369" t="s">
        <v>2494</v>
      </c>
      <c r="T2369" t="s">
        <v>2497</v>
      </c>
      <c r="U2369" t="s">
        <v>2499</v>
      </c>
      <c r="V2369" t="s">
        <v>2472</v>
      </c>
      <c r="W2369" t="s">
        <v>2491</v>
      </c>
      <c r="X2369" t="s">
        <v>2486</v>
      </c>
      <c r="Y2369" t="s">
        <v>2493</v>
      </c>
    </row>
    <row r="2370" spans="1:27" x14ac:dyDescent="0.35">
      <c r="A2370" t="s">
        <v>1441</v>
      </c>
      <c r="B2370">
        <v>40</v>
      </c>
      <c r="C2370" t="s">
        <v>1713</v>
      </c>
      <c r="D2370" t="s">
        <v>1628</v>
      </c>
      <c r="E2370" t="s">
        <v>1451</v>
      </c>
      <c r="F2370" t="s">
        <v>1451</v>
      </c>
      <c r="G2370" t="s">
        <v>1451</v>
      </c>
      <c r="H2370" t="s">
        <v>1451</v>
      </c>
      <c r="I2370" t="s">
        <v>1986</v>
      </c>
      <c r="J2370" t="s">
        <v>1363</v>
      </c>
      <c r="K2370" t="s">
        <v>1451</v>
      </c>
      <c r="L2370" t="s">
        <v>1713</v>
      </c>
      <c r="M2370" t="s">
        <v>1628</v>
      </c>
      <c r="N2370" t="s">
        <v>1451</v>
      </c>
      <c r="O2370" t="s">
        <v>1628</v>
      </c>
      <c r="P2370" t="s">
        <v>1353</v>
      </c>
      <c r="Q2370" t="s">
        <v>1353</v>
      </c>
      <c r="R2370" t="s">
        <v>1353</v>
      </c>
      <c r="S2370" t="s">
        <v>1353</v>
      </c>
      <c r="T2370" t="s">
        <v>1353</v>
      </c>
      <c r="U2370" t="s">
        <v>1353</v>
      </c>
      <c r="V2370" t="s">
        <v>1353</v>
      </c>
      <c r="W2370" t="s">
        <v>1353</v>
      </c>
      <c r="X2370" t="s">
        <v>1353</v>
      </c>
      <c r="Y2370" t="s">
        <v>1353</v>
      </c>
    </row>
    <row r="2371" spans="1:27" x14ac:dyDescent="0.35">
      <c r="A2371" t="s">
        <v>1447</v>
      </c>
      <c r="B2371">
        <v>173</v>
      </c>
      <c r="C2371" t="s">
        <v>1396</v>
      </c>
      <c r="D2371" t="s">
        <v>1640</v>
      </c>
      <c r="E2371" t="s">
        <v>1396</v>
      </c>
      <c r="F2371" t="s">
        <v>1611</v>
      </c>
      <c r="G2371" t="s">
        <v>1623</v>
      </c>
      <c r="H2371" t="s">
        <v>1611</v>
      </c>
      <c r="I2371" t="s">
        <v>1658</v>
      </c>
      <c r="J2371" t="s">
        <v>1889</v>
      </c>
      <c r="K2371" t="s">
        <v>1396</v>
      </c>
      <c r="L2371" t="s">
        <v>1353</v>
      </c>
      <c r="M2371" t="s">
        <v>1644</v>
      </c>
      <c r="N2371" t="s">
        <v>1711</v>
      </c>
      <c r="O2371" t="s">
        <v>1429</v>
      </c>
      <c r="P2371" t="s">
        <v>1383</v>
      </c>
      <c r="Q2371" t="s">
        <v>1383</v>
      </c>
      <c r="R2371" t="s">
        <v>1397</v>
      </c>
      <c r="S2371" t="s">
        <v>1383</v>
      </c>
      <c r="T2371" t="s">
        <v>1672</v>
      </c>
      <c r="U2371" t="s">
        <v>1623</v>
      </c>
      <c r="V2371" t="s">
        <v>1672</v>
      </c>
      <c r="W2371" t="s">
        <v>1383</v>
      </c>
      <c r="X2371" t="s">
        <v>1623</v>
      </c>
      <c r="Y2371" t="s">
        <v>1383</v>
      </c>
    </row>
    <row r="2372" spans="1:27" x14ac:dyDescent="0.35">
      <c r="A2372" t="s">
        <v>1378</v>
      </c>
      <c r="B2372">
        <v>213</v>
      </c>
      <c r="C2372" t="s">
        <v>1724</v>
      </c>
      <c r="D2372" t="s">
        <v>1583</v>
      </c>
      <c r="E2372" t="s">
        <v>1371</v>
      </c>
      <c r="F2372" t="s">
        <v>1704</v>
      </c>
      <c r="G2372" t="s">
        <v>1419</v>
      </c>
      <c r="H2372" t="s">
        <v>1704</v>
      </c>
      <c r="I2372" t="s">
        <v>1404</v>
      </c>
      <c r="J2372" t="s">
        <v>2595</v>
      </c>
      <c r="K2372" t="s">
        <v>1371</v>
      </c>
      <c r="L2372" t="s">
        <v>1419</v>
      </c>
      <c r="M2372" t="s">
        <v>1679</v>
      </c>
      <c r="N2372" t="s">
        <v>1641</v>
      </c>
      <c r="O2372" t="s">
        <v>1852</v>
      </c>
      <c r="P2372" t="s">
        <v>1419</v>
      </c>
      <c r="Q2372" t="s">
        <v>1419</v>
      </c>
      <c r="R2372" t="s">
        <v>1376</v>
      </c>
      <c r="S2372" t="s">
        <v>1419</v>
      </c>
      <c r="T2372" t="s">
        <v>1369</v>
      </c>
      <c r="U2372" t="s">
        <v>1636</v>
      </c>
      <c r="V2372" t="s">
        <v>1369</v>
      </c>
      <c r="W2372" t="s">
        <v>1419</v>
      </c>
      <c r="X2372" t="s">
        <v>1636</v>
      </c>
      <c r="Y2372" t="s">
        <v>1419</v>
      </c>
    </row>
    <row r="2374" spans="1:27" x14ac:dyDescent="0.35">
      <c r="A2374" t="s">
        <v>2602</v>
      </c>
    </row>
    <row r="2375" spans="1:27" x14ac:dyDescent="0.35">
      <c r="A2375" t="s">
        <v>57</v>
      </c>
      <c r="B2375" t="s">
        <v>1339</v>
      </c>
      <c r="C2375" t="s">
        <v>2485</v>
      </c>
      <c r="D2375" t="s">
        <v>2498</v>
      </c>
      <c r="E2375" t="s">
        <v>2476</v>
      </c>
      <c r="F2375" t="s">
        <v>2488</v>
      </c>
      <c r="G2375" t="s">
        <v>2482</v>
      </c>
      <c r="H2375" t="s">
        <v>2470</v>
      </c>
      <c r="I2375" t="s">
        <v>2484</v>
      </c>
      <c r="J2375" t="s">
        <v>2471</v>
      </c>
      <c r="K2375" t="s">
        <v>2481</v>
      </c>
      <c r="L2375" t="s">
        <v>2477</v>
      </c>
      <c r="M2375" t="s">
        <v>2478</v>
      </c>
      <c r="N2375" t="s">
        <v>2489</v>
      </c>
      <c r="O2375" t="s">
        <v>2475</v>
      </c>
      <c r="P2375" t="s">
        <v>2494</v>
      </c>
      <c r="Q2375" t="s">
        <v>2492</v>
      </c>
      <c r="R2375" t="s">
        <v>2499</v>
      </c>
      <c r="S2375" t="s">
        <v>2479</v>
      </c>
      <c r="T2375" t="s">
        <v>2472</v>
      </c>
      <c r="U2375" t="s">
        <v>2491</v>
      </c>
      <c r="V2375" t="s">
        <v>2483</v>
      </c>
      <c r="W2375" t="s">
        <v>2487</v>
      </c>
      <c r="X2375" t="s">
        <v>2486</v>
      </c>
      <c r="Y2375" t="s">
        <v>2490</v>
      </c>
      <c r="Z2375" t="s">
        <v>2473</v>
      </c>
      <c r="AA2375" t="s">
        <v>2480</v>
      </c>
    </row>
    <row r="2376" spans="1:27" x14ac:dyDescent="0.35">
      <c r="A2376" t="s">
        <v>240</v>
      </c>
      <c r="B2376">
        <v>173</v>
      </c>
      <c r="C2376" t="s">
        <v>1397</v>
      </c>
      <c r="D2376" t="s">
        <v>1383</v>
      </c>
      <c r="E2376" t="s">
        <v>1717</v>
      </c>
      <c r="F2376" t="s">
        <v>1383</v>
      </c>
      <c r="G2376" t="s">
        <v>1631</v>
      </c>
      <c r="H2376" t="s">
        <v>1672</v>
      </c>
      <c r="I2376" t="s">
        <v>1383</v>
      </c>
      <c r="J2376" t="s">
        <v>1611</v>
      </c>
      <c r="K2376" t="s">
        <v>1643</v>
      </c>
      <c r="L2376" t="s">
        <v>1658</v>
      </c>
      <c r="M2376" t="s">
        <v>1644</v>
      </c>
      <c r="N2376" t="s">
        <v>1611</v>
      </c>
      <c r="O2376" t="s">
        <v>1397</v>
      </c>
      <c r="P2376" t="s">
        <v>1623</v>
      </c>
      <c r="Q2376" t="s">
        <v>1397</v>
      </c>
      <c r="R2376" t="s">
        <v>1383</v>
      </c>
      <c r="S2376" t="s">
        <v>1658</v>
      </c>
      <c r="T2376" t="s">
        <v>1383</v>
      </c>
      <c r="U2376" t="s">
        <v>1383</v>
      </c>
      <c r="V2376" t="s">
        <v>1672</v>
      </c>
      <c r="W2376" t="s">
        <v>1640</v>
      </c>
      <c r="X2376" t="s">
        <v>1623</v>
      </c>
      <c r="Y2376" t="s">
        <v>1625</v>
      </c>
      <c r="Z2376" t="s">
        <v>1383</v>
      </c>
      <c r="AA2376" t="s">
        <v>1353</v>
      </c>
    </row>
    <row r="2377" spans="1:27" x14ac:dyDescent="0.35">
      <c r="A2377" t="s">
        <v>462</v>
      </c>
      <c r="B2377">
        <v>12</v>
      </c>
      <c r="C2377" t="s">
        <v>1353</v>
      </c>
      <c r="D2377" t="s">
        <v>1357</v>
      </c>
      <c r="E2377" t="s">
        <v>1357</v>
      </c>
      <c r="F2377" t="s">
        <v>1353</v>
      </c>
      <c r="G2377" t="s">
        <v>1357</v>
      </c>
      <c r="H2377" t="s">
        <v>1353</v>
      </c>
      <c r="I2377" t="s">
        <v>1357</v>
      </c>
      <c r="J2377" t="s">
        <v>1353</v>
      </c>
      <c r="K2377" t="s">
        <v>1353</v>
      </c>
      <c r="L2377" t="s">
        <v>1357</v>
      </c>
      <c r="M2377" t="s">
        <v>1387</v>
      </c>
      <c r="N2377" t="s">
        <v>1353</v>
      </c>
      <c r="O2377" t="s">
        <v>1353</v>
      </c>
      <c r="P2377" t="s">
        <v>1353</v>
      </c>
      <c r="Q2377" t="s">
        <v>1353</v>
      </c>
      <c r="R2377" t="s">
        <v>1353</v>
      </c>
      <c r="S2377" t="s">
        <v>1357</v>
      </c>
      <c r="T2377" t="s">
        <v>1353</v>
      </c>
      <c r="U2377" t="s">
        <v>1353</v>
      </c>
      <c r="V2377" t="s">
        <v>1353</v>
      </c>
      <c r="W2377" t="s">
        <v>1356</v>
      </c>
      <c r="X2377" t="s">
        <v>1353</v>
      </c>
      <c r="Y2377" t="s">
        <v>1353</v>
      </c>
      <c r="Z2377" t="s">
        <v>1353</v>
      </c>
      <c r="AA2377" t="s">
        <v>1357</v>
      </c>
    </row>
    <row r="2378" spans="1:27" x14ac:dyDescent="0.35">
      <c r="A2378" t="s">
        <v>1378</v>
      </c>
      <c r="B2378">
        <v>185</v>
      </c>
      <c r="C2378" t="s">
        <v>1390</v>
      </c>
      <c r="D2378" t="s">
        <v>1390</v>
      </c>
      <c r="E2378" t="s">
        <v>1679</v>
      </c>
      <c r="F2378" t="s">
        <v>1616</v>
      </c>
      <c r="G2378" t="s">
        <v>2099</v>
      </c>
      <c r="H2378" t="s">
        <v>1632</v>
      </c>
      <c r="I2378" t="s">
        <v>1390</v>
      </c>
      <c r="J2378" t="s">
        <v>1401</v>
      </c>
      <c r="K2378" t="s">
        <v>1557</v>
      </c>
      <c r="L2378" t="s">
        <v>1557</v>
      </c>
      <c r="M2378" t="s">
        <v>1661</v>
      </c>
      <c r="N2378" t="s">
        <v>1401</v>
      </c>
      <c r="O2378" t="s">
        <v>1390</v>
      </c>
      <c r="P2378" t="s">
        <v>1636</v>
      </c>
      <c r="Q2378" t="s">
        <v>1390</v>
      </c>
      <c r="R2378" t="s">
        <v>1616</v>
      </c>
      <c r="S2378" t="s">
        <v>1557</v>
      </c>
      <c r="T2378" t="s">
        <v>1616</v>
      </c>
      <c r="U2378" t="s">
        <v>1616</v>
      </c>
      <c r="V2378" t="s">
        <v>1632</v>
      </c>
      <c r="W2378" t="s">
        <v>1445</v>
      </c>
      <c r="X2378" t="s">
        <v>1636</v>
      </c>
      <c r="Y2378" t="s">
        <v>1637</v>
      </c>
      <c r="Z2378" t="s">
        <v>1616</v>
      </c>
      <c r="AA2378" t="s">
        <v>1636</v>
      </c>
    </row>
    <row r="2380" spans="1:27" x14ac:dyDescent="0.35">
      <c r="A2380" t="s">
        <v>2603</v>
      </c>
    </row>
    <row r="2381" spans="1:27" x14ac:dyDescent="0.35">
      <c r="A2381" t="s">
        <v>25</v>
      </c>
      <c r="B2381" t="s">
        <v>1339</v>
      </c>
      <c r="C2381" t="s">
        <v>2478</v>
      </c>
      <c r="D2381" t="s">
        <v>2485</v>
      </c>
      <c r="E2381" t="s">
        <v>2476</v>
      </c>
      <c r="F2381" t="s">
        <v>2482</v>
      </c>
      <c r="G2381" t="s">
        <v>2484</v>
      </c>
      <c r="H2381" t="s">
        <v>2471</v>
      </c>
      <c r="I2381" t="s">
        <v>2477</v>
      </c>
      <c r="J2381" t="s">
        <v>2489</v>
      </c>
      <c r="K2381" t="s">
        <v>2492</v>
      </c>
      <c r="L2381" t="s">
        <v>2479</v>
      </c>
      <c r="M2381" t="s">
        <v>2491</v>
      </c>
      <c r="N2381" t="s">
        <v>2487</v>
      </c>
      <c r="O2381" t="s">
        <v>2490</v>
      </c>
      <c r="P2381" t="s">
        <v>2498</v>
      </c>
      <c r="Q2381" t="s">
        <v>2488</v>
      </c>
      <c r="R2381" t="s">
        <v>2470</v>
      </c>
      <c r="S2381" t="s">
        <v>2481</v>
      </c>
      <c r="T2381" t="s">
        <v>2475</v>
      </c>
      <c r="U2381" t="s">
        <v>2499</v>
      </c>
      <c r="V2381" t="s">
        <v>2472</v>
      </c>
      <c r="W2381" t="s">
        <v>2483</v>
      </c>
      <c r="X2381" t="s">
        <v>2486</v>
      </c>
      <c r="Y2381" t="s">
        <v>2473</v>
      </c>
      <c r="Z2381" t="s">
        <v>2494</v>
      </c>
      <c r="AA2381" t="s">
        <v>2480</v>
      </c>
    </row>
    <row r="2382" spans="1:27" x14ac:dyDescent="0.35">
      <c r="A2382" t="s">
        <v>1459</v>
      </c>
      <c r="B2382">
        <v>1</v>
      </c>
      <c r="C2382" t="s">
        <v>1352</v>
      </c>
      <c r="D2382" t="s">
        <v>1353</v>
      </c>
      <c r="E2382" t="s">
        <v>1353</v>
      </c>
      <c r="F2382" t="s">
        <v>1353</v>
      </c>
      <c r="G2382" t="s">
        <v>1353</v>
      </c>
      <c r="H2382" t="s">
        <v>1353</v>
      </c>
      <c r="I2382" t="s">
        <v>1353</v>
      </c>
      <c r="J2382" t="s">
        <v>1353</v>
      </c>
      <c r="K2382" t="s">
        <v>1353</v>
      </c>
      <c r="L2382" t="s">
        <v>1353</v>
      </c>
      <c r="M2382" t="s">
        <v>1353</v>
      </c>
      <c r="N2382" t="s">
        <v>1353</v>
      </c>
      <c r="O2382" t="s">
        <v>1353</v>
      </c>
      <c r="P2382" t="s">
        <v>1353</v>
      </c>
      <c r="Q2382" t="s">
        <v>1353</v>
      </c>
      <c r="R2382" t="s">
        <v>1353</v>
      </c>
      <c r="S2382" t="s">
        <v>1353</v>
      </c>
      <c r="T2382" t="s">
        <v>1353</v>
      </c>
      <c r="U2382" t="s">
        <v>1353</v>
      </c>
      <c r="V2382" t="s">
        <v>1353</v>
      </c>
      <c r="W2382" t="s">
        <v>1353</v>
      </c>
      <c r="X2382" t="s">
        <v>1353</v>
      </c>
      <c r="Y2382" t="s">
        <v>1353</v>
      </c>
      <c r="Z2382" t="s">
        <v>1353</v>
      </c>
      <c r="AA2382" t="s">
        <v>1353</v>
      </c>
    </row>
    <row r="2383" spans="1:27" x14ac:dyDescent="0.35">
      <c r="A2383" t="s">
        <v>1455</v>
      </c>
      <c r="B2383">
        <v>32</v>
      </c>
      <c r="C2383" t="s">
        <v>1412</v>
      </c>
      <c r="D2383" t="s">
        <v>1411</v>
      </c>
      <c r="E2383" t="s">
        <v>1411</v>
      </c>
      <c r="F2383" t="s">
        <v>1360</v>
      </c>
      <c r="G2383" t="s">
        <v>1413</v>
      </c>
      <c r="H2383" t="s">
        <v>1411</v>
      </c>
      <c r="I2383" t="s">
        <v>1412</v>
      </c>
      <c r="J2383" t="s">
        <v>1360</v>
      </c>
      <c r="K2383" t="s">
        <v>1411</v>
      </c>
      <c r="L2383" t="s">
        <v>1412</v>
      </c>
      <c r="M2383" t="s">
        <v>1413</v>
      </c>
      <c r="N2383" t="s">
        <v>1411</v>
      </c>
      <c r="O2383" t="s">
        <v>1485</v>
      </c>
      <c r="P2383" t="s">
        <v>1353</v>
      </c>
      <c r="Q2383" t="s">
        <v>1353</v>
      </c>
      <c r="R2383" t="s">
        <v>1353</v>
      </c>
      <c r="S2383" t="s">
        <v>1353</v>
      </c>
      <c r="T2383" t="s">
        <v>1353</v>
      </c>
      <c r="U2383" t="s">
        <v>1353</v>
      </c>
      <c r="V2383" t="s">
        <v>1353</v>
      </c>
      <c r="W2383" t="s">
        <v>1353</v>
      </c>
      <c r="X2383" t="s">
        <v>1353</v>
      </c>
      <c r="Y2383" t="s">
        <v>1353</v>
      </c>
      <c r="Z2383" t="s">
        <v>1353</v>
      </c>
      <c r="AA2383" t="s">
        <v>1353</v>
      </c>
    </row>
    <row r="2384" spans="1:27" x14ac:dyDescent="0.35">
      <c r="A2384" t="s">
        <v>1456</v>
      </c>
      <c r="B2384">
        <v>74</v>
      </c>
      <c r="C2384" t="s">
        <v>1679</v>
      </c>
      <c r="D2384" t="s">
        <v>1416</v>
      </c>
      <c r="E2384" t="s">
        <v>1679</v>
      </c>
      <c r="F2384" t="s">
        <v>2230</v>
      </c>
      <c r="G2384" t="s">
        <v>1376</v>
      </c>
      <c r="H2384" t="s">
        <v>1416</v>
      </c>
      <c r="I2384" t="s">
        <v>1557</v>
      </c>
      <c r="J2384" t="s">
        <v>1603</v>
      </c>
      <c r="K2384" t="s">
        <v>1376</v>
      </c>
      <c r="L2384" t="s">
        <v>1376</v>
      </c>
      <c r="M2384" t="s">
        <v>1353</v>
      </c>
      <c r="N2384" t="s">
        <v>1489</v>
      </c>
      <c r="O2384" t="s">
        <v>1679</v>
      </c>
      <c r="P2384" t="s">
        <v>1416</v>
      </c>
      <c r="Q2384" t="s">
        <v>1376</v>
      </c>
      <c r="R2384" t="s">
        <v>1416</v>
      </c>
      <c r="S2384" t="s">
        <v>2230</v>
      </c>
      <c r="T2384" t="s">
        <v>1416</v>
      </c>
      <c r="U2384" t="s">
        <v>1416</v>
      </c>
      <c r="V2384" t="s">
        <v>1376</v>
      </c>
      <c r="W2384" t="s">
        <v>1416</v>
      </c>
      <c r="X2384" t="s">
        <v>1376</v>
      </c>
      <c r="Y2384" t="s">
        <v>1376</v>
      </c>
      <c r="Z2384" t="s">
        <v>1353</v>
      </c>
      <c r="AA2384" t="s">
        <v>1353</v>
      </c>
    </row>
    <row r="2385" spans="1:27" x14ac:dyDescent="0.35">
      <c r="A2385" t="s">
        <v>1457</v>
      </c>
      <c r="B2385">
        <v>42</v>
      </c>
      <c r="C2385" t="s">
        <v>1488</v>
      </c>
      <c r="D2385" t="s">
        <v>1353</v>
      </c>
      <c r="E2385" t="s">
        <v>1387</v>
      </c>
      <c r="F2385" t="s">
        <v>1375</v>
      </c>
      <c r="G2385" t="s">
        <v>1353</v>
      </c>
      <c r="H2385" t="s">
        <v>1660</v>
      </c>
      <c r="I2385" t="s">
        <v>1375</v>
      </c>
      <c r="J2385" t="s">
        <v>1375</v>
      </c>
      <c r="K2385" t="s">
        <v>1353</v>
      </c>
      <c r="L2385" t="s">
        <v>1373</v>
      </c>
      <c r="M2385" t="s">
        <v>1353</v>
      </c>
      <c r="N2385" t="s">
        <v>1487</v>
      </c>
      <c r="O2385" t="s">
        <v>1373</v>
      </c>
      <c r="P2385" t="s">
        <v>1353</v>
      </c>
      <c r="Q2385" t="s">
        <v>1375</v>
      </c>
      <c r="R2385" t="s">
        <v>1373</v>
      </c>
      <c r="S2385" t="s">
        <v>1375</v>
      </c>
      <c r="T2385" t="s">
        <v>1375</v>
      </c>
      <c r="U2385" t="s">
        <v>1353</v>
      </c>
      <c r="V2385" t="s">
        <v>1375</v>
      </c>
      <c r="W2385" t="s">
        <v>1375</v>
      </c>
      <c r="X2385" t="s">
        <v>1353</v>
      </c>
      <c r="Y2385" t="s">
        <v>1375</v>
      </c>
      <c r="Z2385" t="s">
        <v>1375</v>
      </c>
      <c r="AA2385" t="s">
        <v>1353</v>
      </c>
    </row>
    <row r="2386" spans="1:27" x14ac:dyDescent="0.35">
      <c r="A2386" t="s">
        <v>1458</v>
      </c>
      <c r="B2386">
        <v>34</v>
      </c>
      <c r="C2386" t="s">
        <v>1435</v>
      </c>
      <c r="D2386" t="s">
        <v>1353</v>
      </c>
      <c r="E2386" t="s">
        <v>1435</v>
      </c>
      <c r="F2386" t="s">
        <v>1470</v>
      </c>
      <c r="G2386" t="s">
        <v>1353</v>
      </c>
      <c r="H2386" t="s">
        <v>1384</v>
      </c>
      <c r="I2386" t="s">
        <v>1433</v>
      </c>
      <c r="J2386" t="s">
        <v>1353</v>
      </c>
      <c r="K2386" t="s">
        <v>1353</v>
      </c>
      <c r="L2386" t="s">
        <v>1432</v>
      </c>
      <c r="M2386" t="s">
        <v>1353</v>
      </c>
      <c r="N2386" t="s">
        <v>1436</v>
      </c>
      <c r="O2386" t="s">
        <v>1433</v>
      </c>
      <c r="P2386" t="s">
        <v>1384</v>
      </c>
      <c r="Q2386" t="s">
        <v>1353</v>
      </c>
      <c r="R2386" t="s">
        <v>1353</v>
      </c>
      <c r="S2386" t="s">
        <v>1435</v>
      </c>
      <c r="T2386" t="s">
        <v>1353</v>
      </c>
      <c r="U2386" t="s">
        <v>1353</v>
      </c>
      <c r="V2386" t="s">
        <v>1353</v>
      </c>
      <c r="W2386" t="s">
        <v>1384</v>
      </c>
      <c r="X2386" t="s">
        <v>1353</v>
      </c>
      <c r="Y2386" t="s">
        <v>1353</v>
      </c>
      <c r="Z2386" t="s">
        <v>1353</v>
      </c>
      <c r="AA2386" t="s">
        <v>1384</v>
      </c>
    </row>
    <row r="2387" spans="1:27" x14ac:dyDescent="0.35">
      <c r="A2387" t="s">
        <v>1460</v>
      </c>
      <c r="B2387">
        <v>2</v>
      </c>
      <c r="C2387" t="s">
        <v>1353</v>
      </c>
      <c r="D2387" t="s">
        <v>1353</v>
      </c>
      <c r="E2387" t="s">
        <v>1353</v>
      </c>
      <c r="F2387" t="s">
        <v>1353</v>
      </c>
      <c r="G2387" t="s">
        <v>1353</v>
      </c>
      <c r="H2387" t="s">
        <v>1353</v>
      </c>
      <c r="I2387" t="s">
        <v>1353</v>
      </c>
      <c r="J2387" t="s">
        <v>1353</v>
      </c>
      <c r="K2387" t="s">
        <v>1438</v>
      </c>
      <c r="L2387" t="s">
        <v>1438</v>
      </c>
      <c r="M2387" t="s">
        <v>1353</v>
      </c>
      <c r="N2387" t="s">
        <v>1353</v>
      </c>
      <c r="O2387" t="s">
        <v>1353</v>
      </c>
      <c r="P2387" t="s">
        <v>1353</v>
      </c>
      <c r="Q2387" t="s">
        <v>1353</v>
      </c>
      <c r="R2387" t="s">
        <v>1353</v>
      </c>
      <c r="S2387" t="s">
        <v>1353</v>
      </c>
      <c r="T2387" t="s">
        <v>1353</v>
      </c>
      <c r="U2387" t="s">
        <v>1353</v>
      </c>
      <c r="V2387" t="s">
        <v>1353</v>
      </c>
      <c r="W2387" t="s">
        <v>1353</v>
      </c>
      <c r="X2387" t="s">
        <v>1353</v>
      </c>
      <c r="Y2387" t="s">
        <v>1353</v>
      </c>
      <c r="Z2387" t="s">
        <v>1353</v>
      </c>
      <c r="AA2387" t="s">
        <v>1353</v>
      </c>
    </row>
    <row r="2388" spans="1:27" x14ac:dyDescent="0.35">
      <c r="A2388" t="s">
        <v>1378</v>
      </c>
      <c r="B2388">
        <v>185</v>
      </c>
      <c r="C2388" t="s">
        <v>1661</v>
      </c>
      <c r="D2388" t="s">
        <v>1390</v>
      </c>
      <c r="E2388" t="s">
        <v>1679</v>
      </c>
      <c r="F2388" t="s">
        <v>2099</v>
      </c>
      <c r="G2388" t="s">
        <v>1390</v>
      </c>
      <c r="H2388" t="s">
        <v>1401</v>
      </c>
      <c r="I2388" t="s">
        <v>1557</v>
      </c>
      <c r="J2388" t="s">
        <v>1401</v>
      </c>
      <c r="K2388" t="s">
        <v>1390</v>
      </c>
      <c r="L2388" t="s">
        <v>1557</v>
      </c>
      <c r="M2388" t="s">
        <v>1616</v>
      </c>
      <c r="N2388" t="s">
        <v>1445</v>
      </c>
      <c r="O2388" t="s">
        <v>1637</v>
      </c>
      <c r="P2388" t="s">
        <v>1390</v>
      </c>
      <c r="Q2388" t="s">
        <v>1616</v>
      </c>
      <c r="R2388" t="s">
        <v>1632</v>
      </c>
      <c r="S2388" t="s">
        <v>1557</v>
      </c>
      <c r="T2388" t="s">
        <v>1390</v>
      </c>
      <c r="U2388" t="s">
        <v>1616</v>
      </c>
      <c r="V2388" t="s">
        <v>1616</v>
      </c>
      <c r="W2388" t="s">
        <v>1632</v>
      </c>
      <c r="X2388" t="s">
        <v>1636</v>
      </c>
      <c r="Y2388" t="s">
        <v>1616</v>
      </c>
      <c r="Z2388" t="s">
        <v>1636</v>
      </c>
      <c r="AA2388" t="s">
        <v>1636</v>
      </c>
    </row>
    <row r="2390" spans="1:27" x14ac:dyDescent="0.35">
      <c r="A2390" t="s">
        <v>2604</v>
      </c>
    </row>
    <row r="2391" spans="1:27" x14ac:dyDescent="0.35">
      <c r="A2391" t="s">
        <v>35</v>
      </c>
      <c r="B2391" t="s">
        <v>1339</v>
      </c>
      <c r="C2391" t="s">
        <v>2485</v>
      </c>
      <c r="D2391" t="s">
        <v>2476</v>
      </c>
      <c r="E2391" t="s">
        <v>2482</v>
      </c>
      <c r="F2391" t="s">
        <v>2471</v>
      </c>
      <c r="G2391" t="s">
        <v>2480</v>
      </c>
      <c r="H2391" t="s">
        <v>2481</v>
      </c>
      <c r="I2391" t="s">
        <v>2477</v>
      </c>
      <c r="J2391" t="s">
        <v>2478</v>
      </c>
      <c r="K2391" t="s">
        <v>2489</v>
      </c>
      <c r="L2391" t="s">
        <v>2492</v>
      </c>
      <c r="M2391" t="s">
        <v>2479</v>
      </c>
      <c r="N2391" t="s">
        <v>2483</v>
      </c>
      <c r="O2391" t="s">
        <v>2487</v>
      </c>
      <c r="P2391" t="s">
        <v>2490</v>
      </c>
      <c r="Q2391" t="s">
        <v>2498</v>
      </c>
      <c r="R2391" t="s">
        <v>2488</v>
      </c>
      <c r="S2391" t="s">
        <v>2470</v>
      </c>
      <c r="T2391" t="s">
        <v>2484</v>
      </c>
      <c r="U2391" t="s">
        <v>2475</v>
      </c>
      <c r="V2391" t="s">
        <v>2494</v>
      </c>
      <c r="W2391" t="s">
        <v>2499</v>
      </c>
      <c r="X2391" t="s">
        <v>2472</v>
      </c>
      <c r="Y2391" t="s">
        <v>2491</v>
      </c>
      <c r="Z2391" t="s">
        <v>2486</v>
      </c>
      <c r="AA2391" t="s">
        <v>2473</v>
      </c>
    </row>
    <row r="2392" spans="1:27" x14ac:dyDescent="0.35">
      <c r="A2392" t="s">
        <v>1780</v>
      </c>
      <c r="B2392">
        <v>38</v>
      </c>
      <c r="C2392" t="s">
        <v>1402</v>
      </c>
      <c r="D2392" t="s">
        <v>1674</v>
      </c>
      <c r="E2392" t="s">
        <v>1619</v>
      </c>
      <c r="F2392" t="s">
        <v>1619</v>
      </c>
      <c r="G2392" t="s">
        <v>1402</v>
      </c>
      <c r="H2392" t="s">
        <v>1402</v>
      </c>
      <c r="I2392" t="s">
        <v>1402</v>
      </c>
      <c r="J2392" t="s">
        <v>1501</v>
      </c>
      <c r="K2392" t="s">
        <v>1402</v>
      </c>
      <c r="L2392" t="s">
        <v>1402</v>
      </c>
      <c r="M2392" t="s">
        <v>1731</v>
      </c>
      <c r="N2392" t="s">
        <v>1619</v>
      </c>
      <c r="O2392" t="s">
        <v>1501</v>
      </c>
      <c r="P2392" t="s">
        <v>1504</v>
      </c>
      <c r="Q2392" t="s">
        <v>1353</v>
      </c>
      <c r="R2392" t="s">
        <v>1353</v>
      </c>
      <c r="S2392" t="s">
        <v>1353</v>
      </c>
      <c r="T2392" t="s">
        <v>1353</v>
      </c>
      <c r="U2392" t="s">
        <v>1353</v>
      </c>
      <c r="V2392" t="s">
        <v>1353</v>
      </c>
      <c r="W2392" t="s">
        <v>1353</v>
      </c>
      <c r="X2392" t="s">
        <v>1353</v>
      </c>
      <c r="Y2392" t="s">
        <v>1353</v>
      </c>
      <c r="Z2392" t="s">
        <v>1353</v>
      </c>
      <c r="AA2392" t="s">
        <v>1353</v>
      </c>
    </row>
    <row r="2393" spans="1:27" x14ac:dyDescent="0.35">
      <c r="A2393" t="s">
        <v>1782</v>
      </c>
      <c r="B2393">
        <v>147</v>
      </c>
      <c r="C2393" t="s">
        <v>1376</v>
      </c>
      <c r="D2393" t="s">
        <v>1737</v>
      </c>
      <c r="E2393" t="s">
        <v>1660</v>
      </c>
      <c r="F2393" t="s">
        <v>1603</v>
      </c>
      <c r="G2393" t="s">
        <v>1353</v>
      </c>
      <c r="H2393" t="s">
        <v>1398</v>
      </c>
      <c r="I2393" t="s">
        <v>1398</v>
      </c>
      <c r="J2393" t="s">
        <v>1737</v>
      </c>
      <c r="K2393" t="s">
        <v>1373</v>
      </c>
      <c r="L2393" t="s">
        <v>1376</v>
      </c>
      <c r="M2393" t="s">
        <v>1373</v>
      </c>
      <c r="N2393" t="s">
        <v>1376</v>
      </c>
      <c r="O2393" t="s">
        <v>1697</v>
      </c>
      <c r="P2393" t="s">
        <v>1660</v>
      </c>
      <c r="Q2393" t="s">
        <v>1423</v>
      </c>
      <c r="R2393" t="s">
        <v>1376</v>
      </c>
      <c r="S2393" t="s">
        <v>1416</v>
      </c>
      <c r="T2393" t="s">
        <v>1423</v>
      </c>
      <c r="U2393" t="s">
        <v>1423</v>
      </c>
      <c r="V2393" t="s">
        <v>1612</v>
      </c>
      <c r="W2393" t="s">
        <v>1376</v>
      </c>
      <c r="X2393" t="s">
        <v>1376</v>
      </c>
      <c r="Y2393" t="s">
        <v>1376</v>
      </c>
      <c r="Z2393" t="s">
        <v>1612</v>
      </c>
      <c r="AA2393" t="s">
        <v>1376</v>
      </c>
    </row>
    <row r="2394" spans="1:27" x14ac:dyDescent="0.35">
      <c r="A2394" t="s">
        <v>1378</v>
      </c>
      <c r="B2394">
        <v>185</v>
      </c>
      <c r="C2394" t="s">
        <v>1390</v>
      </c>
      <c r="D2394" t="s">
        <v>1679</v>
      </c>
      <c r="E2394" t="s">
        <v>2099</v>
      </c>
      <c r="F2394" t="s">
        <v>1401</v>
      </c>
      <c r="G2394" t="s">
        <v>1636</v>
      </c>
      <c r="H2394" t="s">
        <v>1557</v>
      </c>
      <c r="I2394" t="s">
        <v>1557</v>
      </c>
      <c r="J2394" t="s">
        <v>1661</v>
      </c>
      <c r="K2394" t="s">
        <v>1401</v>
      </c>
      <c r="L2394" t="s">
        <v>1390</v>
      </c>
      <c r="M2394" t="s">
        <v>1557</v>
      </c>
      <c r="N2394" t="s">
        <v>1632</v>
      </c>
      <c r="O2394" t="s">
        <v>1445</v>
      </c>
      <c r="P2394" t="s">
        <v>1637</v>
      </c>
      <c r="Q2394" t="s">
        <v>1390</v>
      </c>
      <c r="R2394" t="s">
        <v>1616</v>
      </c>
      <c r="S2394" t="s">
        <v>1632</v>
      </c>
      <c r="T2394" t="s">
        <v>1390</v>
      </c>
      <c r="U2394" t="s">
        <v>1390</v>
      </c>
      <c r="V2394" t="s">
        <v>1636</v>
      </c>
      <c r="W2394" t="s">
        <v>1616</v>
      </c>
      <c r="X2394" t="s">
        <v>1616</v>
      </c>
      <c r="Y2394" t="s">
        <v>1616</v>
      </c>
      <c r="Z2394" t="s">
        <v>1636</v>
      </c>
      <c r="AA2394" t="s">
        <v>1616</v>
      </c>
    </row>
    <row r="2396" spans="1:27" x14ac:dyDescent="0.35">
      <c r="A2396" t="s">
        <v>2605</v>
      </c>
    </row>
    <row r="2397" spans="1:27" x14ac:dyDescent="0.35">
      <c r="A2397" t="s">
        <v>53</v>
      </c>
      <c r="B2397" t="s">
        <v>1339</v>
      </c>
      <c r="C2397" t="s">
        <v>2476</v>
      </c>
      <c r="D2397" t="s">
        <v>2470</v>
      </c>
      <c r="E2397" t="s">
        <v>2484</v>
      </c>
      <c r="F2397" t="s">
        <v>2481</v>
      </c>
      <c r="G2397" t="s">
        <v>2477</v>
      </c>
      <c r="H2397" t="s">
        <v>2478</v>
      </c>
      <c r="I2397" t="s">
        <v>2475</v>
      </c>
      <c r="J2397" t="s">
        <v>2479</v>
      </c>
      <c r="K2397" t="s">
        <v>2472</v>
      </c>
      <c r="L2397" t="s">
        <v>2487</v>
      </c>
      <c r="M2397" t="s">
        <v>2485</v>
      </c>
      <c r="N2397" t="s">
        <v>2498</v>
      </c>
      <c r="O2397" t="s">
        <v>2488</v>
      </c>
      <c r="P2397" t="s">
        <v>2482</v>
      </c>
      <c r="Q2397" t="s">
        <v>2471</v>
      </c>
      <c r="R2397" t="s">
        <v>2480</v>
      </c>
      <c r="S2397" t="s">
        <v>2489</v>
      </c>
      <c r="T2397" t="s">
        <v>2494</v>
      </c>
      <c r="U2397" t="s">
        <v>2492</v>
      </c>
      <c r="V2397" t="s">
        <v>2499</v>
      </c>
      <c r="W2397" t="s">
        <v>2483</v>
      </c>
      <c r="X2397" t="s">
        <v>2486</v>
      </c>
      <c r="Y2397" t="s">
        <v>2490</v>
      </c>
      <c r="Z2397" t="s">
        <v>2473</v>
      </c>
      <c r="AA2397" t="s">
        <v>2491</v>
      </c>
    </row>
    <row r="2398" spans="1:27" x14ac:dyDescent="0.35">
      <c r="A2398" t="s">
        <v>1565</v>
      </c>
      <c r="B2398">
        <v>13</v>
      </c>
      <c r="C2398" t="s">
        <v>1509</v>
      </c>
      <c r="D2398" t="s">
        <v>1407</v>
      </c>
      <c r="E2398" t="s">
        <v>1407</v>
      </c>
      <c r="F2398" t="s">
        <v>1507</v>
      </c>
      <c r="G2398" t="s">
        <v>1407</v>
      </c>
      <c r="H2398" t="s">
        <v>1407</v>
      </c>
      <c r="I2398" t="s">
        <v>1407</v>
      </c>
      <c r="J2398" t="s">
        <v>1407</v>
      </c>
      <c r="K2398" t="s">
        <v>1407</v>
      </c>
      <c r="L2398" t="s">
        <v>1407</v>
      </c>
      <c r="M2398" t="s">
        <v>1353</v>
      </c>
      <c r="N2398" t="s">
        <v>1353</v>
      </c>
      <c r="O2398" t="s">
        <v>1353</v>
      </c>
      <c r="P2398" t="s">
        <v>1353</v>
      </c>
      <c r="Q2398" t="s">
        <v>1353</v>
      </c>
      <c r="R2398" t="s">
        <v>1353</v>
      </c>
      <c r="S2398" t="s">
        <v>1353</v>
      </c>
      <c r="T2398" t="s">
        <v>1353</v>
      </c>
      <c r="U2398" t="s">
        <v>1353</v>
      </c>
      <c r="V2398" t="s">
        <v>1353</v>
      </c>
      <c r="W2398" t="s">
        <v>1353</v>
      </c>
      <c r="X2398" t="s">
        <v>1353</v>
      </c>
      <c r="Y2398" t="s">
        <v>1353</v>
      </c>
      <c r="Z2398" t="s">
        <v>1353</v>
      </c>
      <c r="AA2398" t="s">
        <v>1353</v>
      </c>
    </row>
    <row r="2399" spans="1:27" x14ac:dyDescent="0.35">
      <c r="A2399" t="s">
        <v>1566</v>
      </c>
      <c r="B2399">
        <v>99</v>
      </c>
      <c r="C2399" t="s">
        <v>1398</v>
      </c>
      <c r="D2399" t="s">
        <v>1423</v>
      </c>
      <c r="E2399" t="s">
        <v>1353</v>
      </c>
      <c r="F2399" t="s">
        <v>2156</v>
      </c>
      <c r="G2399" t="s">
        <v>1374</v>
      </c>
      <c r="H2399" t="s">
        <v>1663</v>
      </c>
      <c r="I2399" t="s">
        <v>1448</v>
      </c>
      <c r="J2399" t="s">
        <v>1711</v>
      </c>
      <c r="K2399" t="s">
        <v>1353</v>
      </c>
      <c r="L2399" t="s">
        <v>1499</v>
      </c>
      <c r="M2399" t="s">
        <v>1448</v>
      </c>
      <c r="N2399" t="s">
        <v>1423</v>
      </c>
      <c r="O2399" t="s">
        <v>1423</v>
      </c>
      <c r="P2399" t="s">
        <v>1822</v>
      </c>
      <c r="Q2399" t="s">
        <v>1398</v>
      </c>
      <c r="R2399" t="s">
        <v>1448</v>
      </c>
      <c r="S2399" t="s">
        <v>1827</v>
      </c>
      <c r="T2399" t="s">
        <v>1448</v>
      </c>
      <c r="U2399" t="s">
        <v>1423</v>
      </c>
      <c r="V2399" t="s">
        <v>1448</v>
      </c>
      <c r="W2399" t="s">
        <v>1448</v>
      </c>
      <c r="X2399" t="s">
        <v>1448</v>
      </c>
      <c r="Y2399" t="s">
        <v>1663</v>
      </c>
      <c r="Z2399" t="s">
        <v>1448</v>
      </c>
      <c r="AA2399" t="s">
        <v>1353</v>
      </c>
    </row>
    <row r="2400" spans="1:27" x14ac:dyDescent="0.35">
      <c r="A2400" t="s">
        <v>1567</v>
      </c>
      <c r="B2400">
        <v>40</v>
      </c>
      <c r="C2400" t="s">
        <v>1964</v>
      </c>
      <c r="D2400" t="s">
        <v>1353</v>
      </c>
      <c r="E2400" t="s">
        <v>1451</v>
      </c>
      <c r="F2400" t="s">
        <v>1386</v>
      </c>
      <c r="G2400" t="s">
        <v>1451</v>
      </c>
      <c r="H2400" t="s">
        <v>1732</v>
      </c>
      <c r="I2400" t="s">
        <v>1353</v>
      </c>
      <c r="J2400" t="s">
        <v>1353</v>
      </c>
      <c r="K2400" t="s">
        <v>1353</v>
      </c>
      <c r="L2400" t="s">
        <v>1360</v>
      </c>
      <c r="M2400" t="s">
        <v>1451</v>
      </c>
      <c r="N2400" t="s">
        <v>1451</v>
      </c>
      <c r="O2400" t="s">
        <v>1353</v>
      </c>
      <c r="P2400" t="s">
        <v>1386</v>
      </c>
      <c r="Q2400" t="s">
        <v>1713</v>
      </c>
      <c r="R2400" t="s">
        <v>1353</v>
      </c>
      <c r="S2400" t="s">
        <v>1451</v>
      </c>
      <c r="T2400" t="s">
        <v>1353</v>
      </c>
      <c r="U2400" t="s">
        <v>1451</v>
      </c>
      <c r="V2400" t="s">
        <v>1451</v>
      </c>
      <c r="W2400" t="s">
        <v>1451</v>
      </c>
      <c r="X2400" t="s">
        <v>1353</v>
      </c>
      <c r="Y2400" t="s">
        <v>1451</v>
      </c>
      <c r="Z2400" t="s">
        <v>1451</v>
      </c>
      <c r="AA2400" t="s">
        <v>1353</v>
      </c>
    </row>
    <row r="2401" spans="1:27" x14ac:dyDescent="0.35">
      <c r="A2401" t="s">
        <v>1568</v>
      </c>
      <c r="B2401">
        <v>12</v>
      </c>
      <c r="C2401" t="s">
        <v>1357</v>
      </c>
      <c r="D2401" t="s">
        <v>1353</v>
      </c>
      <c r="E2401" t="s">
        <v>1353</v>
      </c>
      <c r="F2401" t="s">
        <v>1353</v>
      </c>
      <c r="G2401" t="s">
        <v>1357</v>
      </c>
      <c r="H2401" t="s">
        <v>1357</v>
      </c>
      <c r="I2401" t="s">
        <v>1353</v>
      </c>
      <c r="J2401" t="s">
        <v>1353</v>
      </c>
      <c r="K2401" t="s">
        <v>1357</v>
      </c>
      <c r="L2401" t="s">
        <v>1387</v>
      </c>
      <c r="M2401" t="s">
        <v>1353</v>
      </c>
      <c r="N2401" t="s">
        <v>1353</v>
      </c>
      <c r="O2401" t="s">
        <v>1353</v>
      </c>
      <c r="P2401" t="s">
        <v>1387</v>
      </c>
      <c r="Q2401" t="s">
        <v>1353</v>
      </c>
      <c r="R2401" t="s">
        <v>1353</v>
      </c>
      <c r="S2401" t="s">
        <v>1357</v>
      </c>
      <c r="T2401" t="s">
        <v>1353</v>
      </c>
      <c r="U2401" t="s">
        <v>1353</v>
      </c>
      <c r="V2401" t="s">
        <v>1353</v>
      </c>
      <c r="W2401" t="s">
        <v>1353</v>
      </c>
      <c r="X2401" t="s">
        <v>1353</v>
      </c>
      <c r="Y2401" t="s">
        <v>1387</v>
      </c>
      <c r="Z2401" t="s">
        <v>1353</v>
      </c>
      <c r="AA2401" t="s">
        <v>1357</v>
      </c>
    </row>
    <row r="2402" spans="1:27" x14ac:dyDescent="0.35">
      <c r="A2402" t="s">
        <v>1569</v>
      </c>
      <c r="B2402">
        <v>21</v>
      </c>
      <c r="C2402" t="s">
        <v>1373</v>
      </c>
      <c r="D2402" t="s">
        <v>1373</v>
      </c>
      <c r="E2402" t="s">
        <v>1373</v>
      </c>
      <c r="F2402" t="s">
        <v>1373</v>
      </c>
      <c r="G2402" t="s">
        <v>1353</v>
      </c>
      <c r="H2402" t="s">
        <v>1488</v>
      </c>
      <c r="I2402" t="s">
        <v>1373</v>
      </c>
      <c r="J2402" t="s">
        <v>1373</v>
      </c>
      <c r="K2402" t="s">
        <v>1353</v>
      </c>
      <c r="L2402" t="s">
        <v>1660</v>
      </c>
      <c r="M2402" t="s">
        <v>1373</v>
      </c>
      <c r="N2402" t="s">
        <v>1353</v>
      </c>
      <c r="O2402" t="s">
        <v>1353</v>
      </c>
      <c r="P2402" t="s">
        <v>1373</v>
      </c>
      <c r="Q2402" t="s">
        <v>1353</v>
      </c>
      <c r="R2402" t="s">
        <v>1353</v>
      </c>
      <c r="S2402" t="s">
        <v>1373</v>
      </c>
      <c r="T2402" t="s">
        <v>1353</v>
      </c>
      <c r="U2402" t="s">
        <v>1353</v>
      </c>
      <c r="V2402" t="s">
        <v>1353</v>
      </c>
      <c r="W2402" t="s">
        <v>1660</v>
      </c>
      <c r="X2402" t="s">
        <v>1353</v>
      </c>
      <c r="Y2402" t="s">
        <v>1681</v>
      </c>
      <c r="Z2402" t="s">
        <v>1353</v>
      </c>
      <c r="AA2402" t="s">
        <v>1373</v>
      </c>
    </row>
    <row r="2403" spans="1:27" x14ac:dyDescent="0.35">
      <c r="A2403" t="s">
        <v>1378</v>
      </c>
      <c r="B2403">
        <v>185</v>
      </c>
      <c r="C2403" t="s">
        <v>1679</v>
      </c>
      <c r="D2403" t="s">
        <v>1632</v>
      </c>
      <c r="E2403" t="s">
        <v>1390</v>
      </c>
      <c r="F2403" t="s">
        <v>1557</v>
      </c>
      <c r="G2403" t="s">
        <v>1557</v>
      </c>
      <c r="H2403" t="s">
        <v>1661</v>
      </c>
      <c r="I2403" t="s">
        <v>1390</v>
      </c>
      <c r="J2403" t="s">
        <v>1557</v>
      </c>
      <c r="K2403" t="s">
        <v>1616</v>
      </c>
      <c r="L2403" t="s">
        <v>1445</v>
      </c>
      <c r="M2403" t="s">
        <v>1390</v>
      </c>
      <c r="N2403" t="s">
        <v>1390</v>
      </c>
      <c r="O2403" t="s">
        <v>1616</v>
      </c>
      <c r="P2403" t="s">
        <v>2099</v>
      </c>
      <c r="Q2403" t="s">
        <v>1401</v>
      </c>
      <c r="R2403" t="s">
        <v>1636</v>
      </c>
      <c r="S2403" t="s">
        <v>1401</v>
      </c>
      <c r="T2403" t="s">
        <v>1636</v>
      </c>
      <c r="U2403" t="s">
        <v>1390</v>
      </c>
      <c r="V2403" t="s">
        <v>1616</v>
      </c>
      <c r="W2403" t="s">
        <v>1632</v>
      </c>
      <c r="X2403" t="s">
        <v>1636</v>
      </c>
      <c r="Y2403" t="s">
        <v>1637</v>
      </c>
      <c r="Z2403" t="s">
        <v>1616</v>
      </c>
      <c r="AA2403" t="s">
        <v>1616</v>
      </c>
    </row>
    <row r="2405" spans="1:27" x14ac:dyDescent="0.35">
      <c r="A2405" t="s">
        <v>2606</v>
      </c>
    </row>
    <row r="2406" spans="1:27" x14ac:dyDescent="0.35">
      <c r="A2406" t="s">
        <v>1409</v>
      </c>
      <c r="B2406" t="s">
        <v>1339</v>
      </c>
      <c r="C2406" t="s">
        <v>2498</v>
      </c>
      <c r="D2406" t="s">
        <v>2476</v>
      </c>
      <c r="E2406" t="s">
        <v>2482</v>
      </c>
      <c r="F2406" t="s">
        <v>2470</v>
      </c>
      <c r="G2406" t="s">
        <v>2471</v>
      </c>
      <c r="H2406" t="s">
        <v>2481</v>
      </c>
      <c r="I2406" t="s">
        <v>2477</v>
      </c>
      <c r="J2406" t="s">
        <v>2478</v>
      </c>
      <c r="K2406" t="s">
        <v>2475</v>
      </c>
      <c r="L2406" t="s">
        <v>2492</v>
      </c>
      <c r="M2406" t="s">
        <v>2479</v>
      </c>
      <c r="N2406" t="s">
        <v>2483</v>
      </c>
      <c r="O2406" t="s">
        <v>2487</v>
      </c>
      <c r="P2406" t="s">
        <v>2490</v>
      </c>
      <c r="Q2406" t="s">
        <v>2485</v>
      </c>
      <c r="R2406" t="s">
        <v>2488</v>
      </c>
      <c r="S2406" t="s">
        <v>2484</v>
      </c>
      <c r="T2406" t="s">
        <v>2489</v>
      </c>
      <c r="U2406" t="s">
        <v>2494</v>
      </c>
      <c r="V2406" t="s">
        <v>2499</v>
      </c>
      <c r="W2406" t="s">
        <v>2472</v>
      </c>
      <c r="X2406" t="s">
        <v>2491</v>
      </c>
      <c r="Y2406" t="s">
        <v>2486</v>
      </c>
      <c r="Z2406" t="s">
        <v>2473</v>
      </c>
      <c r="AA2406" t="s">
        <v>2480</v>
      </c>
    </row>
    <row r="2407" spans="1:27" x14ac:dyDescent="0.35">
      <c r="A2407" t="s">
        <v>1410</v>
      </c>
      <c r="B2407">
        <v>28</v>
      </c>
      <c r="C2407" t="s">
        <v>1417</v>
      </c>
      <c r="D2407" t="s">
        <v>1487</v>
      </c>
      <c r="E2407" t="s">
        <v>1417</v>
      </c>
      <c r="F2407" t="s">
        <v>1374</v>
      </c>
      <c r="G2407" t="s">
        <v>1374</v>
      </c>
      <c r="H2407" t="s">
        <v>1417</v>
      </c>
      <c r="I2407" t="s">
        <v>1374</v>
      </c>
      <c r="J2407" t="s">
        <v>1465</v>
      </c>
      <c r="K2407" t="s">
        <v>1417</v>
      </c>
      <c r="L2407" t="s">
        <v>1417</v>
      </c>
      <c r="M2407" t="s">
        <v>1417</v>
      </c>
      <c r="N2407" t="s">
        <v>1417</v>
      </c>
      <c r="O2407" t="s">
        <v>1488</v>
      </c>
      <c r="P2407" t="s">
        <v>1374</v>
      </c>
      <c r="Q2407" t="s">
        <v>1353</v>
      </c>
      <c r="R2407" t="s">
        <v>1353</v>
      </c>
      <c r="S2407" t="s">
        <v>1353</v>
      </c>
      <c r="T2407" t="s">
        <v>1353</v>
      </c>
      <c r="U2407" t="s">
        <v>1353</v>
      </c>
      <c r="V2407" t="s">
        <v>1353</v>
      </c>
      <c r="W2407" t="s">
        <v>1353</v>
      </c>
      <c r="X2407" t="s">
        <v>1353</v>
      </c>
      <c r="Y2407" t="s">
        <v>1353</v>
      </c>
      <c r="Z2407" t="s">
        <v>1353</v>
      </c>
      <c r="AA2407" t="s">
        <v>1353</v>
      </c>
    </row>
    <row r="2408" spans="1:27" x14ac:dyDescent="0.35">
      <c r="A2408" t="s">
        <v>1415</v>
      </c>
      <c r="B2408">
        <v>81</v>
      </c>
      <c r="C2408" t="s">
        <v>1451</v>
      </c>
      <c r="D2408" t="s">
        <v>2099</v>
      </c>
      <c r="E2408" t="s">
        <v>2300</v>
      </c>
      <c r="F2408" t="s">
        <v>1353</v>
      </c>
      <c r="G2408" t="s">
        <v>1699</v>
      </c>
      <c r="H2408" t="s">
        <v>1380</v>
      </c>
      <c r="I2408" t="s">
        <v>1699</v>
      </c>
      <c r="J2408" t="s">
        <v>1428</v>
      </c>
      <c r="K2408" t="s">
        <v>1383</v>
      </c>
      <c r="L2408" t="s">
        <v>1353</v>
      </c>
      <c r="M2408" t="s">
        <v>1450</v>
      </c>
      <c r="N2408" t="s">
        <v>1451</v>
      </c>
      <c r="O2408" t="s">
        <v>2300</v>
      </c>
      <c r="P2408" t="s">
        <v>2099</v>
      </c>
      <c r="Q2408" t="s">
        <v>1451</v>
      </c>
      <c r="R2408" t="s">
        <v>1383</v>
      </c>
      <c r="S2408" t="s">
        <v>1451</v>
      </c>
      <c r="T2408" t="s">
        <v>1368</v>
      </c>
      <c r="U2408" t="s">
        <v>1383</v>
      </c>
      <c r="V2408" t="s">
        <v>1383</v>
      </c>
      <c r="W2408" t="s">
        <v>1383</v>
      </c>
      <c r="X2408" t="s">
        <v>1451</v>
      </c>
      <c r="Y2408" t="s">
        <v>1383</v>
      </c>
      <c r="Z2408" t="s">
        <v>1383</v>
      </c>
      <c r="AA2408" t="s">
        <v>1353</v>
      </c>
    </row>
    <row r="2409" spans="1:27" x14ac:dyDescent="0.35">
      <c r="A2409" t="s">
        <v>1422</v>
      </c>
      <c r="B2409">
        <v>37</v>
      </c>
      <c r="C2409" t="s">
        <v>1353</v>
      </c>
      <c r="D2409" t="s">
        <v>1489</v>
      </c>
      <c r="E2409" t="s">
        <v>1711</v>
      </c>
      <c r="F2409" t="s">
        <v>1416</v>
      </c>
      <c r="G2409" t="s">
        <v>1353</v>
      </c>
      <c r="H2409" t="s">
        <v>1416</v>
      </c>
      <c r="I2409" t="s">
        <v>1711</v>
      </c>
      <c r="J2409" t="s">
        <v>1557</v>
      </c>
      <c r="K2409" t="s">
        <v>1416</v>
      </c>
      <c r="L2409" t="s">
        <v>1557</v>
      </c>
      <c r="M2409" t="s">
        <v>1416</v>
      </c>
      <c r="N2409" t="s">
        <v>1416</v>
      </c>
      <c r="O2409" t="s">
        <v>1941</v>
      </c>
      <c r="P2409" t="s">
        <v>1557</v>
      </c>
      <c r="Q2409" t="s">
        <v>1353</v>
      </c>
      <c r="R2409" t="s">
        <v>1353</v>
      </c>
      <c r="S2409" t="s">
        <v>1416</v>
      </c>
      <c r="T2409" t="s">
        <v>1416</v>
      </c>
      <c r="U2409" t="s">
        <v>1353</v>
      </c>
      <c r="V2409" t="s">
        <v>1353</v>
      </c>
      <c r="W2409" t="s">
        <v>1353</v>
      </c>
      <c r="X2409" t="s">
        <v>1353</v>
      </c>
      <c r="Y2409" t="s">
        <v>1353</v>
      </c>
      <c r="Z2409" t="s">
        <v>1416</v>
      </c>
      <c r="AA2409" t="s">
        <v>1416</v>
      </c>
    </row>
    <row r="2410" spans="1:27" x14ac:dyDescent="0.35">
      <c r="A2410" t="s">
        <v>1431</v>
      </c>
      <c r="B2410">
        <v>26</v>
      </c>
      <c r="C2410" t="s">
        <v>1353</v>
      </c>
      <c r="D2410" t="s">
        <v>1353</v>
      </c>
      <c r="E2410" t="s">
        <v>1507</v>
      </c>
      <c r="F2410" t="s">
        <v>1353</v>
      </c>
      <c r="G2410" t="s">
        <v>1725</v>
      </c>
      <c r="H2410" t="s">
        <v>1407</v>
      </c>
      <c r="I2410" t="s">
        <v>1407</v>
      </c>
      <c r="J2410" t="s">
        <v>1507</v>
      </c>
      <c r="K2410" t="s">
        <v>1353</v>
      </c>
      <c r="L2410" t="s">
        <v>1353</v>
      </c>
      <c r="M2410" t="s">
        <v>1407</v>
      </c>
      <c r="N2410" t="s">
        <v>1353</v>
      </c>
      <c r="O2410" t="s">
        <v>1407</v>
      </c>
      <c r="P2410" t="s">
        <v>2214</v>
      </c>
      <c r="Q2410" t="s">
        <v>1724</v>
      </c>
      <c r="R2410" t="s">
        <v>1724</v>
      </c>
      <c r="S2410" t="s">
        <v>1353</v>
      </c>
      <c r="T2410" t="s">
        <v>1353</v>
      </c>
      <c r="U2410" t="s">
        <v>1353</v>
      </c>
      <c r="V2410" t="s">
        <v>1353</v>
      </c>
      <c r="W2410" t="s">
        <v>1353</v>
      </c>
      <c r="X2410" t="s">
        <v>1353</v>
      </c>
      <c r="Y2410" t="s">
        <v>1353</v>
      </c>
      <c r="Z2410" t="s">
        <v>1353</v>
      </c>
      <c r="AA2410" t="s">
        <v>1353</v>
      </c>
    </row>
    <row r="2411" spans="1:27" x14ac:dyDescent="0.35">
      <c r="A2411" t="s">
        <v>1437</v>
      </c>
      <c r="B2411">
        <v>13</v>
      </c>
      <c r="C2411" t="s">
        <v>1353</v>
      </c>
      <c r="D2411" t="s">
        <v>1407</v>
      </c>
      <c r="E2411" t="s">
        <v>1353</v>
      </c>
      <c r="F2411" t="s">
        <v>1407</v>
      </c>
      <c r="G2411" t="s">
        <v>1353</v>
      </c>
      <c r="H2411" t="s">
        <v>1507</v>
      </c>
      <c r="I2411" t="s">
        <v>1353</v>
      </c>
      <c r="J2411" t="s">
        <v>1353</v>
      </c>
      <c r="K2411" t="s">
        <v>1353</v>
      </c>
      <c r="L2411" t="s">
        <v>1353</v>
      </c>
      <c r="M2411" t="s">
        <v>1353</v>
      </c>
      <c r="N2411" t="s">
        <v>1353</v>
      </c>
      <c r="O2411" t="s">
        <v>1509</v>
      </c>
      <c r="P2411" t="s">
        <v>1507</v>
      </c>
      <c r="Q2411" t="s">
        <v>1353</v>
      </c>
      <c r="R2411" t="s">
        <v>1353</v>
      </c>
      <c r="S2411" t="s">
        <v>1353</v>
      </c>
      <c r="T2411" t="s">
        <v>1507</v>
      </c>
      <c r="U2411" t="s">
        <v>1353</v>
      </c>
      <c r="V2411" t="s">
        <v>1407</v>
      </c>
      <c r="W2411" t="s">
        <v>1407</v>
      </c>
      <c r="X2411" t="s">
        <v>1353</v>
      </c>
      <c r="Y2411" t="s">
        <v>1353</v>
      </c>
      <c r="Z2411" t="s">
        <v>1353</v>
      </c>
      <c r="AA2411" t="s">
        <v>1353</v>
      </c>
    </row>
    <row r="2412" spans="1:27" x14ac:dyDescent="0.35">
      <c r="A2412" t="s">
        <v>1378</v>
      </c>
      <c r="B2412">
        <v>185</v>
      </c>
      <c r="C2412" t="s">
        <v>1390</v>
      </c>
      <c r="D2412" t="s">
        <v>1679</v>
      </c>
      <c r="E2412" t="s">
        <v>2099</v>
      </c>
      <c r="F2412" t="s">
        <v>1632</v>
      </c>
      <c r="G2412" t="s">
        <v>1401</v>
      </c>
      <c r="H2412" t="s">
        <v>1557</v>
      </c>
      <c r="I2412" t="s">
        <v>1557</v>
      </c>
      <c r="J2412" t="s">
        <v>1661</v>
      </c>
      <c r="K2412" t="s">
        <v>1390</v>
      </c>
      <c r="L2412" t="s">
        <v>1390</v>
      </c>
      <c r="M2412" t="s">
        <v>1557</v>
      </c>
      <c r="N2412" t="s">
        <v>1632</v>
      </c>
      <c r="O2412" t="s">
        <v>1445</v>
      </c>
      <c r="P2412" t="s">
        <v>1637</v>
      </c>
      <c r="Q2412" t="s">
        <v>1390</v>
      </c>
      <c r="R2412" t="s">
        <v>1616</v>
      </c>
      <c r="S2412" t="s">
        <v>1390</v>
      </c>
      <c r="T2412" t="s">
        <v>1401</v>
      </c>
      <c r="U2412" t="s">
        <v>1636</v>
      </c>
      <c r="V2412" t="s">
        <v>1616</v>
      </c>
      <c r="W2412" t="s">
        <v>1616</v>
      </c>
      <c r="X2412" t="s">
        <v>1616</v>
      </c>
      <c r="Y2412" t="s">
        <v>1636</v>
      </c>
      <c r="Z2412" t="s">
        <v>1616</v>
      </c>
      <c r="AA2412" t="s">
        <v>1636</v>
      </c>
    </row>
    <row r="2414" spans="1:27" x14ac:dyDescent="0.35">
      <c r="A2414" t="s">
        <v>2607</v>
      </c>
    </row>
    <row r="2415" spans="1:27" x14ac:dyDescent="0.35">
      <c r="A2415" t="s">
        <v>1440</v>
      </c>
      <c r="B2415" t="s">
        <v>1339</v>
      </c>
      <c r="C2415" t="s">
        <v>2476</v>
      </c>
      <c r="D2415" t="s">
        <v>2482</v>
      </c>
      <c r="E2415" t="s">
        <v>2470</v>
      </c>
      <c r="F2415" t="s">
        <v>2471</v>
      </c>
      <c r="G2415" t="s">
        <v>2481</v>
      </c>
      <c r="H2415" t="s">
        <v>2477</v>
      </c>
      <c r="I2415" t="s">
        <v>2478</v>
      </c>
      <c r="J2415" t="s">
        <v>2489</v>
      </c>
      <c r="K2415" t="s">
        <v>2475</v>
      </c>
      <c r="L2415" t="s">
        <v>2492</v>
      </c>
      <c r="M2415" t="s">
        <v>2479</v>
      </c>
      <c r="N2415" t="s">
        <v>2483</v>
      </c>
      <c r="O2415" t="s">
        <v>2487</v>
      </c>
      <c r="P2415" t="s">
        <v>2490</v>
      </c>
      <c r="Q2415" t="s">
        <v>2473</v>
      </c>
      <c r="R2415" t="s">
        <v>2485</v>
      </c>
      <c r="S2415" t="s">
        <v>2498</v>
      </c>
      <c r="T2415" t="s">
        <v>2488</v>
      </c>
      <c r="U2415" t="s">
        <v>2484</v>
      </c>
      <c r="V2415" t="s">
        <v>2480</v>
      </c>
      <c r="W2415" t="s">
        <v>2494</v>
      </c>
      <c r="X2415" t="s">
        <v>2499</v>
      </c>
      <c r="Y2415" t="s">
        <v>2472</v>
      </c>
      <c r="Z2415" t="s">
        <v>2491</v>
      </c>
      <c r="AA2415" t="s">
        <v>2486</v>
      </c>
    </row>
    <row r="2416" spans="1:27" x14ac:dyDescent="0.35">
      <c r="A2416" t="s">
        <v>1441</v>
      </c>
      <c r="B2416">
        <v>38</v>
      </c>
      <c r="C2416" t="s">
        <v>1689</v>
      </c>
      <c r="D2416" t="s">
        <v>1731</v>
      </c>
      <c r="E2416" t="s">
        <v>1402</v>
      </c>
      <c r="F2416" t="s">
        <v>1402</v>
      </c>
      <c r="G2416" t="s">
        <v>1402</v>
      </c>
      <c r="H2416" t="s">
        <v>1619</v>
      </c>
      <c r="I2416" t="s">
        <v>1689</v>
      </c>
      <c r="J2416" t="s">
        <v>1402</v>
      </c>
      <c r="K2416" t="s">
        <v>1402</v>
      </c>
      <c r="L2416" t="s">
        <v>1402</v>
      </c>
      <c r="M2416" t="s">
        <v>1402</v>
      </c>
      <c r="N2416" t="s">
        <v>1402</v>
      </c>
      <c r="O2416" t="s">
        <v>1501</v>
      </c>
      <c r="P2416" t="s">
        <v>1504</v>
      </c>
      <c r="Q2416" t="s">
        <v>1619</v>
      </c>
      <c r="R2416" t="s">
        <v>1353</v>
      </c>
      <c r="S2416" t="s">
        <v>1353</v>
      </c>
      <c r="T2416" t="s">
        <v>1353</v>
      </c>
      <c r="U2416" t="s">
        <v>1353</v>
      </c>
      <c r="V2416" t="s">
        <v>1353</v>
      </c>
      <c r="W2416" t="s">
        <v>1353</v>
      </c>
      <c r="X2416" t="s">
        <v>1353</v>
      </c>
      <c r="Y2416" t="s">
        <v>1353</v>
      </c>
      <c r="Z2416" t="s">
        <v>1353</v>
      </c>
      <c r="AA2416" t="s">
        <v>1353</v>
      </c>
    </row>
    <row r="2417" spans="1:27" x14ac:dyDescent="0.35">
      <c r="A2417" t="s">
        <v>1447</v>
      </c>
      <c r="B2417">
        <v>147</v>
      </c>
      <c r="C2417" t="s">
        <v>1660</v>
      </c>
      <c r="D2417" t="s">
        <v>1432</v>
      </c>
      <c r="E2417" t="s">
        <v>1423</v>
      </c>
      <c r="F2417" t="s">
        <v>1373</v>
      </c>
      <c r="G2417" t="s">
        <v>1398</v>
      </c>
      <c r="H2417" t="s">
        <v>1557</v>
      </c>
      <c r="I2417" t="s">
        <v>1651</v>
      </c>
      <c r="J2417" t="s">
        <v>1373</v>
      </c>
      <c r="K2417" t="s">
        <v>1376</v>
      </c>
      <c r="L2417" t="s">
        <v>1376</v>
      </c>
      <c r="M2417" t="s">
        <v>1398</v>
      </c>
      <c r="N2417" t="s">
        <v>1423</v>
      </c>
      <c r="O2417" t="s">
        <v>1697</v>
      </c>
      <c r="P2417" t="s">
        <v>1660</v>
      </c>
      <c r="Q2417" t="s">
        <v>1353</v>
      </c>
      <c r="R2417" t="s">
        <v>1423</v>
      </c>
      <c r="S2417" t="s">
        <v>1423</v>
      </c>
      <c r="T2417" t="s">
        <v>1376</v>
      </c>
      <c r="U2417" t="s">
        <v>1423</v>
      </c>
      <c r="V2417" t="s">
        <v>1612</v>
      </c>
      <c r="W2417" t="s">
        <v>1612</v>
      </c>
      <c r="X2417" t="s">
        <v>1376</v>
      </c>
      <c r="Y2417" t="s">
        <v>1376</v>
      </c>
      <c r="Z2417" t="s">
        <v>1376</v>
      </c>
      <c r="AA2417" t="s">
        <v>1612</v>
      </c>
    </row>
    <row r="2418" spans="1:27" x14ac:dyDescent="0.35">
      <c r="A2418" t="s">
        <v>1378</v>
      </c>
      <c r="B2418">
        <v>185</v>
      </c>
      <c r="C2418" t="s">
        <v>1679</v>
      </c>
      <c r="D2418" t="s">
        <v>2099</v>
      </c>
      <c r="E2418" t="s">
        <v>1632</v>
      </c>
      <c r="F2418" t="s">
        <v>1401</v>
      </c>
      <c r="G2418" t="s">
        <v>1557</v>
      </c>
      <c r="H2418" t="s">
        <v>1557</v>
      </c>
      <c r="I2418" t="s">
        <v>1661</v>
      </c>
      <c r="J2418" t="s">
        <v>1401</v>
      </c>
      <c r="K2418" t="s">
        <v>1390</v>
      </c>
      <c r="L2418" t="s">
        <v>1390</v>
      </c>
      <c r="M2418" t="s">
        <v>1557</v>
      </c>
      <c r="N2418" t="s">
        <v>1632</v>
      </c>
      <c r="O2418" t="s">
        <v>1445</v>
      </c>
      <c r="P2418" t="s">
        <v>1637</v>
      </c>
      <c r="Q2418" t="s">
        <v>1616</v>
      </c>
      <c r="R2418" t="s">
        <v>1390</v>
      </c>
      <c r="S2418" t="s">
        <v>1390</v>
      </c>
      <c r="T2418" t="s">
        <v>1616</v>
      </c>
      <c r="U2418" t="s">
        <v>1390</v>
      </c>
      <c r="V2418" t="s">
        <v>1636</v>
      </c>
      <c r="W2418" t="s">
        <v>1636</v>
      </c>
      <c r="X2418" t="s">
        <v>1616</v>
      </c>
      <c r="Y2418" t="s">
        <v>1616</v>
      </c>
      <c r="Z2418" t="s">
        <v>1616</v>
      </c>
      <c r="AA2418" t="s">
        <v>1636</v>
      </c>
    </row>
    <row r="2420" spans="1:27" x14ac:dyDescent="0.35">
      <c r="A2420" t="s">
        <v>2608</v>
      </c>
    </row>
    <row r="2421" spans="1:27" x14ac:dyDescent="0.35">
      <c r="A2421" t="s">
        <v>25</v>
      </c>
      <c r="B2421" t="s">
        <v>1339</v>
      </c>
      <c r="C2421" t="s">
        <v>1782</v>
      </c>
      <c r="D2421" t="s">
        <v>1780</v>
      </c>
    </row>
    <row r="2422" spans="1:27" x14ac:dyDescent="0.35">
      <c r="A2422" t="s">
        <v>1459</v>
      </c>
      <c r="B2422">
        <v>2</v>
      </c>
      <c r="C2422" t="s">
        <v>1352</v>
      </c>
      <c r="D2422" t="s">
        <v>1353</v>
      </c>
    </row>
    <row r="2423" spans="1:27" x14ac:dyDescent="0.35">
      <c r="A2423" t="s">
        <v>1455</v>
      </c>
      <c r="B2423">
        <v>41</v>
      </c>
      <c r="C2423" t="s">
        <v>2056</v>
      </c>
      <c r="D2423" t="s">
        <v>1380</v>
      </c>
    </row>
    <row r="2424" spans="1:27" x14ac:dyDescent="0.35">
      <c r="A2424" t="s">
        <v>1456</v>
      </c>
      <c r="B2424">
        <v>97</v>
      </c>
      <c r="C2424" t="s">
        <v>1816</v>
      </c>
      <c r="D2424" t="s">
        <v>1622</v>
      </c>
    </row>
    <row r="2425" spans="1:27" x14ac:dyDescent="0.35">
      <c r="A2425" t="s">
        <v>1457</v>
      </c>
      <c r="B2425">
        <v>62</v>
      </c>
      <c r="C2425" t="s">
        <v>1865</v>
      </c>
      <c r="D2425" t="s">
        <v>1669</v>
      </c>
    </row>
    <row r="2426" spans="1:27" x14ac:dyDescent="0.35">
      <c r="A2426" t="s">
        <v>1458</v>
      </c>
      <c r="B2426">
        <v>40</v>
      </c>
      <c r="C2426" t="s">
        <v>2316</v>
      </c>
      <c r="D2426" t="s">
        <v>2536</v>
      </c>
    </row>
    <row r="2427" spans="1:27" x14ac:dyDescent="0.35">
      <c r="A2427" t="s">
        <v>1460</v>
      </c>
      <c r="B2427">
        <v>3</v>
      </c>
      <c r="C2427" t="s">
        <v>1353</v>
      </c>
      <c r="D2427" t="s">
        <v>1352</v>
      </c>
    </row>
    <row r="2428" spans="1:27" x14ac:dyDescent="0.35">
      <c r="A2428" t="s">
        <v>1378</v>
      </c>
      <c r="B2428">
        <v>245</v>
      </c>
      <c r="C2428" t="s">
        <v>2081</v>
      </c>
      <c r="D2428" t="s">
        <v>1466</v>
      </c>
    </row>
    <row r="2430" spans="1:27" x14ac:dyDescent="0.35">
      <c r="A2430" t="s">
        <v>2609</v>
      </c>
    </row>
    <row r="2431" spans="1:27" x14ac:dyDescent="0.35">
      <c r="A2431" t="s">
        <v>57</v>
      </c>
      <c r="B2431" t="s">
        <v>1339</v>
      </c>
      <c r="C2431" t="s">
        <v>1780</v>
      </c>
      <c r="D2431" t="s">
        <v>1782</v>
      </c>
    </row>
    <row r="2432" spans="1:27" x14ac:dyDescent="0.35">
      <c r="A2432" t="s">
        <v>240</v>
      </c>
      <c r="B2432">
        <v>229</v>
      </c>
      <c r="C2432" t="s">
        <v>1477</v>
      </c>
      <c r="D2432" t="s">
        <v>1535</v>
      </c>
    </row>
    <row r="2433" spans="1:4" x14ac:dyDescent="0.35">
      <c r="A2433" t="s">
        <v>462</v>
      </c>
      <c r="B2433">
        <v>16</v>
      </c>
      <c r="C2433" t="s">
        <v>1493</v>
      </c>
      <c r="D2433" t="s">
        <v>1540</v>
      </c>
    </row>
    <row r="2434" spans="1:4" x14ac:dyDescent="0.35">
      <c r="A2434" t="s">
        <v>1378</v>
      </c>
      <c r="B2434">
        <v>245</v>
      </c>
      <c r="C2434" t="s">
        <v>1466</v>
      </c>
      <c r="D2434" t="s">
        <v>2081</v>
      </c>
    </row>
    <row r="2436" spans="1:4" x14ac:dyDescent="0.35">
      <c r="A2436" t="s">
        <v>2610</v>
      </c>
    </row>
    <row r="2437" spans="1:4" x14ac:dyDescent="0.35">
      <c r="A2437" t="s">
        <v>65</v>
      </c>
      <c r="B2437" t="s">
        <v>1339</v>
      </c>
      <c r="C2437" t="s">
        <v>1782</v>
      </c>
      <c r="D2437" t="s">
        <v>1780</v>
      </c>
    </row>
    <row r="2438" spans="1:4" x14ac:dyDescent="0.35">
      <c r="A2438" t="s">
        <v>1351</v>
      </c>
      <c r="B2438">
        <v>1</v>
      </c>
      <c r="C2438" t="s">
        <v>1352</v>
      </c>
      <c r="D2438" t="s">
        <v>1353</v>
      </c>
    </row>
    <row r="2439" spans="1:4" x14ac:dyDescent="0.35">
      <c r="A2439" t="s">
        <v>1354</v>
      </c>
      <c r="B2439">
        <v>1</v>
      </c>
      <c r="C2439" t="s">
        <v>1352</v>
      </c>
      <c r="D2439" t="s">
        <v>1353</v>
      </c>
    </row>
    <row r="2440" spans="1:4" x14ac:dyDescent="0.35">
      <c r="A2440" t="s">
        <v>1355</v>
      </c>
      <c r="B2440">
        <v>12</v>
      </c>
      <c r="C2440" t="s">
        <v>1365</v>
      </c>
      <c r="D2440" t="s">
        <v>1366</v>
      </c>
    </row>
    <row r="2441" spans="1:4" x14ac:dyDescent="0.35">
      <c r="A2441" t="s">
        <v>1358</v>
      </c>
      <c r="B2441">
        <v>8</v>
      </c>
      <c r="C2441" t="s">
        <v>1543</v>
      </c>
      <c r="D2441" t="s">
        <v>1356</v>
      </c>
    </row>
    <row r="2442" spans="1:4" x14ac:dyDescent="0.35">
      <c r="A2442" t="s">
        <v>1361</v>
      </c>
      <c r="B2442">
        <v>5</v>
      </c>
      <c r="C2442" t="s">
        <v>1714</v>
      </c>
      <c r="D2442" t="s">
        <v>1363</v>
      </c>
    </row>
    <row r="2443" spans="1:4" x14ac:dyDescent="0.35">
      <c r="A2443" t="s">
        <v>1364</v>
      </c>
      <c r="B2443">
        <v>3</v>
      </c>
      <c r="C2443" t="s">
        <v>1366</v>
      </c>
      <c r="D2443" t="s">
        <v>1365</v>
      </c>
    </row>
    <row r="2444" spans="1:4" x14ac:dyDescent="0.35">
      <c r="A2444" t="s">
        <v>1367</v>
      </c>
      <c r="B2444">
        <v>210</v>
      </c>
      <c r="C2444" t="s">
        <v>2611</v>
      </c>
      <c r="D2444" t="s">
        <v>1489</v>
      </c>
    </row>
    <row r="2445" spans="1:4" x14ac:dyDescent="0.35">
      <c r="A2445" t="s">
        <v>1377</v>
      </c>
      <c r="B2445">
        <v>5</v>
      </c>
      <c r="C2445" t="s">
        <v>1714</v>
      </c>
      <c r="D2445" t="s">
        <v>1363</v>
      </c>
    </row>
    <row r="2446" spans="1:4" x14ac:dyDescent="0.35">
      <c r="A2446" t="s">
        <v>1378</v>
      </c>
      <c r="B2446">
        <v>245</v>
      </c>
      <c r="C2446" t="s">
        <v>2081</v>
      </c>
      <c r="D2446" t="s">
        <v>1466</v>
      </c>
    </row>
    <row r="2448" spans="1:4" x14ac:dyDescent="0.35">
      <c r="A2448" t="s">
        <v>2612</v>
      </c>
    </row>
    <row r="2449" spans="1:4" x14ac:dyDescent="0.35">
      <c r="A2449" t="s">
        <v>53</v>
      </c>
      <c r="B2449" t="s">
        <v>1339</v>
      </c>
      <c r="C2449" t="s">
        <v>1780</v>
      </c>
      <c r="D2449" t="s">
        <v>1782</v>
      </c>
    </row>
    <row r="2450" spans="1:4" x14ac:dyDescent="0.35">
      <c r="A2450" t="s">
        <v>1565</v>
      </c>
      <c r="B2450">
        <v>19</v>
      </c>
      <c r="C2450" t="s">
        <v>1619</v>
      </c>
      <c r="D2450" t="s">
        <v>2067</v>
      </c>
    </row>
    <row r="2451" spans="1:4" x14ac:dyDescent="0.35">
      <c r="A2451" t="s">
        <v>1566</v>
      </c>
      <c r="B2451">
        <v>127</v>
      </c>
      <c r="C2451" t="s">
        <v>2284</v>
      </c>
      <c r="D2451" t="s">
        <v>1558</v>
      </c>
    </row>
    <row r="2452" spans="1:4" x14ac:dyDescent="0.35">
      <c r="A2452" t="s">
        <v>1567</v>
      </c>
      <c r="B2452">
        <v>57</v>
      </c>
      <c r="C2452" t="s">
        <v>1734</v>
      </c>
      <c r="D2452" t="s">
        <v>2613</v>
      </c>
    </row>
    <row r="2453" spans="1:4" x14ac:dyDescent="0.35">
      <c r="A2453" t="s">
        <v>1568</v>
      </c>
      <c r="B2453">
        <v>14</v>
      </c>
      <c r="C2453" t="s">
        <v>1488</v>
      </c>
      <c r="D2453" t="s">
        <v>1769</v>
      </c>
    </row>
    <row r="2454" spans="1:4" x14ac:dyDescent="0.35">
      <c r="A2454" t="s">
        <v>1569</v>
      </c>
      <c r="B2454">
        <v>28</v>
      </c>
      <c r="C2454" t="s">
        <v>1406</v>
      </c>
      <c r="D2454" t="s">
        <v>1778</v>
      </c>
    </row>
    <row r="2455" spans="1:4" x14ac:dyDescent="0.35">
      <c r="A2455" t="s">
        <v>1378</v>
      </c>
      <c r="B2455">
        <v>245</v>
      </c>
      <c r="C2455" t="s">
        <v>1466</v>
      </c>
      <c r="D2455" t="s">
        <v>2081</v>
      </c>
    </row>
    <row r="2457" spans="1:4" x14ac:dyDescent="0.35">
      <c r="A2457" t="s">
        <v>2614</v>
      </c>
    </row>
    <row r="2458" spans="1:4" x14ac:dyDescent="0.35">
      <c r="A2458" t="s">
        <v>1409</v>
      </c>
      <c r="B2458" t="s">
        <v>1339</v>
      </c>
      <c r="C2458" t="s">
        <v>1780</v>
      </c>
      <c r="D2458" t="s">
        <v>1782</v>
      </c>
    </row>
    <row r="2459" spans="1:4" x14ac:dyDescent="0.35">
      <c r="A2459" t="s">
        <v>1410</v>
      </c>
      <c r="B2459">
        <v>32</v>
      </c>
      <c r="C2459" t="s">
        <v>1412</v>
      </c>
      <c r="D2459" t="s">
        <v>1834</v>
      </c>
    </row>
    <row r="2460" spans="1:4" x14ac:dyDescent="0.35">
      <c r="A2460" t="s">
        <v>1415</v>
      </c>
      <c r="B2460">
        <v>112</v>
      </c>
      <c r="C2460" t="s">
        <v>1477</v>
      </c>
      <c r="D2460" t="s">
        <v>1535</v>
      </c>
    </row>
    <row r="2461" spans="1:4" x14ac:dyDescent="0.35">
      <c r="A2461" t="s">
        <v>1422</v>
      </c>
      <c r="B2461">
        <v>50</v>
      </c>
      <c r="C2461" t="s">
        <v>1363</v>
      </c>
      <c r="D2461" t="s">
        <v>1714</v>
      </c>
    </row>
    <row r="2462" spans="1:4" x14ac:dyDescent="0.35">
      <c r="A2462" t="s">
        <v>1430</v>
      </c>
      <c r="B2462">
        <v>1</v>
      </c>
      <c r="C2462" t="s">
        <v>1353</v>
      </c>
      <c r="D2462" t="s">
        <v>1352</v>
      </c>
    </row>
    <row r="2463" spans="1:4" x14ac:dyDescent="0.35">
      <c r="A2463" t="s">
        <v>1431</v>
      </c>
      <c r="B2463">
        <v>34</v>
      </c>
      <c r="C2463" t="s">
        <v>1924</v>
      </c>
      <c r="D2463" t="s">
        <v>1923</v>
      </c>
    </row>
    <row r="2464" spans="1:4" x14ac:dyDescent="0.35">
      <c r="A2464" t="s">
        <v>1437</v>
      </c>
      <c r="B2464">
        <v>16</v>
      </c>
      <c r="C2464" t="s">
        <v>1485</v>
      </c>
      <c r="D2464" t="s">
        <v>1561</v>
      </c>
    </row>
    <row r="2465" spans="1:4" x14ac:dyDescent="0.35">
      <c r="A2465" t="s">
        <v>1378</v>
      </c>
      <c r="B2465">
        <v>245</v>
      </c>
      <c r="C2465" t="s">
        <v>1466</v>
      </c>
      <c r="D2465" t="s">
        <v>2081</v>
      </c>
    </row>
    <row r="2467" spans="1:4" x14ac:dyDescent="0.35">
      <c r="A2467" t="s">
        <v>2615</v>
      </c>
    </row>
    <row r="2468" spans="1:4" x14ac:dyDescent="0.35">
      <c r="A2468" t="s">
        <v>1440</v>
      </c>
      <c r="B2468" t="s">
        <v>1339</v>
      </c>
      <c r="C2468" t="s">
        <v>1780</v>
      </c>
      <c r="D2468" t="s">
        <v>1782</v>
      </c>
    </row>
    <row r="2469" spans="1:4" x14ac:dyDescent="0.35">
      <c r="A2469" t="s">
        <v>1441</v>
      </c>
      <c r="B2469">
        <v>41</v>
      </c>
      <c r="C2469" t="s">
        <v>1444</v>
      </c>
      <c r="D2469" t="s">
        <v>1881</v>
      </c>
    </row>
    <row r="2470" spans="1:4" x14ac:dyDescent="0.35">
      <c r="A2470" t="s">
        <v>1447</v>
      </c>
      <c r="B2470">
        <v>204</v>
      </c>
      <c r="C2470" t="s">
        <v>1499</v>
      </c>
      <c r="D2470" t="s">
        <v>2201</v>
      </c>
    </row>
    <row r="2471" spans="1:4" x14ac:dyDescent="0.35">
      <c r="A2471" t="s">
        <v>1378</v>
      </c>
      <c r="B2471">
        <v>245</v>
      </c>
      <c r="C2471" t="s">
        <v>1466</v>
      </c>
      <c r="D2471" t="s">
        <v>2081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203E2F-AAA3-4EEB-905F-9AC27A64079E}">
  <sheetPr>
    <tabColor theme="0" tint="-0.249977111117893"/>
  </sheetPr>
  <dimension ref="A1:F70"/>
  <sheetViews>
    <sheetView workbookViewId="0">
      <pane ySplit="1" topLeftCell="A2" activePane="bottomLeft" state="frozen"/>
      <selection pane="bottomLeft" activeCell="C25" sqref="C25"/>
    </sheetView>
  </sheetViews>
  <sheetFormatPr defaultColWidth="8.90625" defaultRowHeight="14.5" x14ac:dyDescent="0.35"/>
  <cols>
    <col min="1" max="2" width="35.90625" style="18" customWidth="1"/>
    <col min="3" max="3" width="72.36328125" style="18" customWidth="1"/>
    <col min="4" max="16384" width="8.90625" style="18"/>
  </cols>
  <sheetData>
    <row r="1" spans="1:6" ht="15.5" x14ac:dyDescent="0.35">
      <c r="A1" s="17" t="s">
        <v>22</v>
      </c>
      <c r="B1" s="17" t="s">
        <v>21</v>
      </c>
      <c r="C1" s="26" t="s">
        <v>20</v>
      </c>
      <c r="F1" s="19" t="s">
        <v>12</v>
      </c>
    </row>
    <row r="2" spans="1:6" ht="15" customHeight="1" x14ac:dyDescent="0.35">
      <c r="A2" s="20" t="s">
        <v>25</v>
      </c>
      <c r="B2" s="20" t="s">
        <v>26</v>
      </c>
      <c r="C2" s="21" t="s">
        <v>2765</v>
      </c>
      <c r="F2" s="19" t="s">
        <v>13</v>
      </c>
    </row>
    <row r="3" spans="1:6" ht="15" customHeight="1" x14ac:dyDescent="0.35">
      <c r="A3" s="20" t="s">
        <v>28</v>
      </c>
      <c r="B3" s="20" t="s">
        <v>30</v>
      </c>
      <c r="C3" s="21" t="s">
        <v>2766</v>
      </c>
      <c r="F3" s="19"/>
    </row>
    <row r="4" spans="1:6" ht="14.4" customHeight="1" x14ac:dyDescent="0.35">
      <c r="A4" s="20" t="s">
        <v>27</v>
      </c>
      <c r="B4" s="20" t="s">
        <v>29</v>
      </c>
      <c r="C4" s="21" t="s">
        <v>2767</v>
      </c>
      <c r="F4" s="22" t="s">
        <v>14</v>
      </c>
    </row>
    <row r="5" spans="1:6" ht="14.4" customHeight="1" x14ac:dyDescent="0.35">
      <c r="A5" s="20" t="s">
        <v>31</v>
      </c>
      <c r="B5" s="20" t="s">
        <v>32</v>
      </c>
      <c r="C5" s="21" t="s">
        <v>2768</v>
      </c>
    </row>
    <row r="6" spans="1:6" ht="14.4" customHeight="1" x14ac:dyDescent="0.35">
      <c r="A6" s="20" t="s">
        <v>33</v>
      </c>
      <c r="B6" s="20" t="s">
        <v>34</v>
      </c>
      <c r="C6" s="21" t="s">
        <v>2769</v>
      </c>
    </row>
    <row r="7" spans="1:6" ht="14.4" customHeight="1" x14ac:dyDescent="0.35">
      <c r="A7" s="20" t="s">
        <v>35</v>
      </c>
      <c r="B7" s="20" t="s">
        <v>36</v>
      </c>
      <c r="C7" s="21" t="s">
        <v>2770</v>
      </c>
    </row>
    <row r="8" spans="1:6" ht="14.4" customHeight="1" x14ac:dyDescent="0.35">
      <c r="A8" s="20" t="s">
        <v>37</v>
      </c>
      <c r="B8" s="20" t="s">
        <v>38</v>
      </c>
      <c r="C8" s="21" t="s">
        <v>2771</v>
      </c>
    </row>
    <row r="9" spans="1:6" ht="15" customHeight="1" x14ac:dyDescent="0.35">
      <c r="A9" s="20" t="s">
        <v>39</v>
      </c>
      <c r="B9" s="20" t="s">
        <v>40</v>
      </c>
      <c r="C9" s="21" t="s">
        <v>2771</v>
      </c>
    </row>
    <row r="10" spans="1:6" ht="14.4" customHeight="1" x14ac:dyDescent="0.35">
      <c r="A10" s="20" t="s">
        <v>41</v>
      </c>
      <c r="B10" s="20" t="s">
        <v>46</v>
      </c>
      <c r="C10" s="21" t="s">
        <v>2772</v>
      </c>
    </row>
    <row r="11" spans="1:6" ht="14.4" customHeight="1" x14ac:dyDescent="0.35">
      <c r="A11" s="20" t="s">
        <v>42</v>
      </c>
      <c r="B11" s="20" t="s">
        <v>46</v>
      </c>
      <c r="C11" s="21" t="s">
        <v>2772</v>
      </c>
    </row>
    <row r="12" spans="1:6" ht="15" customHeight="1" x14ac:dyDescent="0.35">
      <c r="A12" s="20" t="s">
        <v>43</v>
      </c>
      <c r="B12" s="20" t="s">
        <v>46</v>
      </c>
      <c r="C12" s="21" t="s">
        <v>2772</v>
      </c>
    </row>
    <row r="13" spans="1:6" ht="14.4" customHeight="1" x14ac:dyDescent="0.35">
      <c r="A13" s="20" t="s">
        <v>44</v>
      </c>
      <c r="B13" s="20" t="s">
        <v>46</v>
      </c>
      <c r="C13" s="21" t="s">
        <v>2772</v>
      </c>
    </row>
    <row r="14" spans="1:6" ht="14.4" customHeight="1" x14ac:dyDescent="0.35">
      <c r="A14" s="20" t="s">
        <v>45</v>
      </c>
      <c r="B14" s="20" t="s">
        <v>46</v>
      </c>
      <c r="C14" s="21" t="s">
        <v>2772</v>
      </c>
    </row>
    <row r="15" spans="1:6" ht="14.4" customHeight="1" x14ac:dyDescent="0.35">
      <c r="A15" s="20"/>
      <c r="B15" s="20"/>
      <c r="C15" s="21"/>
    </row>
    <row r="16" spans="1:6" ht="14.4" customHeight="1" x14ac:dyDescent="0.35">
      <c r="A16" s="20"/>
      <c r="B16" s="20"/>
      <c r="C16" s="21"/>
    </row>
    <row r="17" spans="1:3" ht="14.4" customHeight="1" x14ac:dyDescent="0.35">
      <c r="A17" s="20"/>
      <c r="B17" s="20"/>
      <c r="C17" s="21"/>
    </row>
    <row r="18" spans="1:3" ht="14.4" customHeight="1" x14ac:dyDescent="0.35">
      <c r="A18" s="20"/>
      <c r="B18" s="20"/>
      <c r="C18" s="21"/>
    </row>
    <row r="19" spans="1:3" ht="14.4" customHeight="1" x14ac:dyDescent="0.35">
      <c r="A19" s="20"/>
      <c r="B19" s="20"/>
      <c r="C19" s="21"/>
    </row>
    <row r="20" spans="1:3" ht="14.4" customHeight="1" x14ac:dyDescent="0.35">
      <c r="A20" s="20"/>
      <c r="B20" s="20"/>
      <c r="C20" s="21"/>
    </row>
    <row r="21" spans="1:3" ht="14.4" customHeight="1" x14ac:dyDescent="0.35">
      <c r="A21" s="20"/>
      <c r="B21" s="20"/>
      <c r="C21" s="21"/>
    </row>
    <row r="22" spans="1:3" ht="14.4" customHeight="1" x14ac:dyDescent="0.35">
      <c r="A22" s="20"/>
      <c r="B22" s="20"/>
      <c r="C22" s="21"/>
    </row>
    <row r="23" spans="1:3" ht="14.4" customHeight="1" x14ac:dyDescent="0.35">
      <c r="A23" s="20"/>
      <c r="B23" s="20"/>
      <c r="C23" s="21"/>
    </row>
    <row r="24" spans="1:3" ht="14.4" customHeight="1" x14ac:dyDescent="0.35">
      <c r="A24" s="20"/>
      <c r="B24" s="20"/>
      <c r="C24" s="20"/>
    </row>
    <row r="25" spans="1:3" ht="14.4" customHeight="1" x14ac:dyDescent="0.35">
      <c r="A25" s="20"/>
      <c r="B25" s="20"/>
      <c r="C25" s="20"/>
    </row>
    <row r="26" spans="1:3" ht="14.4" customHeight="1" x14ac:dyDescent="0.35">
      <c r="A26" s="20"/>
      <c r="B26" s="20"/>
      <c r="C26" s="20"/>
    </row>
    <row r="27" spans="1:3" ht="14.4" customHeight="1" x14ac:dyDescent="0.35">
      <c r="A27" s="20"/>
      <c r="B27" s="20"/>
      <c r="C27" s="20"/>
    </row>
    <row r="28" spans="1:3" ht="14.4" customHeight="1" x14ac:dyDescent="0.35">
      <c r="A28" s="20"/>
      <c r="B28" s="20"/>
      <c r="C28" s="20"/>
    </row>
    <row r="29" spans="1:3" ht="14.4" customHeight="1" x14ac:dyDescent="0.35">
      <c r="A29" s="20"/>
      <c r="B29" s="20"/>
      <c r="C29" s="20"/>
    </row>
    <row r="30" spans="1:3" ht="14.4" customHeight="1" x14ac:dyDescent="0.35">
      <c r="A30" s="20"/>
      <c r="B30" s="20"/>
      <c r="C30" s="20"/>
    </row>
    <row r="31" spans="1:3" ht="14.4" customHeight="1" x14ac:dyDescent="0.35">
      <c r="A31" s="20"/>
      <c r="B31" s="20"/>
      <c r="C31" s="20"/>
    </row>
    <row r="32" spans="1:3" ht="14.4" customHeight="1" x14ac:dyDescent="0.35">
      <c r="A32" s="20"/>
      <c r="B32" s="20"/>
      <c r="C32" s="20"/>
    </row>
    <row r="33" spans="1:3" ht="14.4" customHeight="1" x14ac:dyDescent="0.35">
      <c r="A33" s="20"/>
      <c r="B33" s="20"/>
      <c r="C33" s="20"/>
    </row>
    <row r="34" spans="1:3" ht="14.4" customHeight="1" x14ac:dyDescent="0.35">
      <c r="A34" s="20"/>
      <c r="B34" s="20"/>
      <c r="C34" s="20"/>
    </row>
    <row r="35" spans="1:3" ht="14.4" customHeight="1" x14ac:dyDescent="0.35">
      <c r="A35" s="20"/>
      <c r="B35" s="20"/>
      <c r="C35" s="20"/>
    </row>
    <row r="36" spans="1:3" ht="14.4" customHeight="1" x14ac:dyDescent="0.35">
      <c r="A36" s="20"/>
      <c r="B36" s="20"/>
      <c r="C36" s="20"/>
    </row>
    <row r="37" spans="1:3" ht="14.4" customHeight="1" x14ac:dyDescent="0.35">
      <c r="A37" s="20"/>
      <c r="B37" s="20"/>
      <c r="C37" s="20"/>
    </row>
    <row r="38" spans="1:3" ht="14.4" customHeight="1" x14ac:dyDescent="0.35">
      <c r="A38" s="20"/>
      <c r="B38" s="20"/>
      <c r="C38" s="20"/>
    </row>
    <row r="39" spans="1:3" ht="14.4" customHeight="1" x14ac:dyDescent="0.35">
      <c r="A39" s="20"/>
      <c r="B39" s="20"/>
      <c r="C39" s="20"/>
    </row>
    <row r="40" spans="1:3" ht="14.4" customHeight="1" x14ac:dyDescent="0.35">
      <c r="A40" s="20"/>
      <c r="B40" s="20"/>
      <c r="C40" s="23"/>
    </row>
    <row r="41" spans="1:3" ht="14.4" customHeight="1" x14ac:dyDescent="0.35">
      <c r="A41" s="20"/>
      <c r="B41" s="20"/>
      <c r="C41" s="23"/>
    </row>
    <row r="42" spans="1:3" ht="14.4" customHeight="1" x14ac:dyDescent="0.35">
      <c r="A42" s="20"/>
      <c r="B42" s="20"/>
      <c r="C42" s="20"/>
    </row>
    <row r="43" spans="1:3" ht="14.4" customHeight="1" x14ac:dyDescent="0.35">
      <c r="A43" s="20"/>
      <c r="B43" s="20"/>
      <c r="C43" s="20"/>
    </row>
    <row r="44" spans="1:3" ht="14.4" customHeight="1" x14ac:dyDescent="0.35">
      <c r="A44" s="20"/>
      <c r="B44" s="20"/>
      <c r="C44" s="20"/>
    </row>
    <row r="45" spans="1:3" ht="14.4" customHeight="1" x14ac:dyDescent="0.35">
      <c r="A45" s="20"/>
      <c r="B45" s="20"/>
      <c r="C45" s="20"/>
    </row>
    <row r="46" spans="1:3" ht="14.4" customHeight="1" x14ac:dyDescent="0.35">
      <c r="A46" s="20"/>
      <c r="B46" s="20"/>
      <c r="C46" s="20"/>
    </row>
    <row r="47" spans="1:3" ht="14.4" customHeight="1" x14ac:dyDescent="0.35">
      <c r="A47" s="20"/>
      <c r="B47" s="20"/>
      <c r="C47" s="20"/>
    </row>
    <row r="48" spans="1:3" ht="14.4" customHeight="1" x14ac:dyDescent="0.35">
      <c r="A48" s="20"/>
      <c r="B48" s="20"/>
      <c r="C48" s="20"/>
    </row>
    <row r="49" spans="1:3" ht="14.4" customHeight="1" x14ac:dyDescent="0.35">
      <c r="A49" s="20"/>
      <c r="B49" s="20"/>
      <c r="C49" s="24"/>
    </row>
    <row r="50" spans="1:3" ht="14.4" customHeight="1" x14ac:dyDescent="0.35">
      <c r="A50" s="20"/>
      <c r="B50" s="20"/>
      <c r="C50" s="24"/>
    </row>
    <row r="51" spans="1:3" ht="14.4" customHeight="1" x14ac:dyDescent="0.35">
      <c r="A51" s="20"/>
      <c r="B51" s="20"/>
      <c r="C51" s="24"/>
    </row>
    <row r="52" spans="1:3" ht="14.4" customHeight="1" x14ac:dyDescent="0.35">
      <c r="A52" s="20"/>
      <c r="B52" s="20"/>
      <c r="C52" s="24"/>
    </row>
    <row r="53" spans="1:3" ht="14.4" customHeight="1" x14ac:dyDescent="0.35">
      <c r="A53" s="20"/>
      <c r="B53" s="20"/>
      <c r="C53" s="24"/>
    </row>
    <row r="54" spans="1:3" ht="14.4" customHeight="1" x14ac:dyDescent="0.35">
      <c r="A54" s="20"/>
      <c r="B54" s="20"/>
      <c r="C54" s="24"/>
    </row>
    <row r="55" spans="1:3" ht="14.4" customHeight="1" x14ac:dyDescent="0.35">
      <c r="A55" s="20"/>
      <c r="B55" s="20"/>
      <c r="C55" s="24"/>
    </row>
    <row r="56" spans="1:3" ht="14.4" customHeight="1" x14ac:dyDescent="0.35">
      <c r="A56" s="20"/>
      <c r="B56" s="20"/>
      <c r="C56" s="24"/>
    </row>
    <row r="57" spans="1:3" ht="14.4" customHeight="1" x14ac:dyDescent="0.35">
      <c r="A57" s="20"/>
      <c r="B57" s="20"/>
      <c r="C57" s="24"/>
    </row>
    <row r="58" spans="1:3" ht="14.4" customHeight="1" x14ac:dyDescent="0.35">
      <c r="A58" s="20"/>
      <c r="B58" s="20"/>
      <c r="C58" s="24"/>
    </row>
    <row r="59" spans="1:3" ht="14.4" customHeight="1" x14ac:dyDescent="0.35">
      <c r="A59" s="20"/>
      <c r="B59" s="20"/>
      <c r="C59" s="24"/>
    </row>
    <row r="60" spans="1:3" ht="14.4" customHeight="1" x14ac:dyDescent="0.35">
      <c r="A60" s="20"/>
      <c r="B60" s="20"/>
      <c r="C60" s="24"/>
    </row>
    <row r="61" spans="1:3" ht="14.4" customHeight="1" x14ac:dyDescent="0.35"/>
    <row r="62" spans="1:3" ht="14.4" customHeight="1" x14ac:dyDescent="0.35"/>
    <row r="63" spans="1:3" ht="14.4" customHeight="1" x14ac:dyDescent="0.35"/>
    <row r="64" spans="1:3" ht="14.4" customHeight="1" x14ac:dyDescent="0.35"/>
    <row r="65" ht="14.4" customHeight="1" x14ac:dyDescent="0.35"/>
    <row r="66" ht="14.4" customHeight="1" x14ac:dyDescent="0.35"/>
    <row r="67" ht="14.4" customHeight="1" x14ac:dyDescent="0.35"/>
    <row r="68" ht="14.4" customHeight="1" x14ac:dyDescent="0.35"/>
    <row r="69" ht="14.4" customHeight="1" x14ac:dyDescent="0.35"/>
    <row r="70" ht="14.4" customHeight="1" x14ac:dyDescent="0.3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228CE-14A6-4A7D-AEF4-BFA6F9345555}">
  <sheetPr>
    <pageSetUpPr fitToPage="1"/>
  </sheetPr>
  <dimension ref="A1:R1011"/>
  <sheetViews>
    <sheetView zoomScale="70" zoomScaleNormal="70" workbookViewId="0">
      <pane xSplit="2" ySplit="1" topLeftCell="C2" activePane="bottomRight" state="frozen"/>
      <selection activeCell="G18" sqref="G18"/>
      <selection pane="topRight" activeCell="G18" sqref="G18"/>
      <selection pane="bottomLeft" activeCell="G18" sqref="G18"/>
      <selection pane="bottomRight" activeCell="F19" sqref="F19"/>
    </sheetView>
  </sheetViews>
  <sheetFormatPr defaultColWidth="14.453125" defaultRowHeight="15" customHeight="1" x14ac:dyDescent="0.35"/>
  <cols>
    <col min="1" max="1" width="35.81640625" style="31" customWidth="1"/>
    <col min="2" max="2" width="21.453125" style="31" customWidth="1"/>
    <col min="3" max="3" width="64.81640625" style="31" customWidth="1"/>
    <col min="4" max="6" width="30.453125" style="31" customWidth="1"/>
    <col min="7" max="7" width="24.1796875" style="31" customWidth="1"/>
    <col min="8" max="10" width="17.54296875" style="31" customWidth="1"/>
    <col min="11" max="11" width="32" style="31" customWidth="1"/>
    <col min="12" max="12" width="28.81640625" style="31" customWidth="1"/>
    <col min="13" max="13" width="28.54296875" style="31" customWidth="1"/>
    <col min="14" max="14" width="7.54296875" style="31" customWidth="1"/>
    <col min="15" max="15" width="10.453125" style="31" customWidth="1"/>
    <col min="16" max="16" width="11.1796875" style="31" customWidth="1"/>
    <col min="17" max="17" width="9.54296875" style="31" customWidth="1"/>
    <col min="18" max="16384" width="14.453125" style="31"/>
  </cols>
  <sheetData>
    <row r="1" spans="1:18" s="40" customFormat="1" ht="14.25" customHeight="1" x14ac:dyDescent="0.35">
      <c r="A1" s="40" t="s">
        <v>2773</v>
      </c>
      <c r="B1" s="40" t="s">
        <v>2774</v>
      </c>
      <c r="C1" s="40" t="s">
        <v>2775</v>
      </c>
      <c r="D1" s="40" t="s">
        <v>2776</v>
      </c>
      <c r="E1" s="40" t="s">
        <v>2777</v>
      </c>
      <c r="F1" s="40" t="s">
        <v>2778</v>
      </c>
      <c r="G1" s="40" t="s">
        <v>2779</v>
      </c>
      <c r="H1" s="40" t="s">
        <v>2780</v>
      </c>
      <c r="I1" s="40" t="s">
        <v>2781</v>
      </c>
      <c r="J1" s="40" t="s">
        <v>2782</v>
      </c>
      <c r="K1" s="40" t="s">
        <v>2783</v>
      </c>
      <c r="L1" s="40" t="s">
        <v>2784</v>
      </c>
      <c r="M1" s="40" t="s">
        <v>2785</v>
      </c>
      <c r="N1" s="41" t="s">
        <v>2786</v>
      </c>
      <c r="O1" s="41" t="s">
        <v>2787</v>
      </c>
      <c r="P1" s="40" t="s">
        <v>2788</v>
      </c>
      <c r="Q1" s="40" t="s">
        <v>2789</v>
      </c>
      <c r="R1" s="40" t="s">
        <v>2790</v>
      </c>
    </row>
    <row r="2" spans="1:18" ht="14.5" x14ac:dyDescent="0.35">
      <c r="A2" s="31" t="s">
        <v>2791</v>
      </c>
      <c r="B2" s="31" t="s">
        <v>2791</v>
      </c>
    </row>
    <row r="3" spans="1:18" ht="14.5" x14ac:dyDescent="0.35">
      <c r="A3" s="31" t="s">
        <v>2792</v>
      </c>
      <c r="B3" s="31" t="s">
        <v>2792</v>
      </c>
    </row>
    <row r="4" spans="1:18" ht="14.5" x14ac:dyDescent="0.35">
      <c r="A4" s="31" t="s">
        <v>48</v>
      </c>
      <c r="B4" s="31" t="s">
        <v>48</v>
      </c>
    </row>
    <row r="5" spans="1:18" ht="14.5" x14ac:dyDescent="0.35">
      <c r="A5" s="31" t="s">
        <v>2793</v>
      </c>
      <c r="B5" s="31" t="s">
        <v>2793</v>
      </c>
    </row>
    <row r="6" spans="1:18" ht="14.5" x14ac:dyDescent="0.35">
      <c r="A6" s="31" t="s">
        <v>2794</v>
      </c>
      <c r="B6" s="31" t="s">
        <v>2794</v>
      </c>
      <c r="R6" s="31" t="s">
        <v>2795</v>
      </c>
    </row>
    <row r="7" spans="1:18" ht="16.75" customHeight="1" x14ac:dyDescent="0.35">
      <c r="A7" s="31" t="s">
        <v>2796</v>
      </c>
      <c r="B7" s="31" t="s">
        <v>2797</v>
      </c>
      <c r="C7" s="31" t="s">
        <v>2798</v>
      </c>
      <c r="D7" s="31" t="s">
        <v>2799</v>
      </c>
      <c r="E7" s="31" t="s">
        <v>2800</v>
      </c>
    </row>
    <row r="8" spans="1:18" ht="29" x14ac:dyDescent="0.35">
      <c r="A8" s="31" t="s">
        <v>2801</v>
      </c>
      <c r="B8" s="31" t="s">
        <v>2802</v>
      </c>
      <c r="C8" s="31" t="s">
        <v>2803</v>
      </c>
      <c r="D8" s="34" t="s">
        <v>2622</v>
      </c>
      <c r="E8" s="34" t="s">
        <v>2623</v>
      </c>
      <c r="N8" s="31" t="b">
        <v>1</v>
      </c>
      <c r="O8" s="33" t="s">
        <v>2804</v>
      </c>
    </row>
    <row r="9" spans="1:18" ht="19.75" customHeight="1" x14ac:dyDescent="0.35">
      <c r="A9" s="31" t="s">
        <v>2805</v>
      </c>
      <c r="B9" s="31" t="s">
        <v>2806</v>
      </c>
      <c r="O9" s="33"/>
      <c r="Q9" s="35" t="s">
        <v>2807</v>
      </c>
    </row>
    <row r="10" spans="1:18" ht="19.75" customHeight="1" x14ac:dyDescent="0.35">
      <c r="A10" s="31" t="s">
        <v>2808</v>
      </c>
      <c r="B10" s="31" t="s">
        <v>2809</v>
      </c>
      <c r="C10" s="31" t="s">
        <v>2810</v>
      </c>
      <c r="D10" s="31" t="s">
        <v>2811</v>
      </c>
      <c r="E10" s="31" t="s">
        <v>2812</v>
      </c>
      <c r="G10" s="31" t="s">
        <v>2813</v>
      </c>
      <c r="N10" s="31" t="b">
        <v>1</v>
      </c>
      <c r="O10" s="33"/>
    </row>
    <row r="11" spans="1:18" ht="19.75" customHeight="1" x14ac:dyDescent="0.35">
      <c r="A11" s="31" t="s">
        <v>2805</v>
      </c>
      <c r="B11" s="31" t="s">
        <v>2814</v>
      </c>
      <c r="O11" s="33"/>
      <c r="Q11" s="35" t="s">
        <v>2815</v>
      </c>
    </row>
    <row r="12" spans="1:18" ht="19.75" customHeight="1" x14ac:dyDescent="0.35">
      <c r="A12" s="31" t="s">
        <v>2633</v>
      </c>
      <c r="B12" s="31" t="s">
        <v>2816</v>
      </c>
      <c r="C12" s="31" t="s">
        <v>2817</v>
      </c>
      <c r="D12" s="31" t="s">
        <v>2818</v>
      </c>
      <c r="E12" s="31" t="s">
        <v>2819</v>
      </c>
      <c r="O12" s="33"/>
      <c r="Q12" s="35"/>
    </row>
    <row r="13" spans="1:18" ht="19.75" customHeight="1" x14ac:dyDescent="0.35">
      <c r="A13" s="31" t="s">
        <v>2805</v>
      </c>
      <c r="B13" s="31" t="s">
        <v>2820</v>
      </c>
      <c r="O13" s="33"/>
      <c r="Q13" s="35" t="s">
        <v>2821</v>
      </c>
    </row>
    <row r="14" spans="1:18" ht="19.75" customHeight="1" x14ac:dyDescent="0.35">
      <c r="A14" s="31" t="s">
        <v>2633</v>
      </c>
      <c r="B14" s="31" t="s">
        <v>2822</v>
      </c>
      <c r="C14" s="31" t="s">
        <v>2823</v>
      </c>
      <c r="D14" s="31" t="s">
        <v>2824</v>
      </c>
      <c r="E14" s="31" t="s">
        <v>2825</v>
      </c>
      <c r="O14" s="33"/>
      <c r="Q14" s="35"/>
    </row>
    <row r="15" spans="1:18" ht="19.75" customHeight="1" x14ac:dyDescent="0.35">
      <c r="A15" s="31" t="s">
        <v>2805</v>
      </c>
      <c r="B15" s="31" t="s">
        <v>2826</v>
      </c>
      <c r="O15" s="33"/>
      <c r="Q15" s="35" t="s">
        <v>2827</v>
      </c>
    </row>
    <row r="16" spans="1:18" ht="19.75" customHeight="1" x14ac:dyDescent="0.35">
      <c r="A16" s="31" t="s">
        <v>2633</v>
      </c>
      <c r="B16" s="31" t="s">
        <v>2828</v>
      </c>
      <c r="C16" s="31" t="s">
        <v>2829</v>
      </c>
      <c r="D16" s="31" t="s">
        <v>2830</v>
      </c>
      <c r="E16" s="31" t="s">
        <v>2831</v>
      </c>
      <c r="O16" s="33"/>
      <c r="Q16" s="35"/>
    </row>
    <row r="17" spans="1:17" ht="19.75" customHeight="1" x14ac:dyDescent="0.35">
      <c r="A17" s="31" t="s">
        <v>2805</v>
      </c>
      <c r="B17" s="31" t="s">
        <v>2832</v>
      </c>
      <c r="O17" s="33"/>
      <c r="Q17" s="35" t="s">
        <v>2833</v>
      </c>
    </row>
    <row r="18" spans="1:17" ht="19.75" customHeight="1" x14ac:dyDescent="0.35">
      <c r="A18" s="31" t="s">
        <v>2633</v>
      </c>
      <c r="B18" s="31" t="s">
        <v>2834</v>
      </c>
      <c r="C18" s="31" t="s">
        <v>2835</v>
      </c>
      <c r="D18" s="31" t="s">
        <v>2836</v>
      </c>
      <c r="E18" s="31" t="s">
        <v>2837</v>
      </c>
      <c r="O18" s="33"/>
      <c r="Q18" s="35"/>
    </row>
    <row r="19" spans="1:17" ht="409.5" x14ac:dyDescent="0.35">
      <c r="A19" s="31" t="s">
        <v>2633</v>
      </c>
      <c r="B19" s="31" t="s">
        <v>2838</v>
      </c>
      <c r="C19" s="34" t="s">
        <v>2839</v>
      </c>
      <c r="D19" s="34" t="s">
        <v>2840</v>
      </c>
      <c r="E19" s="34" t="s">
        <v>2841</v>
      </c>
    </row>
    <row r="20" spans="1:17" ht="29" x14ac:dyDescent="0.35">
      <c r="A20" s="31" t="s">
        <v>2842</v>
      </c>
      <c r="B20" s="31" t="s">
        <v>49</v>
      </c>
      <c r="C20" s="31" t="s">
        <v>2624</v>
      </c>
      <c r="D20" s="34" t="s">
        <v>2625</v>
      </c>
      <c r="E20" s="34" t="s">
        <v>2626</v>
      </c>
      <c r="N20" s="31" t="b">
        <v>1</v>
      </c>
    </row>
    <row r="21" spans="1:17" ht="29" x14ac:dyDescent="0.35">
      <c r="A21" s="31" t="s">
        <v>2633</v>
      </c>
      <c r="B21" s="31" t="s">
        <v>2843</v>
      </c>
      <c r="C21" s="31" t="s">
        <v>2844</v>
      </c>
      <c r="D21" s="34" t="s">
        <v>2845</v>
      </c>
      <c r="E21" s="34" t="s">
        <v>2846</v>
      </c>
      <c r="F21" s="31" t="s">
        <v>2847</v>
      </c>
    </row>
    <row r="22" spans="1:17" ht="14.5" x14ac:dyDescent="0.35">
      <c r="A22" s="31" t="s">
        <v>2808</v>
      </c>
      <c r="B22" s="31" t="s">
        <v>26</v>
      </c>
      <c r="C22" s="31" t="s">
        <v>2627</v>
      </c>
      <c r="D22" s="34" t="s">
        <v>2628</v>
      </c>
      <c r="E22" s="34" t="s">
        <v>2629</v>
      </c>
      <c r="F22" s="31" t="s">
        <v>2848</v>
      </c>
      <c r="G22" s="31" t="s">
        <v>2849</v>
      </c>
      <c r="H22" s="31" t="s">
        <v>2850</v>
      </c>
      <c r="I22" s="31" t="s">
        <v>2851</v>
      </c>
      <c r="J22" s="31" t="s">
        <v>2852</v>
      </c>
      <c r="N22" s="31" t="b">
        <v>1</v>
      </c>
    </row>
    <row r="23" spans="1:17" ht="58" x14ac:dyDescent="0.35">
      <c r="A23" s="31" t="s">
        <v>2633</v>
      </c>
      <c r="B23" s="31" t="s">
        <v>2853</v>
      </c>
      <c r="C23" s="31" t="s">
        <v>2854</v>
      </c>
      <c r="D23" s="34" t="s">
        <v>2855</v>
      </c>
      <c r="E23" s="34" t="s">
        <v>2856</v>
      </c>
      <c r="F23" s="31" t="s">
        <v>2857</v>
      </c>
    </row>
    <row r="24" spans="1:17" ht="43.5" x14ac:dyDescent="0.35">
      <c r="A24" s="31" t="s">
        <v>2842</v>
      </c>
      <c r="B24" s="31" t="s">
        <v>50</v>
      </c>
      <c r="C24" s="31" t="s">
        <v>2630</v>
      </c>
      <c r="D24" s="34" t="s">
        <v>2631</v>
      </c>
      <c r="E24" s="34" t="s">
        <v>2632</v>
      </c>
      <c r="F24" s="31" t="s">
        <v>2858</v>
      </c>
      <c r="N24" s="31" t="b">
        <v>1</v>
      </c>
    </row>
    <row r="25" spans="1:17" ht="101.5" x14ac:dyDescent="0.35">
      <c r="A25" s="31" t="s">
        <v>2633</v>
      </c>
      <c r="B25" s="31" t="s">
        <v>2859</v>
      </c>
      <c r="C25" s="31" t="s">
        <v>2860</v>
      </c>
      <c r="D25" s="34" t="s">
        <v>2861</v>
      </c>
      <c r="E25" s="34" t="s">
        <v>2862</v>
      </c>
      <c r="F25" s="31" t="s">
        <v>2863</v>
      </c>
    </row>
    <row r="26" spans="1:17" ht="101.5" x14ac:dyDescent="0.35">
      <c r="A26" s="31" t="s">
        <v>2842</v>
      </c>
      <c r="B26" s="31" t="s">
        <v>51</v>
      </c>
      <c r="C26" s="34" t="s">
        <v>2864</v>
      </c>
      <c r="D26" s="34" t="s">
        <v>2865</v>
      </c>
      <c r="E26" s="34" t="s">
        <v>2866</v>
      </c>
      <c r="F26" s="31" t="s">
        <v>2867</v>
      </c>
      <c r="K26" s="31" t="s">
        <v>2868</v>
      </c>
      <c r="L26" s="31" t="s">
        <v>2869</v>
      </c>
      <c r="M26" s="31" t="s">
        <v>2870</v>
      </c>
      <c r="N26" s="31" t="b">
        <v>1</v>
      </c>
    </row>
    <row r="27" spans="1:17" ht="101.5" x14ac:dyDescent="0.35">
      <c r="A27" s="31" t="s">
        <v>2633</v>
      </c>
      <c r="B27" s="31" t="s">
        <v>2871</v>
      </c>
      <c r="C27" s="34" t="s">
        <v>2860</v>
      </c>
      <c r="D27" s="34" t="s">
        <v>2872</v>
      </c>
      <c r="E27" s="34" t="s">
        <v>2873</v>
      </c>
      <c r="F27" s="31" t="s">
        <v>2874</v>
      </c>
    </row>
    <row r="28" spans="1:17" ht="145" x14ac:dyDescent="0.35">
      <c r="A28" s="31" t="s">
        <v>2842</v>
      </c>
      <c r="B28" s="31" t="s">
        <v>52</v>
      </c>
      <c r="C28" s="31" t="s">
        <v>2875</v>
      </c>
      <c r="D28" s="34" t="s">
        <v>2876</v>
      </c>
      <c r="E28" s="34" t="s">
        <v>2877</v>
      </c>
      <c r="F28" s="31" t="s">
        <v>2878</v>
      </c>
      <c r="K28" s="36" t="s">
        <v>2879</v>
      </c>
      <c r="L28" s="31" t="s">
        <v>2880</v>
      </c>
      <c r="M28" s="31" t="s">
        <v>2881</v>
      </c>
      <c r="N28" s="31" t="b">
        <v>1</v>
      </c>
    </row>
    <row r="29" spans="1:17" ht="116" x14ac:dyDescent="0.35">
      <c r="A29" s="31" t="s">
        <v>2633</v>
      </c>
      <c r="B29" s="31" t="s">
        <v>2882</v>
      </c>
      <c r="C29" s="34" t="s">
        <v>2883</v>
      </c>
      <c r="D29" s="34" t="s">
        <v>2884</v>
      </c>
      <c r="E29" s="34" t="s">
        <v>2885</v>
      </c>
      <c r="F29" s="31" t="s">
        <v>2886</v>
      </c>
    </row>
    <row r="30" spans="1:17" ht="58" x14ac:dyDescent="0.35">
      <c r="A30" s="31" t="s">
        <v>2887</v>
      </c>
      <c r="B30" s="31" t="s">
        <v>32</v>
      </c>
      <c r="C30" s="31" t="s">
        <v>2888</v>
      </c>
      <c r="D30" s="34" t="s">
        <v>2889</v>
      </c>
      <c r="E30" s="34" t="s">
        <v>2890</v>
      </c>
      <c r="F30" s="31" t="s">
        <v>2891</v>
      </c>
      <c r="G30" s="31" t="s">
        <v>2892</v>
      </c>
      <c r="K30" s="34" t="s">
        <v>2893</v>
      </c>
      <c r="L30" s="31" t="s">
        <v>2894</v>
      </c>
      <c r="M30" s="31" t="s">
        <v>2895</v>
      </c>
      <c r="N30" s="31" t="b">
        <v>1</v>
      </c>
    </row>
    <row r="31" spans="1:17" ht="101.5" x14ac:dyDescent="0.35">
      <c r="A31" s="31" t="s">
        <v>2633</v>
      </c>
      <c r="B31" s="31" t="s">
        <v>2896</v>
      </c>
      <c r="C31" s="31" t="s">
        <v>2897</v>
      </c>
      <c r="D31" s="34" t="s">
        <v>2898</v>
      </c>
      <c r="E31" s="34" t="s">
        <v>2899</v>
      </c>
      <c r="F31" s="31" t="s">
        <v>2900</v>
      </c>
    </row>
    <row r="32" spans="1:17" ht="43.5" x14ac:dyDescent="0.35">
      <c r="A32" s="31" t="s">
        <v>2901</v>
      </c>
      <c r="B32" s="31" t="s">
        <v>53</v>
      </c>
      <c r="C32" s="34" t="s">
        <v>2635</v>
      </c>
      <c r="D32" s="37" t="s">
        <v>2636</v>
      </c>
      <c r="E32" s="37" t="s">
        <v>2637</v>
      </c>
      <c r="F32" s="31" t="s">
        <v>2902</v>
      </c>
      <c r="N32" s="31" t="b">
        <v>1</v>
      </c>
    </row>
    <row r="33" spans="1:16" ht="101.5" x14ac:dyDescent="0.35">
      <c r="A33" s="31" t="s">
        <v>2808</v>
      </c>
      <c r="B33" s="31" t="s">
        <v>29</v>
      </c>
      <c r="C33" s="31" t="s">
        <v>2903</v>
      </c>
      <c r="D33" s="34" t="s">
        <v>2904</v>
      </c>
      <c r="E33" s="34" t="s">
        <v>2905</v>
      </c>
      <c r="F33" s="31" t="s">
        <v>2906</v>
      </c>
      <c r="G33" s="31" t="s">
        <v>2907</v>
      </c>
      <c r="H33" s="34" t="s">
        <v>2908</v>
      </c>
      <c r="I33" s="34" t="s">
        <v>2909</v>
      </c>
      <c r="J33" s="34" t="s">
        <v>2910</v>
      </c>
      <c r="K33" s="34" t="s">
        <v>2911</v>
      </c>
      <c r="L33" s="31" t="s">
        <v>2912</v>
      </c>
      <c r="M33" s="31" t="s">
        <v>2913</v>
      </c>
      <c r="N33" s="31" t="b">
        <v>1</v>
      </c>
    </row>
    <row r="34" spans="1:16" ht="14.5" x14ac:dyDescent="0.35">
      <c r="A34" s="31" t="s">
        <v>2914</v>
      </c>
      <c r="D34" s="34"/>
      <c r="E34" s="34"/>
    </row>
    <row r="35" spans="1:16" ht="14.5" x14ac:dyDescent="0.35">
      <c r="A35" s="31" t="s">
        <v>2796</v>
      </c>
      <c r="B35" s="31" t="s">
        <v>2915</v>
      </c>
      <c r="C35" s="31" t="s">
        <v>2916</v>
      </c>
      <c r="D35" s="31" t="s">
        <v>2917</v>
      </c>
      <c r="E35" s="31" t="s">
        <v>2918</v>
      </c>
      <c r="F35" s="31" t="s">
        <v>2902</v>
      </c>
    </row>
    <row r="36" spans="1:16" ht="29" x14ac:dyDescent="0.35">
      <c r="A36" s="31" t="s">
        <v>2919</v>
      </c>
      <c r="B36" s="31" t="s">
        <v>54</v>
      </c>
      <c r="C36" s="31" t="s">
        <v>2638</v>
      </c>
      <c r="D36" s="34" t="s">
        <v>2639</v>
      </c>
      <c r="E36" s="34" t="s">
        <v>2640</v>
      </c>
      <c r="N36" s="31" t="b">
        <v>1</v>
      </c>
      <c r="O36" s="31" t="s">
        <v>2804</v>
      </c>
    </row>
    <row r="37" spans="1:16" ht="58" x14ac:dyDescent="0.35">
      <c r="A37" s="31" t="s">
        <v>2920</v>
      </c>
      <c r="B37" s="31" t="s">
        <v>55</v>
      </c>
      <c r="C37" s="31" t="s">
        <v>2921</v>
      </c>
      <c r="D37" s="34" t="s">
        <v>2922</v>
      </c>
      <c r="E37" s="34" t="s">
        <v>2923</v>
      </c>
      <c r="F37" s="31" t="s">
        <v>2924</v>
      </c>
      <c r="K37" s="31" t="s">
        <v>2925</v>
      </c>
      <c r="L37" s="31" t="s">
        <v>2926</v>
      </c>
      <c r="M37" s="31" t="s">
        <v>2927</v>
      </c>
      <c r="N37" s="31" t="b">
        <v>1</v>
      </c>
      <c r="O37" s="31" t="s">
        <v>2804</v>
      </c>
      <c r="P37" s="31" t="s">
        <v>2928</v>
      </c>
    </row>
    <row r="38" spans="1:16" ht="30.65" customHeight="1" x14ac:dyDescent="0.35">
      <c r="A38" s="31" t="s">
        <v>2641</v>
      </c>
      <c r="B38" s="31" t="s">
        <v>56</v>
      </c>
      <c r="C38" s="34" t="s">
        <v>2929</v>
      </c>
      <c r="D38" s="34" t="s">
        <v>2930</v>
      </c>
      <c r="E38" s="34" t="s">
        <v>2931</v>
      </c>
      <c r="F38" s="34" t="s">
        <v>2932</v>
      </c>
      <c r="G38" s="34"/>
      <c r="H38" s="34"/>
      <c r="I38" s="34"/>
      <c r="J38" s="34"/>
      <c r="K38" s="34" t="s">
        <v>2933</v>
      </c>
      <c r="L38" s="31" t="s">
        <v>2934</v>
      </c>
      <c r="M38" s="31" t="s">
        <v>2935</v>
      </c>
      <c r="N38" s="31" t="b">
        <v>1</v>
      </c>
    </row>
    <row r="39" spans="1:16" ht="14.5" x14ac:dyDescent="0.35">
      <c r="A39" s="31" t="s">
        <v>2796</v>
      </c>
      <c r="B39" s="31" t="s">
        <v>2936</v>
      </c>
      <c r="C39" s="31" t="s">
        <v>2634</v>
      </c>
      <c r="D39" s="31" t="s">
        <v>2937</v>
      </c>
      <c r="E39" s="31" t="s">
        <v>2938</v>
      </c>
    </row>
    <row r="40" spans="1:16" ht="30.65" customHeight="1" x14ac:dyDescent="0.35">
      <c r="A40" s="31" t="s">
        <v>2939</v>
      </c>
      <c r="B40" s="31" t="s">
        <v>57</v>
      </c>
      <c r="C40" s="34" t="s">
        <v>2940</v>
      </c>
      <c r="D40" s="34" t="s">
        <v>2941</v>
      </c>
      <c r="E40" s="34" t="s">
        <v>2942</v>
      </c>
      <c r="K40" s="34" t="s">
        <v>2943</v>
      </c>
      <c r="L40" s="31" t="s">
        <v>2944</v>
      </c>
      <c r="M40" s="31" t="s">
        <v>2945</v>
      </c>
      <c r="N40" s="31" t="b">
        <v>1</v>
      </c>
    </row>
    <row r="41" spans="1:16" ht="14.25" customHeight="1" x14ac:dyDescent="0.35">
      <c r="A41" s="31" t="s">
        <v>2946</v>
      </c>
      <c r="B41" s="31" t="s">
        <v>46</v>
      </c>
      <c r="C41" s="34" t="s">
        <v>2947</v>
      </c>
      <c r="D41" s="34" t="s">
        <v>2948</v>
      </c>
      <c r="E41" s="34" t="s">
        <v>2949</v>
      </c>
      <c r="G41" s="31" t="s">
        <v>2950</v>
      </c>
      <c r="K41" s="31" t="s">
        <v>2951</v>
      </c>
      <c r="L41" s="31" t="s">
        <v>2952</v>
      </c>
      <c r="M41" s="31" t="s">
        <v>2953</v>
      </c>
      <c r="N41" s="31" t="b">
        <v>1</v>
      </c>
    </row>
    <row r="42" spans="1:16" ht="14.25" customHeight="1" x14ac:dyDescent="0.35">
      <c r="A42" s="31" t="s">
        <v>2641</v>
      </c>
      <c r="B42" s="31" t="s">
        <v>64</v>
      </c>
      <c r="C42" s="34" t="s">
        <v>2954</v>
      </c>
      <c r="D42" s="34" t="s">
        <v>2955</v>
      </c>
      <c r="E42" s="34" t="s">
        <v>2956</v>
      </c>
      <c r="F42" s="31" t="s">
        <v>2957</v>
      </c>
    </row>
    <row r="43" spans="1:16" ht="30.65" customHeight="1" x14ac:dyDescent="0.35">
      <c r="A43" s="31" t="s">
        <v>2958</v>
      </c>
      <c r="B43" s="31" t="s">
        <v>65</v>
      </c>
      <c r="C43" s="34" t="s">
        <v>2642</v>
      </c>
      <c r="D43" s="34" t="s">
        <v>2643</v>
      </c>
      <c r="E43" s="34" t="s">
        <v>2644</v>
      </c>
      <c r="K43" s="34"/>
      <c r="N43" s="31" t="b">
        <v>1</v>
      </c>
    </row>
    <row r="44" spans="1:16" ht="30.65" customHeight="1" x14ac:dyDescent="0.35">
      <c r="A44" s="31" t="s">
        <v>2641</v>
      </c>
      <c r="B44" s="31" t="s">
        <v>66</v>
      </c>
      <c r="C44" s="34" t="s">
        <v>2954</v>
      </c>
      <c r="D44" s="34" t="s">
        <v>2955</v>
      </c>
      <c r="E44" s="34" t="s">
        <v>2956</v>
      </c>
      <c r="F44" s="31" t="s">
        <v>2959</v>
      </c>
      <c r="K44" s="34"/>
    </row>
    <row r="45" spans="1:16" ht="87" x14ac:dyDescent="0.35">
      <c r="A45" s="31" t="s">
        <v>2960</v>
      </c>
      <c r="B45" s="31" t="s">
        <v>67</v>
      </c>
      <c r="C45" s="31" t="s">
        <v>2961</v>
      </c>
      <c r="D45" s="34" t="s">
        <v>2962</v>
      </c>
      <c r="E45" s="34" t="s">
        <v>2963</v>
      </c>
      <c r="G45" s="31" t="s">
        <v>2964</v>
      </c>
      <c r="K45" s="34" t="s">
        <v>2965</v>
      </c>
      <c r="L45" s="34" t="s">
        <v>2966</v>
      </c>
      <c r="M45" s="34" t="s">
        <v>2967</v>
      </c>
      <c r="N45" s="31" t="b">
        <v>1</v>
      </c>
    </row>
    <row r="46" spans="1:16" ht="29" x14ac:dyDescent="0.35">
      <c r="A46" s="31" t="s">
        <v>2641</v>
      </c>
      <c r="B46" s="31" t="s">
        <v>83</v>
      </c>
      <c r="C46" s="31" t="s">
        <v>2968</v>
      </c>
      <c r="D46" s="34" t="s">
        <v>2969</v>
      </c>
      <c r="E46" s="34" t="s">
        <v>2970</v>
      </c>
      <c r="F46" s="31" t="s">
        <v>2971</v>
      </c>
      <c r="K46" s="34"/>
      <c r="M46" s="31" t="s">
        <v>2972</v>
      </c>
      <c r="N46" s="31" t="b">
        <v>1</v>
      </c>
    </row>
    <row r="47" spans="1:16" ht="51" customHeight="1" x14ac:dyDescent="0.35">
      <c r="A47" s="31" t="s">
        <v>2973</v>
      </c>
      <c r="B47" s="31" t="s">
        <v>84</v>
      </c>
      <c r="C47" s="34" t="s">
        <v>2645</v>
      </c>
      <c r="D47" s="34" t="s">
        <v>2646</v>
      </c>
      <c r="E47" s="34" t="s">
        <v>2647</v>
      </c>
      <c r="F47" s="34"/>
      <c r="N47" s="31" t="b">
        <v>1</v>
      </c>
    </row>
    <row r="48" spans="1:16" ht="51" customHeight="1" x14ac:dyDescent="0.35">
      <c r="A48" s="31" t="s">
        <v>2641</v>
      </c>
      <c r="B48" s="31" t="s">
        <v>85</v>
      </c>
      <c r="C48" s="34" t="s">
        <v>2954</v>
      </c>
      <c r="D48" s="34" t="s">
        <v>2955</v>
      </c>
      <c r="E48" s="34" t="s">
        <v>2956</v>
      </c>
      <c r="F48" s="31" t="s">
        <v>2974</v>
      </c>
    </row>
    <row r="49" spans="1:14" ht="34.4" customHeight="1" x14ac:dyDescent="0.35">
      <c r="A49" s="31" t="s">
        <v>2975</v>
      </c>
      <c r="B49" s="31" t="s">
        <v>86</v>
      </c>
      <c r="C49" s="34" t="s">
        <v>2976</v>
      </c>
      <c r="D49" s="34" t="s">
        <v>2977</v>
      </c>
      <c r="E49" s="34" t="s">
        <v>2978</v>
      </c>
      <c r="K49" s="31" t="s">
        <v>2979</v>
      </c>
      <c r="L49" s="38" t="s">
        <v>2980</v>
      </c>
      <c r="M49" s="38" t="s">
        <v>2981</v>
      </c>
      <c r="N49" s="31" t="b">
        <v>1</v>
      </c>
    </row>
    <row r="50" spans="1:14" ht="34.4" customHeight="1" x14ac:dyDescent="0.35">
      <c r="A50" s="31" t="s">
        <v>2641</v>
      </c>
      <c r="B50" s="31" t="s">
        <v>87</v>
      </c>
      <c r="C50" s="34" t="s">
        <v>2954</v>
      </c>
      <c r="D50" s="34" t="s">
        <v>2955</v>
      </c>
      <c r="E50" s="34" t="s">
        <v>2956</v>
      </c>
      <c r="F50" s="31" t="s">
        <v>2982</v>
      </c>
    </row>
    <row r="51" spans="1:14" ht="246.5" x14ac:dyDescent="0.35">
      <c r="A51" s="31" t="s">
        <v>2808</v>
      </c>
      <c r="B51" s="31" t="s">
        <v>34</v>
      </c>
      <c r="C51" s="34" t="s">
        <v>2983</v>
      </c>
      <c r="D51" s="34" t="s">
        <v>2984</v>
      </c>
      <c r="E51" s="34" t="s">
        <v>2985</v>
      </c>
      <c r="G51" s="31" t="s">
        <v>2986</v>
      </c>
      <c r="K51" s="34" t="s">
        <v>2987</v>
      </c>
      <c r="L51" s="34" t="s">
        <v>2988</v>
      </c>
      <c r="M51" s="34" t="s">
        <v>2989</v>
      </c>
      <c r="N51" s="31" t="b">
        <v>1</v>
      </c>
    </row>
    <row r="52" spans="1:14" ht="54" customHeight="1" x14ac:dyDescent="0.35">
      <c r="A52" s="31" t="s">
        <v>2990</v>
      </c>
      <c r="B52" s="31" t="s">
        <v>88</v>
      </c>
      <c r="C52" s="34" t="s">
        <v>2648</v>
      </c>
      <c r="D52" s="34" t="s">
        <v>2649</v>
      </c>
      <c r="E52" s="34" t="s">
        <v>2650</v>
      </c>
      <c r="G52" s="31" t="s">
        <v>2991</v>
      </c>
      <c r="K52" s="34"/>
      <c r="N52" s="31" t="b">
        <v>1</v>
      </c>
    </row>
    <row r="53" spans="1:14" ht="16.399999999999999" customHeight="1" x14ac:dyDescent="0.35">
      <c r="A53" s="31" t="s">
        <v>2914</v>
      </c>
      <c r="C53" s="34"/>
    </row>
    <row r="54" spans="1:14" ht="14.5" x14ac:dyDescent="0.35">
      <c r="A54" s="31" t="s">
        <v>2796</v>
      </c>
      <c r="B54" s="31" t="s">
        <v>2992</v>
      </c>
      <c r="C54" s="31" t="s">
        <v>2634</v>
      </c>
      <c r="D54" s="31" t="s">
        <v>2937</v>
      </c>
      <c r="E54" s="31" t="s">
        <v>2938</v>
      </c>
    </row>
    <row r="55" spans="1:14" ht="78" customHeight="1" x14ac:dyDescent="0.35">
      <c r="A55" s="31" t="s">
        <v>2633</v>
      </c>
      <c r="B55" s="31" t="s">
        <v>2993</v>
      </c>
      <c r="C55" s="34" t="s">
        <v>2994</v>
      </c>
      <c r="D55" s="34" t="s">
        <v>2651</v>
      </c>
      <c r="E55" s="34" t="s">
        <v>2652</v>
      </c>
      <c r="G55" s="34"/>
      <c r="H55" s="34"/>
      <c r="I55" s="34"/>
      <c r="J55" s="34"/>
    </row>
    <row r="56" spans="1:14" ht="78" customHeight="1" x14ac:dyDescent="0.35">
      <c r="A56" s="31" t="s">
        <v>2995</v>
      </c>
      <c r="B56" s="38" t="s">
        <v>96</v>
      </c>
      <c r="C56" s="34" t="s">
        <v>2653</v>
      </c>
      <c r="D56" s="34" t="s">
        <v>2654</v>
      </c>
      <c r="E56" s="34" t="s">
        <v>2655</v>
      </c>
      <c r="G56" s="34"/>
      <c r="H56" s="34"/>
      <c r="I56" s="34"/>
      <c r="J56" s="34"/>
      <c r="N56" s="31" t="b">
        <v>1</v>
      </c>
    </row>
    <row r="57" spans="1:14" ht="79.75" customHeight="1" x14ac:dyDescent="0.35">
      <c r="A57" s="31" t="s">
        <v>2995</v>
      </c>
      <c r="B57" s="38" t="s">
        <v>97</v>
      </c>
      <c r="C57" s="34" t="s">
        <v>2656</v>
      </c>
      <c r="D57" s="34" t="s">
        <v>2657</v>
      </c>
      <c r="E57" s="34" t="s">
        <v>2658</v>
      </c>
      <c r="K57" s="34"/>
      <c r="N57" s="31" t="b">
        <v>1</v>
      </c>
    </row>
    <row r="58" spans="1:14" ht="46.75" customHeight="1" x14ac:dyDescent="0.35">
      <c r="A58" s="31" t="s">
        <v>2995</v>
      </c>
      <c r="B58" s="38" t="s">
        <v>98</v>
      </c>
      <c r="C58" s="34" t="s">
        <v>2659</v>
      </c>
      <c r="D58" s="34" t="s">
        <v>2660</v>
      </c>
      <c r="E58" s="34" t="s">
        <v>2661</v>
      </c>
      <c r="N58" s="31" t="b">
        <v>1</v>
      </c>
    </row>
    <row r="59" spans="1:14" ht="62.5" customHeight="1" x14ac:dyDescent="0.35">
      <c r="A59" s="31" t="s">
        <v>2995</v>
      </c>
      <c r="B59" s="38" t="s">
        <v>99</v>
      </c>
      <c r="C59" s="34" t="s">
        <v>2662</v>
      </c>
      <c r="D59" s="34" t="s">
        <v>2663</v>
      </c>
      <c r="E59" s="34" t="s">
        <v>2664</v>
      </c>
      <c r="G59" s="34"/>
      <c r="H59" s="34"/>
      <c r="I59" s="34"/>
      <c r="J59" s="34"/>
      <c r="N59" s="31" t="b">
        <v>1</v>
      </c>
    </row>
    <row r="60" spans="1:14" ht="72" customHeight="1" x14ac:dyDescent="0.35">
      <c r="A60" s="31" t="s">
        <v>2995</v>
      </c>
      <c r="B60" s="38" t="s">
        <v>100</v>
      </c>
      <c r="C60" s="34" t="s">
        <v>2665</v>
      </c>
      <c r="D60" s="34" t="s">
        <v>2666</v>
      </c>
      <c r="E60" s="34" t="s">
        <v>2667</v>
      </c>
      <c r="N60" s="31" t="b">
        <v>1</v>
      </c>
    </row>
    <row r="61" spans="1:14" ht="72" customHeight="1" x14ac:dyDescent="0.35">
      <c r="A61" s="31" t="s">
        <v>2995</v>
      </c>
      <c r="B61" s="38" t="s">
        <v>101</v>
      </c>
      <c r="C61" s="34" t="s">
        <v>2668</v>
      </c>
      <c r="D61" s="34" t="s">
        <v>2669</v>
      </c>
      <c r="E61" s="34" t="s">
        <v>2670</v>
      </c>
      <c r="N61" s="31" t="b">
        <v>1</v>
      </c>
    </row>
    <row r="62" spans="1:14" ht="16.399999999999999" customHeight="1" x14ac:dyDescent="0.35">
      <c r="A62" s="31" t="s">
        <v>2914</v>
      </c>
      <c r="C62" s="34"/>
    </row>
    <row r="63" spans="1:14" ht="16.399999999999999" customHeight="1" x14ac:dyDescent="0.35">
      <c r="A63" s="31" t="s">
        <v>2796</v>
      </c>
      <c r="B63" s="31" t="s">
        <v>2996</v>
      </c>
      <c r="C63" s="34" t="s">
        <v>2671</v>
      </c>
      <c r="D63" s="34" t="s">
        <v>2671</v>
      </c>
      <c r="E63" s="34" t="s">
        <v>2671</v>
      </c>
    </row>
    <row r="64" spans="1:14" s="38" customFormat="1" ht="159.5" x14ac:dyDescent="0.35">
      <c r="A64" s="31" t="s">
        <v>2633</v>
      </c>
      <c r="B64" s="31" t="s">
        <v>2997</v>
      </c>
      <c r="C64" s="34" t="s">
        <v>2672</v>
      </c>
      <c r="D64" s="34" t="s">
        <v>2673</v>
      </c>
      <c r="E64" s="34" t="s">
        <v>2674</v>
      </c>
    </row>
    <row r="65" spans="1:14" s="38" customFormat="1" ht="58" x14ac:dyDescent="0.35">
      <c r="A65" s="31" t="s">
        <v>2998</v>
      </c>
      <c r="B65" s="31" t="s">
        <v>102</v>
      </c>
      <c r="C65" s="34" t="s">
        <v>2675</v>
      </c>
      <c r="D65" s="34" t="s">
        <v>2676</v>
      </c>
      <c r="E65" s="34" t="s">
        <v>2677</v>
      </c>
      <c r="N65" s="31" t="b">
        <v>1</v>
      </c>
    </row>
    <row r="66" spans="1:14" s="38" customFormat="1" ht="101.5" x14ac:dyDescent="0.35">
      <c r="A66" s="31" t="s">
        <v>2999</v>
      </c>
      <c r="B66" s="31" t="s">
        <v>103</v>
      </c>
      <c r="C66" s="34" t="s">
        <v>2678</v>
      </c>
      <c r="D66" s="34" t="s">
        <v>2679</v>
      </c>
      <c r="E66" s="34" t="s">
        <v>2680</v>
      </c>
      <c r="N66" s="31" t="b">
        <v>1</v>
      </c>
    </row>
    <row r="67" spans="1:14" s="38" customFormat="1" ht="43.5" x14ac:dyDescent="0.35">
      <c r="A67" s="31" t="s">
        <v>3000</v>
      </c>
      <c r="B67" s="31" t="s">
        <v>104</v>
      </c>
      <c r="C67" s="34" t="s">
        <v>2681</v>
      </c>
      <c r="D67" s="34" t="s">
        <v>2682</v>
      </c>
      <c r="E67" s="34" t="s">
        <v>2683</v>
      </c>
      <c r="N67" s="31" t="b">
        <v>1</v>
      </c>
    </row>
    <row r="68" spans="1:14" s="38" customFormat="1" ht="58" x14ac:dyDescent="0.35">
      <c r="A68" s="31" t="s">
        <v>3001</v>
      </c>
      <c r="B68" s="31" t="s">
        <v>105</v>
      </c>
      <c r="C68" s="34" t="s">
        <v>2684</v>
      </c>
      <c r="D68" s="34" t="s">
        <v>2685</v>
      </c>
      <c r="E68" s="34" t="s">
        <v>2686</v>
      </c>
      <c r="N68" s="31" t="b">
        <v>1</v>
      </c>
    </row>
    <row r="69" spans="1:14" s="38" customFormat="1" ht="72.5" x14ac:dyDescent="0.35">
      <c r="A69" s="31" t="s">
        <v>3002</v>
      </c>
      <c r="B69" s="31" t="s">
        <v>106</v>
      </c>
      <c r="C69" s="34" t="s">
        <v>3003</v>
      </c>
      <c r="D69" s="34" t="s">
        <v>3004</v>
      </c>
      <c r="E69" s="34" t="s">
        <v>3005</v>
      </c>
      <c r="F69" s="38" t="s">
        <v>3006</v>
      </c>
      <c r="N69" s="31" t="b">
        <v>1</v>
      </c>
    </row>
    <row r="70" spans="1:14" s="38" customFormat="1" ht="101.5" x14ac:dyDescent="0.35">
      <c r="A70" s="31" t="s">
        <v>3007</v>
      </c>
      <c r="B70" s="31" t="s">
        <v>107</v>
      </c>
      <c r="C70" s="34" t="s">
        <v>3008</v>
      </c>
      <c r="D70" s="34" t="s">
        <v>3009</v>
      </c>
      <c r="E70" s="34" t="s">
        <v>3010</v>
      </c>
      <c r="F70" s="38" t="s">
        <v>3011</v>
      </c>
      <c r="N70" s="31" t="b">
        <v>1</v>
      </c>
    </row>
    <row r="71" spans="1:14" s="38" customFormat="1" ht="72.5" x14ac:dyDescent="0.35">
      <c r="A71" s="31" t="s">
        <v>3012</v>
      </c>
      <c r="B71" s="31" t="s">
        <v>108</v>
      </c>
      <c r="C71" s="34" t="s">
        <v>2687</v>
      </c>
      <c r="D71" s="34" t="s">
        <v>2688</v>
      </c>
      <c r="E71" s="34" t="s">
        <v>2689</v>
      </c>
      <c r="N71" s="31" t="b">
        <v>1</v>
      </c>
    </row>
    <row r="72" spans="1:14" s="38" customFormat="1" ht="116" x14ac:dyDescent="0.35">
      <c r="A72" s="31" t="s">
        <v>3013</v>
      </c>
      <c r="B72" s="31" t="s">
        <v>109</v>
      </c>
      <c r="C72" s="34" t="s">
        <v>3014</v>
      </c>
      <c r="D72" s="34" t="s">
        <v>6926</v>
      </c>
      <c r="E72" s="34" t="s">
        <v>6927</v>
      </c>
      <c r="N72" s="31" t="b">
        <v>1</v>
      </c>
    </row>
    <row r="73" spans="1:14" s="38" customFormat="1" ht="58" x14ac:dyDescent="0.35">
      <c r="A73" s="31" t="s">
        <v>3015</v>
      </c>
      <c r="B73" s="31" t="s">
        <v>110</v>
      </c>
      <c r="C73" s="34" t="s">
        <v>2690</v>
      </c>
      <c r="D73" s="34" t="s">
        <v>2691</v>
      </c>
      <c r="E73" s="34" t="s">
        <v>2692</v>
      </c>
      <c r="N73" s="31" t="b">
        <v>1</v>
      </c>
    </row>
    <row r="74" spans="1:14" s="38" customFormat="1" ht="72.5" x14ac:dyDescent="0.35">
      <c r="A74" s="31" t="s">
        <v>3016</v>
      </c>
      <c r="B74" s="31" t="s">
        <v>111</v>
      </c>
      <c r="C74" s="34" t="s">
        <v>2693</v>
      </c>
      <c r="D74" s="34" t="s">
        <v>2694</v>
      </c>
      <c r="E74" s="34" t="s">
        <v>2695</v>
      </c>
      <c r="N74" s="31" t="b">
        <v>1</v>
      </c>
    </row>
    <row r="75" spans="1:14" s="38" customFormat="1" ht="87" x14ac:dyDescent="0.35">
      <c r="A75" s="31" t="s">
        <v>3017</v>
      </c>
      <c r="B75" s="31" t="s">
        <v>112</v>
      </c>
      <c r="C75" s="34" t="s">
        <v>3018</v>
      </c>
      <c r="D75" s="34" t="s">
        <v>3019</v>
      </c>
      <c r="E75" s="34" t="s">
        <v>3020</v>
      </c>
      <c r="F75" s="38" t="s">
        <v>3006</v>
      </c>
      <c r="N75" s="31" t="b">
        <v>1</v>
      </c>
    </row>
    <row r="76" spans="1:14" s="38" customFormat="1" ht="188.5" x14ac:dyDescent="0.35">
      <c r="A76" s="31" t="s">
        <v>3021</v>
      </c>
      <c r="B76" s="31" t="s">
        <v>113</v>
      </c>
      <c r="C76" s="34" t="s">
        <v>3022</v>
      </c>
      <c r="D76" s="34" t="s">
        <v>3023</v>
      </c>
      <c r="E76" s="34" t="s">
        <v>3024</v>
      </c>
      <c r="F76" s="38" t="s">
        <v>3011</v>
      </c>
      <c r="N76" s="31" t="b">
        <v>1</v>
      </c>
    </row>
    <row r="77" spans="1:14" s="38" customFormat="1" ht="101.5" x14ac:dyDescent="0.35">
      <c r="A77" s="31" t="s">
        <v>3025</v>
      </c>
      <c r="B77" s="31" t="s">
        <v>114</v>
      </c>
      <c r="C77" s="34" t="s">
        <v>2696</v>
      </c>
      <c r="D77" s="34" t="s">
        <v>2697</v>
      </c>
      <c r="E77" s="34" t="s">
        <v>2698</v>
      </c>
      <c r="N77" s="31" t="b">
        <v>1</v>
      </c>
    </row>
    <row r="78" spans="1:14" s="38" customFormat="1" ht="130.5" x14ac:dyDescent="0.35">
      <c r="A78" s="31" t="s">
        <v>3026</v>
      </c>
      <c r="B78" s="31" t="s">
        <v>115</v>
      </c>
      <c r="C78" s="34" t="s">
        <v>2699</v>
      </c>
      <c r="D78" s="34" t="s">
        <v>2700</v>
      </c>
      <c r="E78" s="34" t="s">
        <v>2701</v>
      </c>
      <c r="N78" s="31" t="b">
        <v>1</v>
      </c>
    </row>
    <row r="79" spans="1:14" s="38" customFormat="1" ht="58" x14ac:dyDescent="0.35">
      <c r="A79" s="31" t="s">
        <v>3027</v>
      </c>
      <c r="B79" s="31" t="s">
        <v>116</v>
      </c>
      <c r="C79" s="34" t="s">
        <v>3028</v>
      </c>
      <c r="D79" s="34" t="s">
        <v>3029</v>
      </c>
      <c r="E79" s="34" t="s">
        <v>3030</v>
      </c>
      <c r="F79" s="38" t="s">
        <v>3031</v>
      </c>
      <c r="N79" s="31" t="b">
        <v>1</v>
      </c>
    </row>
    <row r="80" spans="1:14" s="38" customFormat="1" ht="145" x14ac:dyDescent="0.35">
      <c r="A80" s="31" t="s">
        <v>3032</v>
      </c>
      <c r="B80" s="31" t="s">
        <v>117</v>
      </c>
      <c r="C80" s="34" t="s">
        <v>3033</v>
      </c>
      <c r="D80" s="34" t="s">
        <v>3034</v>
      </c>
      <c r="E80" s="34" t="s">
        <v>3035</v>
      </c>
      <c r="F80" s="38" t="s">
        <v>3036</v>
      </c>
      <c r="N80" s="31" t="b">
        <v>1</v>
      </c>
    </row>
    <row r="81" spans="1:14" s="38" customFormat="1" ht="101.5" x14ac:dyDescent="0.35">
      <c r="A81" s="31" t="s">
        <v>3037</v>
      </c>
      <c r="B81" s="31" t="s">
        <v>118</v>
      </c>
      <c r="C81" s="34" t="s">
        <v>2702</v>
      </c>
      <c r="D81" s="34" t="s">
        <v>2703</v>
      </c>
      <c r="E81" s="34" t="s">
        <v>2704</v>
      </c>
      <c r="N81" s="31" t="b">
        <v>1</v>
      </c>
    </row>
    <row r="82" spans="1:14" s="38" customFormat="1" ht="29" x14ac:dyDescent="0.35">
      <c r="A82" s="31" t="s">
        <v>3038</v>
      </c>
      <c r="B82" s="31" t="s">
        <v>119</v>
      </c>
      <c r="C82" s="34" t="s">
        <v>2705</v>
      </c>
      <c r="D82" s="34" t="s">
        <v>2706</v>
      </c>
      <c r="E82" s="34" t="s">
        <v>2707</v>
      </c>
      <c r="N82" s="31" t="b">
        <v>1</v>
      </c>
    </row>
    <row r="83" spans="1:14" s="38" customFormat="1" ht="43.5" x14ac:dyDescent="0.35">
      <c r="A83" s="31" t="s">
        <v>3039</v>
      </c>
      <c r="B83" s="31" t="s">
        <v>120</v>
      </c>
      <c r="C83" s="34" t="s">
        <v>2708</v>
      </c>
      <c r="D83" s="34" t="s">
        <v>2709</v>
      </c>
      <c r="E83" s="34" t="s">
        <v>2710</v>
      </c>
      <c r="N83" s="31" t="b">
        <v>1</v>
      </c>
    </row>
    <row r="84" spans="1:14" s="38" customFormat="1" ht="130.5" x14ac:dyDescent="0.35">
      <c r="A84" s="31" t="s">
        <v>3040</v>
      </c>
      <c r="B84" s="31" t="s">
        <v>121</v>
      </c>
      <c r="C84" s="34" t="s">
        <v>2711</v>
      </c>
      <c r="D84" s="34" t="s">
        <v>2712</v>
      </c>
      <c r="E84" s="34" t="s">
        <v>2713</v>
      </c>
      <c r="N84" s="31" t="b">
        <v>1</v>
      </c>
    </row>
    <row r="85" spans="1:14" s="38" customFormat="1" ht="130.5" x14ac:dyDescent="0.35">
      <c r="A85" s="31" t="s">
        <v>3041</v>
      </c>
      <c r="B85" s="31" t="s">
        <v>122</v>
      </c>
      <c r="C85" s="34" t="s">
        <v>2714</v>
      </c>
      <c r="D85" s="34" t="s">
        <v>2715</v>
      </c>
      <c r="E85" s="34" t="s">
        <v>2716</v>
      </c>
      <c r="N85" s="31" t="b">
        <v>1</v>
      </c>
    </row>
    <row r="86" spans="1:14" s="38" customFormat="1" ht="116" x14ac:dyDescent="0.35">
      <c r="A86" s="31" t="s">
        <v>3042</v>
      </c>
      <c r="B86" s="31" t="s">
        <v>123</v>
      </c>
      <c r="C86" s="34" t="s">
        <v>2717</v>
      </c>
      <c r="D86" s="34" t="s">
        <v>2718</v>
      </c>
      <c r="E86" s="34" t="s">
        <v>2719</v>
      </c>
      <c r="N86" s="31" t="b">
        <v>1</v>
      </c>
    </row>
    <row r="87" spans="1:14" s="38" customFormat="1" ht="72.5" x14ac:dyDescent="0.35">
      <c r="A87" s="31" t="s">
        <v>3043</v>
      </c>
      <c r="B87" s="31" t="s">
        <v>124</v>
      </c>
      <c r="C87" s="34" t="s">
        <v>2720</v>
      </c>
      <c r="D87" s="34" t="s">
        <v>2721</v>
      </c>
      <c r="E87" s="34" t="s">
        <v>2722</v>
      </c>
      <c r="N87" s="31" t="b">
        <v>1</v>
      </c>
    </row>
    <row r="88" spans="1:14" s="38" customFormat="1" ht="58" x14ac:dyDescent="0.35">
      <c r="A88" s="31" t="s">
        <v>3044</v>
      </c>
      <c r="B88" s="31" t="s">
        <v>125</v>
      </c>
      <c r="C88" s="34" t="s">
        <v>2723</v>
      </c>
      <c r="D88" s="34" t="s">
        <v>2724</v>
      </c>
      <c r="E88" s="34" t="s">
        <v>2725</v>
      </c>
      <c r="N88" s="31" t="b">
        <v>1</v>
      </c>
    </row>
    <row r="89" spans="1:14" s="38" customFormat="1" ht="87" x14ac:dyDescent="0.35">
      <c r="A89" s="31" t="s">
        <v>2633</v>
      </c>
      <c r="B89" s="31" t="s">
        <v>3045</v>
      </c>
      <c r="C89" s="34" t="s">
        <v>2726</v>
      </c>
      <c r="D89" s="34" t="s">
        <v>2727</v>
      </c>
      <c r="E89" s="34" t="s">
        <v>2728</v>
      </c>
      <c r="N89" s="31"/>
    </row>
    <row r="90" spans="1:14" s="38" customFormat="1" ht="87" x14ac:dyDescent="0.35">
      <c r="A90" s="31" t="s">
        <v>3046</v>
      </c>
      <c r="B90" s="31" t="s">
        <v>126</v>
      </c>
      <c r="C90" s="34" t="s">
        <v>2729</v>
      </c>
      <c r="D90" s="34" t="s">
        <v>2730</v>
      </c>
      <c r="E90" s="34" t="s">
        <v>2731</v>
      </c>
      <c r="N90" s="31" t="b">
        <v>1</v>
      </c>
    </row>
    <row r="91" spans="1:14" s="38" customFormat="1" ht="72.5" x14ac:dyDescent="0.35">
      <c r="A91" s="31" t="s">
        <v>3047</v>
      </c>
      <c r="B91" s="31" t="s">
        <v>127</v>
      </c>
      <c r="C91" s="34" t="s">
        <v>2732</v>
      </c>
      <c r="D91" s="34" t="s">
        <v>2733</v>
      </c>
      <c r="E91" s="34" t="s">
        <v>2734</v>
      </c>
      <c r="N91" s="31" t="b">
        <v>1</v>
      </c>
    </row>
    <row r="92" spans="1:14" s="38" customFormat="1" ht="72.5" x14ac:dyDescent="0.35">
      <c r="A92" s="31" t="s">
        <v>3048</v>
      </c>
      <c r="B92" s="31" t="s">
        <v>128</v>
      </c>
      <c r="C92" s="34" t="s">
        <v>2735</v>
      </c>
      <c r="D92" s="34" t="s">
        <v>2736</v>
      </c>
      <c r="E92" s="34" t="s">
        <v>2737</v>
      </c>
      <c r="N92" s="31" t="b">
        <v>1</v>
      </c>
    </row>
    <row r="93" spans="1:14" s="38" customFormat="1" ht="261" x14ac:dyDescent="0.35">
      <c r="A93" s="31" t="s">
        <v>3049</v>
      </c>
      <c r="B93" s="31" t="s">
        <v>129</v>
      </c>
      <c r="C93" s="34" t="s">
        <v>2738</v>
      </c>
      <c r="D93" s="39" t="s">
        <v>6925</v>
      </c>
      <c r="E93" s="34" t="s">
        <v>2739</v>
      </c>
      <c r="N93" s="31" t="b">
        <v>1</v>
      </c>
    </row>
    <row r="94" spans="1:14" s="38" customFormat="1" ht="159.5" x14ac:dyDescent="0.35">
      <c r="A94" s="31" t="s">
        <v>3050</v>
      </c>
      <c r="B94" s="31" t="s">
        <v>130</v>
      </c>
      <c r="C94" s="34" t="s">
        <v>3051</v>
      </c>
      <c r="D94" s="34" t="s">
        <v>2740</v>
      </c>
      <c r="E94" s="34" t="s">
        <v>2741</v>
      </c>
      <c r="N94" s="31" t="b">
        <v>1</v>
      </c>
    </row>
    <row r="95" spans="1:14" s="38" customFormat="1" ht="43.5" x14ac:dyDescent="0.35">
      <c r="A95" s="31" t="s">
        <v>3052</v>
      </c>
      <c r="B95" s="31" t="s">
        <v>131</v>
      </c>
      <c r="C95" s="34" t="s">
        <v>2742</v>
      </c>
      <c r="D95" s="34" t="s">
        <v>2743</v>
      </c>
      <c r="E95" s="34" t="s">
        <v>2744</v>
      </c>
      <c r="N95" s="31" t="b">
        <v>1</v>
      </c>
    </row>
    <row r="96" spans="1:14" s="38" customFormat="1" ht="14.5" x14ac:dyDescent="0.35">
      <c r="A96" s="31" t="s">
        <v>2641</v>
      </c>
      <c r="B96" s="31" t="s">
        <v>132</v>
      </c>
      <c r="C96" s="34" t="s">
        <v>3053</v>
      </c>
      <c r="D96" s="34" t="s">
        <v>3054</v>
      </c>
      <c r="E96" s="34" t="s">
        <v>3055</v>
      </c>
      <c r="F96" s="38" t="s">
        <v>3056</v>
      </c>
      <c r="N96" s="31" t="b">
        <v>1</v>
      </c>
    </row>
    <row r="97" spans="1:16" s="38" customFormat="1" ht="16.399999999999999" customHeight="1" x14ac:dyDescent="0.35">
      <c r="A97" s="31" t="s">
        <v>3057</v>
      </c>
      <c r="B97" s="38" t="s">
        <v>133</v>
      </c>
      <c r="C97" s="34" t="s">
        <v>2745</v>
      </c>
      <c r="D97" s="34" t="s">
        <v>2746</v>
      </c>
      <c r="E97" s="34" t="s">
        <v>2747</v>
      </c>
      <c r="F97" s="38" t="s">
        <v>3058</v>
      </c>
      <c r="K97" s="39" t="s">
        <v>3059</v>
      </c>
      <c r="L97" s="39" t="s">
        <v>3060</v>
      </c>
      <c r="M97" s="39" t="s">
        <v>3061</v>
      </c>
      <c r="N97" s="31" t="b">
        <v>1</v>
      </c>
      <c r="P97" s="39" t="s">
        <v>3062</v>
      </c>
    </row>
    <row r="98" spans="1:16" s="38" customFormat="1" ht="16.399999999999999" customHeight="1" x14ac:dyDescent="0.35">
      <c r="A98" s="31" t="s">
        <v>3057</v>
      </c>
      <c r="B98" s="38" t="s">
        <v>134</v>
      </c>
      <c r="C98" s="34" t="s">
        <v>2748</v>
      </c>
      <c r="D98" s="34" t="s">
        <v>2749</v>
      </c>
      <c r="E98" s="34" t="s">
        <v>2750</v>
      </c>
      <c r="F98" s="38" t="s">
        <v>3058</v>
      </c>
      <c r="K98" s="39" t="s">
        <v>3063</v>
      </c>
      <c r="L98" s="39" t="s">
        <v>3064</v>
      </c>
      <c r="M98" s="39" t="s">
        <v>3065</v>
      </c>
      <c r="N98" s="31"/>
      <c r="P98" s="39" t="s">
        <v>3066</v>
      </c>
    </row>
    <row r="99" spans="1:16" s="38" customFormat="1" ht="16.399999999999999" customHeight="1" x14ac:dyDescent="0.35">
      <c r="A99" s="31" t="s">
        <v>3057</v>
      </c>
      <c r="B99" s="38" t="s">
        <v>135</v>
      </c>
      <c r="C99" s="34" t="s">
        <v>2751</v>
      </c>
      <c r="D99" s="34" t="s">
        <v>2752</v>
      </c>
      <c r="E99" s="34" t="s">
        <v>2753</v>
      </c>
      <c r="F99" s="38" t="s">
        <v>3058</v>
      </c>
      <c r="K99" s="39" t="s">
        <v>3067</v>
      </c>
      <c r="L99" s="39" t="s">
        <v>3068</v>
      </c>
      <c r="M99" s="39" t="s">
        <v>3069</v>
      </c>
      <c r="N99" s="31"/>
      <c r="P99" s="39" t="s">
        <v>3070</v>
      </c>
    </row>
    <row r="100" spans="1:16" ht="16.399999999999999" customHeight="1" x14ac:dyDescent="0.35">
      <c r="A100" s="31" t="s">
        <v>2914</v>
      </c>
      <c r="C100" s="34"/>
    </row>
    <row r="101" spans="1:16" ht="16.399999999999999" customHeight="1" x14ac:dyDescent="0.35">
      <c r="A101" s="31" t="s">
        <v>2796</v>
      </c>
      <c r="B101" s="31" t="s">
        <v>3071</v>
      </c>
      <c r="C101" s="34" t="s">
        <v>2754</v>
      </c>
      <c r="D101" s="31" t="s">
        <v>3072</v>
      </c>
      <c r="E101" s="31" t="s">
        <v>3073</v>
      </c>
    </row>
    <row r="102" spans="1:16" s="38" customFormat="1" ht="43.5" x14ac:dyDescent="0.35">
      <c r="A102" s="31" t="s">
        <v>3074</v>
      </c>
      <c r="B102" s="38" t="s">
        <v>136</v>
      </c>
      <c r="C102" s="34" t="s">
        <v>2755</v>
      </c>
      <c r="D102" s="34" t="s">
        <v>2756</v>
      </c>
      <c r="E102" s="34" t="s">
        <v>2757</v>
      </c>
      <c r="N102" s="31" t="b">
        <v>1</v>
      </c>
    </row>
    <row r="103" spans="1:16" s="38" customFormat="1" ht="43.5" x14ac:dyDescent="0.35">
      <c r="A103" s="38" t="s">
        <v>3075</v>
      </c>
      <c r="B103" s="38" t="s">
        <v>137</v>
      </c>
      <c r="C103" s="38" t="s">
        <v>3076</v>
      </c>
      <c r="D103" s="34" t="s">
        <v>3077</v>
      </c>
      <c r="E103" s="34" t="s">
        <v>3078</v>
      </c>
      <c r="F103" s="38" t="s">
        <v>3079</v>
      </c>
      <c r="G103" s="38" t="s">
        <v>3080</v>
      </c>
      <c r="K103" s="38" t="s">
        <v>2979</v>
      </c>
      <c r="L103" s="38" t="s">
        <v>2980</v>
      </c>
      <c r="M103" s="38" t="s">
        <v>2981</v>
      </c>
      <c r="N103" s="31" t="b">
        <v>1</v>
      </c>
    </row>
    <row r="104" spans="1:16" s="38" customFormat="1" ht="14.5" x14ac:dyDescent="0.35">
      <c r="A104" s="38" t="s">
        <v>2641</v>
      </c>
      <c r="B104" s="38" t="s">
        <v>156</v>
      </c>
      <c r="C104" s="34" t="s">
        <v>3053</v>
      </c>
      <c r="D104" s="34" t="s">
        <v>3054</v>
      </c>
      <c r="E104" s="34" t="s">
        <v>3055</v>
      </c>
      <c r="F104" s="38" t="s">
        <v>3081</v>
      </c>
      <c r="N104" s="31"/>
    </row>
    <row r="105" spans="1:16" s="38" customFormat="1" ht="16.399999999999999" customHeight="1" x14ac:dyDescent="0.35">
      <c r="A105" s="38" t="s">
        <v>3075</v>
      </c>
      <c r="B105" s="38" t="s">
        <v>157</v>
      </c>
      <c r="C105" s="38" t="s">
        <v>3082</v>
      </c>
      <c r="D105" s="34" t="s">
        <v>3083</v>
      </c>
      <c r="E105" s="34" t="s">
        <v>3084</v>
      </c>
      <c r="F105" s="38" t="s">
        <v>3085</v>
      </c>
      <c r="G105" s="38" t="s">
        <v>3080</v>
      </c>
      <c r="K105" s="38" t="s">
        <v>2979</v>
      </c>
      <c r="L105" s="38" t="s">
        <v>2980</v>
      </c>
      <c r="M105" s="38" t="s">
        <v>2981</v>
      </c>
      <c r="N105" s="31" t="b">
        <v>1</v>
      </c>
    </row>
    <row r="106" spans="1:16" s="38" customFormat="1" ht="16.399999999999999" customHeight="1" x14ac:dyDescent="0.35">
      <c r="A106" s="38" t="s">
        <v>2641</v>
      </c>
      <c r="B106" s="38" t="s">
        <v>176</v>
      </c>
      <c r="C106" s="34" t="s">
        <v>3053</v>
      </c>
      <c r="D106" s="34" t="s">
        <v>3054</v>
      </c>
      <c r="E106" s="34" t="s">
        <v>3055</v>
      </c>
      <c r="F106" s="38" t="s">
        <v>3086</v>
      </c>
      <c r="N106" s="31"/>
    </row>
    <row r="107" spans="1:16" s="38" customFormat="1" ht="16.399999999999999" customHeight="1" x14ac:dyDescent="0.35">
      <c r="A107" s="38" t="s">
        <v>3087</v>
      </c>
      <c r="B107" s="38" t="s">
        <v>177</v>
      </c>
      <c r="C107" s="34" t="s">
        <v>3088</v>
      </c>
      <c r="D107" s="34" t="s">
        <v>3089</v>
      </c>
      <c r="E107" s="34" t="s">
        <v>3090</v>
      </c>
      <c r="F107" s="38" t="s">
        <v>3058</v>
      </c>
      <c r="G107" s="38" t="s">
        <v>3091</v>
      </c>
      <c r="H107" s="38" t="s">
        <v>3092</v>
      </c>
      <c r="I107" s="38" t="s">
        <v>3093</v>
      </c>
      <c r="J107" s="38" t="s">
        <v>3094</v>
      </c>
      <c r="K107" s="39" t="s">
        <v>3095</v>
      </c>
      <c r="L107" s="39" t="s">
        <v>3096</v>
      </c>
      <c r="M107" s="39" t="s">
        <v>3097</v>
      </c>
      <c r="N107" s="31" t="b">
        <v>1</v>
      </c>
      <c r="P107" s="39" t="s">
        <v>3098</v>
      </c>
    </row>
    <row r="108" spans="1:16" s="38" customFormat="1" ht="16.399999999999999" customHeight="1" x14ac:dyDescent="0.35">
      <c r="A108" s="38" t="s">
        <v>3099</v>
      </c>
      <c r="B108" s="38" t="s">
        <v>209</v>
      </c>
      <c r="C108" s="34" t="s">
        <v>3100</v>
      </c>
      <c r="D108" s="34" t="s">
        <v>3101</v>
      </c>
      <c r="E108" s="34" t="s">
        <v>3102</v>
      </c>
      <c r="F108" s="38" t="s">
        <v>3103</v>
      </c>
      <c r="G108" s="38" t="s">
        <v>3091</v>
      </c>
      <c r="H108" s="38" t="s">
        <v>3092</v>
      </c>
      <c r="I108" s="38" t="s">
        <v>3093</v>
      </c>
      <c r="J108" s="38" t="s">
        <v>3094</v>
      </c>
      <c r="K108" s="39" t="s">
        <v>3095</v>
      </c>
      <c r="L108" s="39" t="s">
        <v>3096</v>
      </c>
      <c r="M108" s="39" t="s">
        <v>3097</v>
      </c>
      <c r="N108" s="31" t="b">
        <v>1</v>
      </c>
    </row>
    <row r="109" spans="1:16" s="38" customFormat="1" ht="16.399999999999999" customHeight="1" x14ac:dyDescent="0.35">
      <c r="A109" s="38" t="s">
        <v>2641</v>
      </c>
      <c r="B109" s="38" t="s">
        <v>229</v>
      </c>
      <c r="C109" s="34" t="s">
        <v>3053</v>
      </c>
      <c r="D109" s="34" t="s">
        <v>3054</v>
      </c>
      <c r="E109" s="34" t="s">
        <v>3055</v>
      </c>
      <c r="F109" s="38" t="s">
        <v>3104</v>
      </c>
      <c r="N109" s="31"/>
    </row>
    <row r="110" spans="1:16" s="38" customFormat="1" ht="16.399999999999999" customHeight="1" x14ac:dyDescent="0.35">
      <c r="A110" s="38" t="s">
        <v>3105</v>
      </c>
      <c r="B110" s="38" t="s">
        <v>3106</v>
      </c>
      <c r="C110" s="34" t="s">
        <v>3107</v>
      </c>
      <c r="D110" s="34" t="s">
        <v>3108</v>
      </c>
      <c r="E110" s="34" t="s">
        <v>3109</v>
      </c>
      <c r="N110" s="31" t="b">
        <v>1</v>
      </c>
    </row>
    <row r="111" spans="1:16" s="38" customFormat="1" ht="16.399999999999999" customHeight="1" x14ac:dyDescent="0.35">
      <c r="A111" s="32" t="s">
        <v>2633</v>
      </c>
      <c r="B111" s="32" t="s">
        <v>3110</v>
      </c>
      <c r="C111" s="31" t="s">
        <v>2758</v>
      </c>
      <c r="D111" s="38" t="s">
        <v>2759</v>
      </c>
      <c r="E111" s="38" t="s">
        <v>2760</v>
      </c>
    </row>
    <row r="112" spans="1:16" ht="16.399999999999999" customHeight="1" x14ac:dyDescent="0.35">
      <c r="A112" s="31" t="s">
        <v>2914</v>
      </c>
    </row>
    <row r="113" spans="1:3" ht="16.399999999999999" customHeight="1" x14ac:dyDescent="0.35">
      <c r="A113" s="31" t="s">
        <v>2914</v>
      </c>
      <c r="C113" s="34"/>
    </row>
    <row r="114" spans="1:3" ht="14.25" customHeight="1" x14ac:dyDescent="0.35">
      <c r="C114" s="34"/>
    </row>
    <row r="115" spans="1:3" ht="14.25" customHeight="1" x14ac:dyDescent="0.35">
      <c r="C115" s="34"/>
    </row>
    <row r="116" spans="1:3" ht="14.25" customHeight="1" x14ac:dyDescent="0.35">
      <c r="C116" s="34"/>
    </row>
    <row r="117" spans="1:3" ht="14.25" customHeight="1" x14ac:dyDescent="0.35">
      <c r="C117" s="34"/>
    </row>
    <row r="118" spans="1:3" ht="14.25" customHeight="1" x14ac:dyDescent="0.35">
      <c r="C118" s="34"/>
    </row>
    <row r="119" spans="1:3" ht="14.25" customHeight="1" x14ac:dyDescent="0.35">
      <c r="C119" s="34"/>
    </row>
    <row r="120" spans="1:3" ht="14.25" customHeight="1" x14ac:dyDescent="0.35">
      <c r="C120" s="34"/>
    </row>
    <row r="121" spans="1:3" ht="14.25" customHeight="1" x14ac:dyDescent="0.35">
      <c r="C121" s="34"/>
    </row>
    <row r="122" spans="1:3" ht="14.25" customHeight="1" x14ac:dyDescent="0.35">
      <c r="C122" s="34"/>
    </row>
    <row r="123" spans="1:3" ht="14.25" customHeight="1" x14ac:dyDescent="0.35">
      <c r="C123" s="34"/>
    </row>
    <row r="124" spans="1:3" ht="14.25" customHeight="1" x14ac:dyDescent="0.35">
      <c r="C124" s="34"/>
    </row>
    <row r="125" spans="1:3" ht="14.25" customHeight="1" x14ac:dyDescent="0.35">
      <c r="C125" s="34"/>
    </row>
    <row r="126" spans="1:3" ht="14.25" customHeight="1" x14ac:dyDescent="0.35">
      <c r="C126" s="34"/>
    </row>
    <row r="127" spans="1:3" ht="14.25" customHeight="1" x14ac:dyDescent="0.35">
      <c r="C127" s="34"/>
    </row>
    <row r="128" spans="1:3" ht="14.25" customHeight="1" x14ac:dyDescent="0.35">
      <c r="C128" s="34"/>
    </row>
    <row r="129" spans="3:3" ht="14.25" customHeight="1" x14ac:dyDescent="0.35">
      <c r="C129" s="34"/>
    </row>
    <row r="130" spans="3:3" ht="14.25" customHeight="1" x14ac:dyDescent="0.35">
      <c r="C130" s="34"/>
    </row>
    <row r="131" spans="3:3" ht="14.25" customHeight="1" x14ac:dyDescent="0.35">
      <c r="C131" s="34"/>
    </row>
    <row r="132" spans="3:3" ht="14.25" customHeight="1" x14ac:dyDescent="0.35">
      <c r="C132" s="34"/>
    </row>
    <row r="133" spans="3:3" ht="14.25" customHeight="1" x14ac:dyDescent="0.35">
      <c r="C133" s="34"/>
    </row>
    <row r="134" spans="3:3" ht="14.25" customHeight="1" x14ac:dyDescent="0.35">
      <c r="C134" s="34"/>
    </row>
    <row r="135" spans="3:3" ht="14.25" customHeight="1" x14ac:dyDescent="0.35">
      <c r="C135" s="34"/>
    </row>
    <row r="136" spans="3:3" ht="14.25" customHeight="1" x14ac:dyDescent="0.35">
      <c r="C136" s="34"/>
    </row>
    <row r="137" spans="3:3" ht="14.25" customHeight="1" x14ac:dyDescent="0.35">
      <c r="C137" s="34"/>
    </row>
    <row r="138" spans="3:3" ht="14.25" customHeight="1" x14ac:dyDescent="0.35">
      <c r="C138" s="34"/>
    </row>
    <row r="139" spans="3:3" ht="14.25" customHeight="1" x14ac:dyDescent="0.35">
      <c r="C139" s="34"/>
    </row>
    <row r="140" spans="3:3" ht="14.25" customHeight="1" x14ac:dyDescent="0.35">
      <c r="C140" s="34"/>
    </row>
    <row r="141" spans="3:3" ht="14.25" customHeight="1" x14ac:dyDescent="0.35">
      <c r="C141" s="34"/>
    </row>
    <row r="142" spans="3:3" ht="14.25" customHeight="1" x14ac:dyDescent="0.35">
      <c r="C142" s="34"/>
    </row>
    <row r="143" spans="3:3" ht="14.25" customHeight="1" x14ac:dyDescent="0.35">
      <c r="C143" s="34"/>
    </row>
    <row r="144" spans="3:3" ht="14.25" customHeight="1" x14ac:dyDescent="0.35">
      <c r="C144" s="34"/>
    </row>
    <row r="145" spans="3:3" ht="14.25" customHeight="1" x14ac:dyDescent="0.35">
      <c r="C145" s="34"/>
    </row>
    <row r="146" spans="3:3" ht="14.25" customHeight="1" x14ac:dyDescent="0.35">
      <c r="C146" s="34"/>
    </row>
    <row r="147" spans="3:3" ht="14.25" customHeight="1" x14ac:dyDescent="0.35">
      <c r="C147" s="34"/>
    </row>
    <row r="148" spans="3:3" ht="14.25" customHeight="1" x14ac:dyDescent="0.35">
      <c r="C148" s="34"/>
    </row>
    <row r="149" spans="3:3" ht="14.25" customHeight="1" x14ac:dyDescent="0.35">
      <c r="C149" s="34"/>
    </row>
    <row r="150" spans="3:3" ht="14.25" customHeight="1" x14ac:dyDescent="0.35">
      <c r="C150" s="34"/>
    </row>
    <row r="151" spans="3:3" ht="14.25" customHeight="1" x14ac:dyDescent="0.35">
      <c r="C151" s="34"/>
    </row>
    <row r="152" spans="3:3" ht="14.25" customHeight="1" x14ac:dyDescent="0.35">
      <c r="C152" s="34"/>
    </row>
    <row r="153" spans="3:3" ht="14.25" customHeight="1" x14ac:dyDescent="0.35">
      <c r="C153" s="34"/>
    </row>
    <row r="154" spans="3:3" ht="14.25" customHeight="1" x14ac:dyDescent="0.35">
      <c r="C154" s="34"/>
    </row>
    <row r="155" spans="3:3" ht="14.25" customHeight="1" x14ac:dyDescent="0.35">
      <c r="C155" s="34"/>
    </row>
    <row r="156" spans="3:3" ht="14.25" customHeight="1" x14ac:dyDescent="0.35">
      <c r="C156" s="34"/>
    </row>
    <row r="157" spans="3:3" ht="14.25" customHeight="1" x14ac:dyDescent="0.35">
      <c r="C157" s="34"/>
    </row>
    <row r="158" spans="3:3" ht="14.25" customHeight="1" x14ac:dyDescent="0.35">
      <c r="C158" s="34"/>
    </row>
    <row r="159" spans="3:3" ht="14.25" customHeight="1" x14ac:dyDescent="0.35">
      <c r="C159" s="34"/>
    </row>
    <row r="160" spans="3:3" ht="14.25" customHeight="1" x14ac:dyDescent="0.35">
      <c r="C160" s="34"/>
    </row>
    <row r="161" spans="3:3" ht="14.25" customHeight="1" x14ac:dyDescent="0.35">
      <c r="C161" s="34"/>
    </row>
    <row r="162" spans="3:3" ht="14.25" customHeight="1" x14ac:dyDescent="0.35">
      <c r="C162" s="34"/>
    </row>
    <row r="163" spans="3:3" ht="14.25" customHeight="1" x14ac:dyDescent="0.35">
      <c r="C163" s="34"/>
    </row>
    <row r="164" spans="3:3" ht="14.25" customHeight="1" x14ac:dyDescent="0.35">
      <c r="C164" s="34"/>
    </row>
    <row r="165" spans="3:3" ht="14.25" customHeight="1" x14ac:dyDescent="0.35">
      <c r="C165" s="34"/>
    </row>
    <row r="166" spans="3:3" ht="14.25" customHeight="1" x14ac:dyDescent="0.35">
      <c r="C166" s="34"/>
    </row>
    <row r="167" spans="3:3" ht="14.25" customHeight="1" x14ac:dyDescent="0.35">
      <c r="C167" s="34"/>
    </row>
    <row r="168" spans="3:3" ht="14.25" customHeight="1" x14ac:dyDescent="0.35">
      <c r="C168" s="34"/>
    </row>
    <row r="169" spans="3:3" ht="14.25" customHeight="1" x14ac:dyDescent="0.35">
      <c r="C169" s="34"/>
    </row>
    <row r="170" spans="3:3" ht="14.25" customHeight="1" x14ac:dyDescent="0.35">
      <c r="C170" s="34"/>
    </row>
    <row r="171" spans="3:3" ht="14.25" customHeight="1" x14ac:dyDescent="0.35">
      <c r="C171" s="34"/>
    </row>
    <row r="172" spans="3:3" ht="14.25" customHeight="1" x14ac:dyDescent="0.35">
      <c r="C172" s="34"/>
    </row>
    <row r="173" spans="3:3" ht="14.25" customHeight="1" x14ac:dyDescent="0.35">
      <c r="C173" s="34"/>
    </row>
    <row r="174" spans="3:3" ht="14.25" customHeight="1" x14ac:dyDescent="0.35">
      <c r="C174" s="34"/>
    </row>
    <row r="175" spans="3:3" ht="14.25" customHeight="1" x14ac:dyDescent="0.35">
      <c r="C175" s="34"/>
    </row>
    <row r="176" spans="3:3" ht="14.25" customHeight="1" x14ac:dyDescent="0.35">
      <c r="C176" s="34"/>
    </row>
    <row r="177" spans="3:3" ht="14.25" customHeight="1" x14ac:dyDescent="0.35">
      <c r="C177" s="34"/>
    </row>
    <row r="178" spans="3:3" ht="14.25" customHeight="1" x14ac:dyDescent="0.35">
      <c r="C178" s="34"/>
    </row>
    <row r="179" spans="3:3" ht="14.25" customHeight="1" x14ac:dyDescent="0.35">
      <c r="C179" s="34"/>
    </row>
    <row r="180" spans="3:3" ht="14.25" customHeight="1" x14ac:dyDescent="0.35">
      <c r="C180" s="34"/>
    </row>
    <row r="181" spans="3:3" ht="14.25" customHeight="1" x14ac:dyDescent="0.35">
      <c r="C181" s="34"/>
    </row>
    <row r="182" spans="3:3" ht="14.25" customHeight="1" x14ac:dyDescent="0.35">
      <c r="C182" s="34"/>
    </row>
    <row r="183" spans="3:3" ht="14.25" customHeight="1" x14ac:dyDescent="0.35">
      <c r="C183" s="34"/>
    </row>
    <row r="184" spans="3:3" ht="14.25" customHeight="1" x14ac:dyDescent="0.35">
      <c r="C184" s="34"/>
    </row>
    <row r="185" spans="3:3" ht="14.25" customHeight="1" x14ac:dyDescent="0.35">
      <c r="C185" s="34"/>
    </row>
    <row r="186" spans="3:3" ht="14.25" customHeight="1" x14ac:dyDescent="0.35">
      <c r="C186" s="34"/>
    </row>
    <row r="187" spans="3:3" ht="14.25" customHeight="1" x14ac:dyDescent="0.35">
      <c r="C187" s="34"/>
    </row>
    <row r="188" spans="3:3" ht="14.25" customHeight="1" x14ac:dyDescent="0.35">
      <c r="C188" s="34"/>
    </row>
    <row r="189" spans="3:3" ht="14.25" customHeight="1" x14ac:dyDescent="0.35">
      <c r="C189" s="34"/>
    </row>
    <row r="190" spans="3:3" ht="14.25" customHeight="1" x14ac:dyDescent="0.35">
      <c r="C190" s="34"/>
    </row>
    <row r="191" spans="3:3" ht="14.25" customHeight="1" x14ac:dyDescent="0.35">
      <c r="C191" s="34"/>
    </row>
    <row r="192" spans="3:3" ht="14.25" customHeight="1" x14ac:dyDescent="0.35">
      <c r="C192" s="34"/>
    </row>
    <row r="193" spans="3:3" ht="14.25" customHeight="1" x14ac:dyDescent="0.35">
      <c r="C193" s="34"/>
    </row>
    <row r="194" spans="3:3" ht="14.25" customHeight="1" x14ac:dyDescent="0.35">
      <c r="C194" s="34"/>
    </row>
    <row r="195" spans="3:3" ht="14.25" customHeight="1" x14ac:dyDescent="0.35">
      <c r="C195" s="34"/>
    </row>
    <row r="196" spans="3:3" ht="14.25" customHeight="1" x14ac:dyDescent="0.35">
      <c r="C196" s="34"/>
    </row>
    <row r="197" spans="3:3" ht="14.25" customHeight="1" x14ac:dyDescent="0.35">
      <c r="C197" s="34"/>
    </row>
    <row r="198" spans="3:3" ht="14.25" customHeight="1" x14ac:dyDescent="0.35">
      <c r="C198" s="34"/>
    </row>
    <row r="199" spans="3:3" ht="14.25" customHeight="1" x14ac:dyDescent="0.35">
      <c r="C199" s="34"/>
    </row>
    <row r="200" spans="3:3" ht="14.25" customHeight="1" x14ac:dyDescent="0.35">
      <c r="C200" s="34"/>
    </row>
    <row r="201" spans="3:3" ht="14.25" customHeight="1" x14ac:dyDescent="0.35">
      <c r="C201" s="34"/>
    </row>
    <row r="202" spans="3:3" ht="14.25" customHeight="1" x14ac:dyDescent="0.35">
      <c r="C202" s="34"/>
    </row>
    <row r="203" spans="3:3" ht="14.25" customHeight="1" x14ac:dyDescent="0.35">
      <c r="C203" s="34"/>
    </row>
    <row r="204" spans="3:3" ht="14.25" customHeight="1" x14ac:dyDescent="0.35">
      <c r="C204" s="34"/>
    </row>
    <row r="205" spans="3:3" ht="14.25" customHeight="1" x14ac:dyDescent="0.35">
      <c r="C205" s="34"/>
    </row>
    <row r="206" spans="3:3" ht="14.25" customHeight="1" x14ac:dyDescent="0.35">
      <c r="C206" s="34"/>
    </row>
    <row r="207" spans="3:3" ht="14.25" customHeight="1" x14ac:dyDescent="0.35">
      <c r="C207" s="34"/>
    </row>
    <row r="208" spans="3:3" ht="14.25" customHeight="1" x14ac:dyDescent="0.35">
      <c r="C208" s="34"/>
    </row>
    <row r="209" spans="3:3" ht="14.25" customHeight="1" x14ac:dyDescent="0.35">
      <c r="C209" s="34"/>
    </row>
    <row r="210" spans="3:3" ht="14.25" customHeight="1" x14ac:dyDescent="0.35">
      <c r="C210" s="34"/>
    </row>
    <row r="211" spans="3:3" ht="14.25" customHeight="1" x14ac:dyDescent="0.35">
      <c r="C211" s="34"/>
    </row>
    <row r="212" spans="3:3" ht="14.25" customHeight="1" x14ac:dyDescent="0.35">
      <c r="C212" s="34"/>
    </row>
    <row r="213" spans="3:3" ht="14.25" customHeight="1" x14ac:dyDescent="0.35">
      <c r="C213" s="34"/>
    </row>
    <row r="214" spans="3:3" ht="14.25" customHeight="1" x14ac:dyDescent="0.35">
      <c r="C214" s="34"/>
    </row>
    <row r="215" spans="3:3" ht="14.25" customHeight="1" x14ac:dyDescent="0.35">
      <c r="C215" s="34"/>
    </row>
    <row r="216" spans="3:3" ht="14.25" customHeight="1" x14ac:dyDescent="0.35">
      <c r="C216" s="34"/>
    </row>
    <row r="217" spans="3:3" ht="14.25" customHeight="1" x14ac:dyDescent="0.35">
      <c r="C217" s="34"/>
    </row>
    <row r="218" spans="3:3" ht="14.25" customHeight="1" x14ac:dyDescent="0.35">
      <c r="C218" s="34"/>
    </row>
    <row r="219" spans="3:3" ht="14.25" customHeight="1" x14ac:dyDescent="0.35">
      <c r="C219" s="34"/>
    </row>
    <row r="220" spans="3:3" ht="14.25" customHeight="1" x14ac:dyDescent="0.35">
      <c r="C220" s="34"/>
    </row>
    <row r="221" spans="3:3" ht="14.25" customHeight="1" x14ac:dyDescent="0.35">
      <c r="C221" s="34"/>
    </row>
    <row r="222" spans="3:3" ht="14.25" customHeight="1" x14ac:dyDescent="0.35">
      <c r="C222" s="34"/>
    </row>
    <row r="223" spans="3:3" ht="14.25" customHeight="1" x14ac:dyDescent="0.35">
      <c r="C223" s="34"/>
    </row>
    <row r="224" spans="3:3" ht="14.25" customHeight="1" x14ac:dyDescent="0.35">
      <c r="C224" s="34"/>
    </row>
    <row r="225" spans="3:3" ht="14.25" customHeight="1" x14ac:dyDescent="0.35">
      <c r="C225" s="34"/>
    </row>
    <row r="226" spans="3:3" ht="14.25" customHeight="1" x14ac:dyDescent="0.35">
      <c r="C226" s="34"/>
    </row>
    <row r="227" spans="3:3" ht="14.25" customHeight="1" x14ac:dyDescent="0.35">
      <c r="C227" s="34"/>
    </row>
    <row r="228" spans="3:3" ht="14.25" customHeight="1" x14ac:dyDescent="0.35">
      <c r="C228" s="34"/>
    </row>
    <row r="229" spans="3:3" ht="14.25" customHeight="1" x14ac:dyDescent="0.35">
      <c r="C229" s="34"/>
    </row>
    <row r="230" spans="3:3" ht="14.25" customHeight="1" x14ac:dyDescent="0.35">
      <c r="C230" s="34"/>
    </row>
    <row r="231" spans="3:3" ht="14.25" customHeight="1" x14ac:dyDescent="0.35">
      <c r="C231" s="34"/>
    </row>
    <row r="232" spans="3:3" ht="14.25" customHeight="1" x14ac:dyDescent="0.35">
      <c r="C232" s="34"/>
    </row>
    <row r="233" spans="3:3" ht="14.25" customHeight="1" x14ac:dyDescent="0.35">
      <c r="C233" s="34"/>
    </row>
    <row r="234" spans="3:3" ht="14.25" customHeight="1" x14ac:dyDescent="0.35">
      <c r="C234" s="34"/>
    </row>
    <row r="235" spans="3:3" ht="14.25" customHeight="1" x14ac:dyDescent="0.35">
      <c r="C235" s="34"/>
    </row>
    <row r="236" spans="3:3" ht="14.25" customHeight="1" x14ac:dyDescent="0.35">
      <c r="C236" s="34"/>
    </row>
    <row r="237" spans="3:3" ht="14.25" customHeight="1" x14ac:dyDescent="0.35">
      <c r="C237" s="34"/>
    </row>
    <row r="238" spans="3:3" ht="14.25" customHeight="1" x14ac:dyDescent="0.35">
      <c r="C238" s="34"/>
    </row>
    <row r="239" spans="3:3" ht="14.25" customHeight="1" x14ac:dyDescent="0.35">
      <c r="C239" s="34"/>
    </row>
    <row r="240" spans="3:3" ht="14.25" customHeight="1" x14ac:dyDescent="0.35">
      <c r="C240" s="34"/>
    </row>
    <row r="241" spans="3:3" ht="14.25" customHeight="1" x14ac:dyDescent="0.35">
      <c r="C241" s="34"/>
    </row>
    <row r="242" spans="3:3" ht="14.25" customHeight="1" x14ac:dyDescent="0.35">
      <c r="C242" s="34"/>
    </row>
    <row r="243" spans="3:3" ht="14.25" customHeight="1" x14ac:dyDescent="0.35">
      <c r="C243" s="34"/>
    </row>
    <row r="244" spans="3:3" ht="14.25" customHeight="1" x14ac:dyDescent="0.35">
      <c r="C244" s="34"/>
    </row>
    <row r="245" spans="3:3" ht="14.25" customHeight="1" x14ac:dyDescent="0.35">
      <c r="C245" s="34"/>
    </row>
    <row r="246" spans="3:3" ht="14.25" customHeight="1" x14ac:dyDescent="0.35">
      <c r="C246" s="34"/>
    </row>
    <row r="247" spans="3:3" ht="14.25" customHeight="1" x14ac:dyDescent="0.35">
      <c r="C247" s="34"/>
    </row>
    <row r="248" spans="3:3" ht="14.25" customHeight="1" x14ac:dyDescent="0.35">
      <c r="C248" s="34"/>
    </row>
    <row r="249" spans="3:3" ht="14.25" customHeight="1" x14ac:dyDescent="0.35">
      <c r="C249" s="34"/>
    </row>
    <row r="250" spans="3:3" ht="14.25" customHeight="1" x14ac:dyDescent="0.35">
      <c r="C250" s="34"/>
    </row>
    <row r="251" spans="3:3" ht="14.25" customHeight="1" x14ac:dyDescent="0.35">
      <c r="C251" s="34"/>
    </row>
    <row r="252" spans="3:3" ht="14.25" customHeight="1" x14ac:dyDescent="0.35">
      <c r="C252" s="34"/>
    </row>
    <row r="253" spans="3:3" ht="14.25" customHeight="1" x14ac:dyDescent="0.35">
      <c r="C253" s="34"/>
    </row>
    <row r="254" spans="3:3" ht="14.25" customHeight="1" x14ac:dyDescent="0.35">
      <c r="C254" s="34"/>
    </row>
    <row r="255" spans="3:3" ht="14.25" customHeight="1" x14ac:dyDescent="0.35">
      <c r="C255" s="34"/>
    </row>
    <row r="256" spans="3:3" ht="14.25" customHeight="1" x14ac:dyDescent="0.35">
      <c r="C256" s="34"/>
    </row>
    <row r="257" spans="3:3" ht="14.25" customHeight="1" x14ac:dyDescent="0.35">
      <c r="C257" s="34"/>
    </row>
    <row r="258" spans="3:3" ht="14.25" customHeight="1" x14ac:dyDescent="0.35">
      <c r="C258" s="34"/>
    </row>
    <row r="259" spans="3:3" ht="14.25" customHeight="1" x14ac:dyDescent="0.35">
      <c r="C259" s="34"/>
    </row>
    <row r="260" spans="3:3" ht="14.25" customHeight="1" x14ac:dyDescent="0.35">
      <c r="C260" s="34"/>
    </row>
    <row r="261" spans="3:3" ht="14.25" customHeight="1" x14ac:dyDescent="0.35">
      <c r="C261" s="34"/>
    </row>
    <row r="262" spans="3:3" ht="14.25" customHeight="1" x14ac:dyDescent="0.35">
      <c r="C262" s="34"/>
    </row>
    <row r="263" spans="3:3" ht="14.25" customHeight="1" x14ac:dyDescent="0.35">
      <c r="C263" s="34"/>
    </row>
    <row r="264" spans="3:3" ht="14.25" customHeight="1" x14ac:dyDescent="0.35">
      <c r="C264" s="34"/>
    </row>
    <row r="265" spans="3:3" ht="14.25" customHeight="1" x14ac:dyDescent="0.35">
      <c r="C265" s="34"/>
    </row>
    <row r="266" spans="3:3" ht="14.25" customHeight="1" x14ac:dyDescent="0.35">
      <c r="C266" s="34"/>
    </row>
    <row r="267" spans="3:3" ht="14.25" customHeight="1" x14ac:dyDescent="0.35">
      <c r="C267" s="34"/>
    </row>
    <row r="268" spans="3:3" ht="14.25" customHeight="1" x14ac:dyDescent="0.35">
      <c r="C268" s="34"/>
    </row>
    <row r="269" spans="3:3" ht="14.25" customHeight="1" x14ac:dyDescent="0.35">
      <c r="C269" s="34"/>
    </row>
    <row r="270" spans="3:3" ht="14.25" customHeight="1" x14ac:dyDescent="0.35">
      <c r="C270" s="34"/>
    </row>
    <row r="271" spans="3:3" ht="14.25" customHeight="1" x14ac:dyDescent="0.35">
      <c r="C271" s="34"/>
    </row>
    <row r="272" spans="3:3" ht="14.25" customHeight="1" x14ac:dyDescent="0.35">
      <c r="C272" s="34"/>
    </row>
    <row r="273" spans="3:3" ht="14.25" customHeight="1" x14ac:dyDescent="0.35">
      <c r="C273" s="34"/>
    </row>
    <row r="274" spans="3:3" ht="14.25" customHeight="1" x14ac:dyDescent="0.35">
      <c r="C274" s="34"/>
    </row>
    <row r="275" spans="3:3" ht="14.25" customHeight="1" x14ac:dyDescent="0.35">
      <c r="C275" s="34"/>
    </row>
    <row r="276" spans="3:3" ht="14.25" customHeight="1" x14ac:dyDescent="0.35">
      <c r="C276" s="34"/>
    </row>
    <row r="277" spans="3:3" ht="14.25" customHeight="1" x14ac:dyDescent="0.35">
      <c r="C277" s="34"/>
    </row>
    <row r="278" spans="3:3" ht="14.25" customHeight="1" x14ac:dyDescent="0.35">
      <c r="C278" s="34"/>
    </row>
    <row r="279" spans="3:3" ht="14.25" customHeight="1" x14ac:dyDescent="0.35">
      <c r="C279" s="34"/>
    </row>
    <row r="280" spans="3:3" ht="14.25" customHeight="1" x14ac:dyDescent="0.35">
      <c r="C280" s="34"/>
    </row>
    <row r="281" spans="3:3" ht="14.25" customHeight="1" x14ac:dyDescent="0.35">
      <c r="C281" s="34"/>
    </row>
    <row r="282" spans="3:3" ht="14.25" customHeight="1" x14ac:dyDescent="0.35">
      <c r="C282" s="34"/>
    </row>
    <row r="283" spans="3:3" ht="14.25" customHeight="1" x14ac:dyDescent="0.35">
      <c r="C283" s="34"/>
    </row>
    <row r="284" spans="3:3" ht="14.25" customHeight="1" x14ac:dyDescent="0.35">
      <c r="C284" s="34"/>
    </row>
    <row r="285" spans="3:3" ht="14.25" customHeight="1" x14ac:dyDescent="0.35">
      <c r="C285" s="34"/>
    </row>
    <row r="286" spans="3:3" ht="14.25" customHeight="1" x14ac:dyDescent="0.35">
      <c r="C286" s="34"/>
    </row>
    <row r="287" spans="3:3" ht="14.25" customHeight="1" x14ac:dyDescent="0.35">
      <c r="C287" s="34"/>
    </row>
    <row r="288" spans="3:3" ht="14.25" customHeight="1" x14ac:dyDescent="0.35">
      <c r="C288" s="34"/>
    </row>
    <row r="289" spans="3:3" ht="14.25" customHeight="1" x14ac:dyDescent="0.35">
      <c r="C289" s="34"/>
    </row>
    <row r="290" spans="3:3" ht="14.25" customHeight="1" x14ac:dyDescent="0.35">
      <c r="C290" s="34"/>
    </row>
    <row r="291" spans="3:3" ht="14.25" customHeight="1" x14ac:dyDescent="0.35">
      <c r="C291" s="34"/>
    </row>
    <row r="292" spans="3:3" ht="14.25" customHeight="1" x14ac:dyDescent="0.35">
      <c r="C292" s="34"/>
    </row>
    <row r="293" spans="3:3" ht="14.25" customHeight="1" x14ac:dyDescent="0.35">
      <c r="C293" s="34"/>
    </row>
    <row r="294" spans="3:3" ht="14.25" customHeight="1" x14ac:dyDescent="0.35">
      <c r="C294" s="34"/>
    </row>
    <row r="295" spans="3:3" ht="14.25" customHeight="1" x14ac:dyDescent="0.35">
      <c r="C295" s="34"/>
    </row>
    <row r="296" spans="3:3" ht="14.25" customHeight="1" x14ac:dyDescent="0.35">
      <c r="C296" s="34"/>
    </row>
    <row r="297" spans="3:3" ht="14.25" customHeight="1" x14ac:dyDescent="0.35">
      <c r="C297" s="34"/>
    </row>
    <row r="298" spans="3:3" ht="14.25" customHeight="1" x14ac:dyDescent="0.35">
      <c r="C298" s="34"/>
    </row>
    <row r="299" spans="3:3" ht="14.25" customHeight="1" x14ac:dyDescent="0.35">
      <c r="C299" s="34"/>
    </row>
    <row r="300" spans="3:3" ht="14.25" customHeight="1" x14ac:dyDescent="0.35">
      <c r="C300" s="34"/>
    </row>
    <row r="301" spans="3:3" ht="14.25" customHeight="1" x14ac:dyDescent="0.35">
      <c r="C301" s="34"/>
    </row>
    <row r="302" spans="3:3" ht="14.25" customHeight="1" x14ac:dyDescent="0.35">
      <c r="C302" s="34"/>
    </row>
    <row r="303" spans="3:3" ht="14.25" customHeight="1" x14ac:dyDescent="0.35">
      <c r="C303" s="34"/>
    </row>
    <row r="304" spans="3:3" ht="14.25" customHeight="1" x14ac:dyDescent="0.35">
      <c r="C304" s="34"/>
    </row>
    <row r="305" spans="3:3" ht="14.25" customHeight="1" x14ac:dyDescent="0.35">
      <c r="C305" s="34"/>
    </row>
    <row r="306" spans="3:3" ht="14.25" customHeight="1" x14ac:dyDescent="0.35">
      <c r="C306" s="34"/>
    </row>
    <row r="307" spans="3:3" ht="14.25" customHeight="1" x14ac:dyDescent="0.35">
      <c r="C307" s="34"/>
    </row>
    <row r="308" spans="3:3" ht="14.25" customHeight="1" x14ac:dyDescent="0.35">
      <c r="C308" s="34"/>
    </row>
    <row r="309" spans="3:3" ht="14.25" customHeight="1" x14ac:dyDescent="0.35">
      <c r="C309" s="34"/>
    </row>
    <row r="310" spans="3:3" ht="14.25" customHeight="1" x14ac:dyDescent="0.35">
      <c r="C310" s="34"/>
    </row>
    <row r="311" spans="3:3" ht="14.25" customHeight="1" x14ac:dyDescent="0.35">
      <c r="C311" s="34"/>
    </row>
    <row r="312" spans="3:3" ht="14.25" customHeight="1" x14ac:dyDescent="0.35">
      <c r="C312" s="34"/>
    </row>
    <row r="313" spans="3:3" ht="14.25" customHeight="1" x14ac:dyDescent="0.35">
      <c r="C313" s="34"/>
    </row>
    <row r="314" spans="3:3" ht="14.25" customHeight="1" x14ac:dyDescent="0.35">
      <c r="C314" s="34"/>
    </row>
    <row r="315" spans="3:3" ht="14.25" customHeight="1" x14ac:dyDescent="0.35">
      <c r="C315" s="34"/>
    </row>
    <row r="316" spans="3:3" ht="14.25" customHeight="1" x14ac:dyDescent="0.35">
      <c r="C316" s="34"/>
    </row>
    <row r="317" spans="3:3" ht="14.25" customHeight="1" x14ac:dyDescent="0.35">
      <c r="C317" s="34"/>
    </row>
    <row r="318" spans="3:3" ht="14.25" customHeight="1" x14ac:dyDescent="0.35">
      <c r="C318" s="34"/>
    </row>
    <row r="319" spans="3:3" ht="14.25" customHeight="1" x14ac:dyDescent="0.35">
      <c r="C319" s="34"/>
    </row>
    <row r="320" spans="3:3" ht="14.25" customHeight="1" x14ac:dyDescent="0.35">
      <c r="C320" s="34"/>
    </row>
    <row r="321" spans="3:3" ht="14.25" customHeight="1" x14ac:dyDescent="0.35">
      <c r="C321" s="34"/>
    </row>
    <row r="322" spans="3:3" ht="14.25" customHeight="1" x14ac:dyDescent="0.35">
      <c r="C322" s="34"/>
    </row>
    <row r="323" spans="3:3" ht="14.25" customHeight="1" x14ac:dyDescent="0.35">
      <c r="C323" s="34"/>
    </row>
    <row r="324" spans="3:3" ht="14.25" customHeight="1" x14ac:dyDescent="0.35">
      <c r="C324" s="34"/>
    </row>
    <row r="325" spans="3:3" ht="14.25" customHeight="1" x14ac:dyDescent="0.35">
      <c r="C325" s="34"/>
    </row>
    <row r="326" spans="3:3" ht="14.25" customHeight="1" x14ac:dyDescent="0.35">
      <c r="C326" s="34"/>
    </row>
    <row r="327" spans="3:3" ht="14.25" customHeight="1" x14ac:dyDescent="0.35">
      <c r="C327" s="34"/>
    </row>
    <row r="328" spans="3:3" ht="14.25" customHeight="1" x14ac:dyDescent="0.35">
      <c r="C328" s="34"/>
    </row>
    <row r="329" spans="3:3" ht="14.25" customHeight="1" x14ac:dyDescent="0.35">
      <c r="C329" s="34"/>
    </row>
    <row r="330" spans="3:3" ht="14.25" customHeight="1" x14ac:dyDescent="0.35">
      <c r="C330" s="34"/>
    </row>
    <row r="331" spans="3:3" ht="14.25" customHeight="1" x14ac:dyDescent="0.35">
      <c r="C331" s="34"/>
    </row>
    <row r="332" spans="3:3" ht="14.25" customHeight="1" x14ac:dyDescent="0.35">
      <c r="C332" s="34"/>
    </row>
    <row r="333" spans="3:3" ht="14.25" customHeight="1" x14ac:dyDescent="0.35">
      <c r="C333" s="34"/>
    </row>
    <row r="334" spans="3:3" ht="14.25" customHeight="1" x14ac:dyDescent="0.35">
      <c r="C334" s="34"/>
    </row>
    <row r="335" spans="3:3" ht="14.25" customHeight="1" x14ac:dyDescent="0.35">
      <c r="C335" s="34"/>
    </row>
    <row r="336" spans="3:3" ht="14.25" customHeight="1" x14ac:dyDescent="0.35">
      <c r="C336" s="34"/>
    </row>
    <row r="337" spans="3:3" ht="14.25" customHeight="1" x14ac:dyDescent="0.35">
      <c r="C337" s="34"/>
    </row>
    <row r="338" spans="3:3" ht="14.25" customHeight="1" x14ac:dyDescent="0.35">
      <c r="C338" s="34"/>
    </row>
    <row r="339" spans="3:3" ht="14.25" customHeight="1" x14ac:dyDescent="0.35">
      <c r="C339" s="34"/>
    </row>
    <row r="340" spans="3:3" ht="14.25" customHeight="1" x14ac:dyDescent="0.35">
      <c r="C340" s="34"/>
    </row>
    <row r="341" spans="3:3" ht="14.25" customHeight="1" x14ac:dyDescent="0.35">
      <c r="C341" s="34"/>
    </row>
    <row r="342" spans="3:3" ht="14.25" customHeight="1" x14ac:dyDescent="0.35">
      <c r="C342" s="34"/>
    </row>
    <row r="343" spans="3:3" ht="14.25" customHeight="1" x14ac:dyDescent="0.35">
      <c r="C343" s="34"/>
    </row>
    <row r="344" spans="3:3" ht="14.25" customHeight="1" x14ac:dyDescent="0.35">
      <c r="C344" s="34"/>
    </row>
    <row r="345" spans="3:3" ht="14.25" customHeight="1" x14ac:dyDescent="0.35">
      <c r="C345" s="34"/>
    </row>
    <row r="346" spans="3:3" ht="14.25" customHeight="1" x14ac:dyDescent="0.35">
      <c r="C346" s="34"/>
    </row>
    <row r="347" spans="3:3" ht="14.25" customHeight="1" x14ac:dyDescent="0.35">
      <c r="C347" s="34"/>
    </row>
    <row r="348" spans="3:3" ht="14.25" customHeight="1" x14ac:dyDescent="0.35">
      <c r="C348" s="34"/>
    </row>
    <row r="349" spans="3:3" ht="14.25" customHeight="1" x14ac:dyDescent="0.35">
      <c r="C349" s="34"/>
    </row>
    <row r="350" spans="3:3" ht="14.25" customHeight="1" x14ac:dyDescent="0.35">
      <c r="C350" s="34"/>
    </row>
    <row r="351" spans="3:3" ht="14.25" customHeight="1" x14ac:dyDescent="0.35">
      <c r="C351" s="34"/>
    </row>
    <row r="352" spans="3:3" ht="14.25" customHeight="1" x14ac:dyDescent="0.35">
      <c r="C352" s="34"/>
    </row>
    <row r="353" spans="3:3" ht="14.25" customHeight="1" x14ac:dyDescent="0.35">
      <c r="C353" s="34"/>
    </row>
    <row r="354" spans="3:3" ht="14.25" customHeight="1" x14ac:dyDescent="0.35">
      <c r="C354" s="34"/>
    </row>
    <row r="355" spans="3:3" ht="14.25" customHeight="1" x14ac:dyDescent="0.35">
      <c r="C355" s="34"/>
    </row>
    <row r="356" spans="3:3" ht="14.25" customHeight="1" x14ac:dyDescent="0.35">
      <c r="C356" s="34"/>
    </row>
    <row r="357" spans="3:3" ht="14.25" customHeight="1" x14ac:dyDescent="0.35">
      <c r="C357" s="34"/>
    </row>
    <row r="358" spans="3:3" ht="14.25" customHeight="1" x14ac:dyDescent="0.35">
      <c r="C358" s="34"/>
    </row>
    <row r="359" spans="3:3" ht="14.25" customHeight="1" x14ac:dyDescent="0.35">
      <c r="C359" s="34"/>
    </row>
    <row r="360" spans="3:3" ht="14.25" customHeight="1" x14ac:dyDescent="0.35">
      <c r="C360" s="34"/>
    </row>
    <row r="361" spans="3:3" ht="14.25" customHeight="1" x14ac:dyDescent="0.35">
      <c r="C361" s="34"/>
    </row>
    <row r="362" spans="3:3" ht="14.25" customHeight="1" x14ac:dyDescent="0.35">
      <c r="C362" s="34"/>
    </row>
    <row r="363" spans="3:3" ht="14.25" customHeight="1" x14ac:dyDescent="0.35">
      <c r="C363" s="34"/>
    </row>
    <row r="364" spans="3:3" ht="14.25" customHeight="1" x14ac:dyDescent="0.35">
      <c r="C364" s="34"/>
    </row>
    <row r="365" spans="3:3" ht="14.25" customHeight="1" x14ac:dyDescent="0.35">
      <c r="C365" s="34"/>
    </row>
    <row r="366" spans="3:3" ht="14.25" customHeight="1" x14ac:dyDescent="0.35">
      <c r="C366" s="34"/>
    </row>
    <row r="367" spans="3:3" ht="14.25" customHeight="1" x14ac:dyDescent="0.35">
      <c r="C367" s="34"/>
    </row>
    <row r="368" spans="3:3" ht="14.25" customHeight="1" x14ac:dyDescent="0.35">
      <c r="C368" s="34"/>
    </row>
    <row r="369" spans="3:3" ht="14.25" customHeight="1" x14ac:dyDescent="0.35">
      <c r="C369" s="34"/>
    </row>
    <row r="370" spans="3:3" ht="14.25" customHeight="1" x14ac:dyDescent="0.35">
      <c r="C370" s="34"/>
    </row>
    <row r="371" spans="3:3" ht="14.25" customHeight="1" x14ac:dyDescent="0.35">
      <c r="C371" s="34"/>
    </row>
    <row r="372" spans="3:3" ht="14.25" customHeight="1" x14ac:dyDescent="0.35">
      <c r="C372" s="34"/>
    </row>
    <row r="373" spans="3:3" ht="14.25" customHeight="1" x14ac:dyDescent="0.35">
      <c r="C373" s="34"/>
    </row>
    <row r="374" spans="3:3" ht="14.25" customHeight="1" x14ac:dyDescent="0.35">
      <c r="C374" s="34"/>
    </row>
    <row r="375" spans="3:3" ht="14.25" customHeight="1" x14ac:dyDescent="0.35">
      <c r="C375" s="34"/>
    </row>
    <row r="376" spans="3:3" ht="14.25" customHeight="1" x14ac:dyDescent="0.35">
      <c r="C376" s="34"/>
    </row>
    <row r="377" spans="3:3" ht="14.25" customHeight="1" x14ac:dyDescent="0.35">
      <c r="C377" s="34"/>
    </row>
    <row r="378" spans="3:3" ht="14.25" customHeight="1" x14ac:dyDescent="0.35">
      <c r="C378" s="34"/>
    </row>
    <row r="379" spans="3:3" ht="14.25" customHeight="1" x14ac:dyDescent="0.35">
      <c r="C379" s="34"/>
    </row>
    <row r="380" spans="3:3" ht="14.25" customHeight="1" x14ac:dyDescent="0.35">
      <c r="C380" s="34"/>
    </row>
    <row r="381" spans="3:3" ht="14.25" customHeight="1" x14ac:dyDescent="0.35">
      <c r="C381" s="34"/>
    </row>
    <row r="382" spans="3:3" ht="14.25" customHeight="1" x14ac:dyDescent="0.35">
      <c r="C382" s="34"/>
    </row>
    <row r="383" spans="3:3" ht="14.25" customHeight="1" x14ac:dyDescent="0.35">
      <c r="C383" s="34"/>
    </row>
    <row r="384" spans="3:3" ht="14.25" customHeight="1" x14ac:dyDescent="0.35">
      <c r="C384" s="34"/>
    </row>
    <row r="385" spans="3:3" ht="14.25" customHeight="1" x14ac:dyDescent="0.35">
      <c r="C385" s="34"/>
    </row>
    <row r="386" spans="3:3" ht="14.25" customHeight="1" x14ac:dyDescent="0.35">
      <c r="C386" s="34"/>
    </row>
    <row r="387" spans="3:3" ht="14.25" customHeight="1" x14ac:dyDescent="0.35">
      <c r="C387" s="34"/>
    </row>
    <row r="388" spans="3:3" ht="14.25" customHeight="1" x14ac:dyDescent="0.35">
      <c r="C388" s="34"/>
    </row>
    <row r="389" spans="3:3" ht="14.25" customHeight="1" x14ac:dyDescent="0.35">
      <c r="C389" s="34"/>
    </row>
    <row r="390" spans="3:3" ht="14.25" customHeight="1" x14ac:dyDescent="0.35">
      <c r="C390" s="34"/>
    </row>
    <row r="391" spans="3:3" ht="14.25" customHeight="1" x14ac:dyDescent="0.35">
      <c r="C391" s="34"/>
    </row>
    <row r="392" spans="3:3" ht="14.25" customHeight="1" x14ac:dyDescent="0.35">
      <c r="C392" s="34"/>
    </row>
    <row r="393" spans="3:3" ht="14.25" customHeight="1" x14ac:dyDescent="0.35">
      <c r="C393" s="34"/>
    </row>
    <row r="394" spans="3:3" ht="14.25" customHeight="1" x14ac:dyDescent="0.35">
      <c r="C394" s="34"/>
    </row>
    <row r="395" spans="3:3" ht="14.25" customHeight="1" x14ac:dyDescent="0.35">
      <c r="C395" s="34"/>
    </row>
    <row r="396" spans="3:3" ht="14.25" customHeight="1" x14ac:dyDescent="0.35">
      <c r="C396" s="34"/>
    </row>
    <row r="397" spans="3:3" ht="14.25" customHeight="1" x14ac:dyDescent="0.35">
      <c r="C397" s="34"/>
    </row>
    <row r="398" spans="3:3" ht="14.25" customHeight="1" x14ac:dyDescent="0.35">
      <c r="C398" s="34"/>
    </row>
    <row r="399" spans="3:3" ht="14.25" customHeight="1" x14ac:dyDescent="0.35">
      <c r="C399" s="34"/>
    </row>
    <row r="400" spans="3:3" ht="14.25" customHeight="1" x14ac:dyDescent="0.35">
      <c r="C400" s="34"/>
    </row>
    <row r="401" spans="3:3" ht="14.25" customHeight="1" x14ac:dyDescent="0.35">
      <c r="C401" s="34"/>
    </row>
    <row r="402" spans="3:3" ht="14.25" customHeight="1" x14ac:dyDescent="0.35">
      <c r="C402" s="34"/>
    </row>
    <row r="403" spans="3:3" ht="14.25" customHeight="1" x14ac:dyDescent="0.35">
      <c r="C403" s="34"/>
    </row>
    <row r="404" spans="3:3" ht="14.25" customHeight="1" x14ac:dyDescent="0.35">
      <c r="C404" s="34"/>
    </row>
    <row r="405" spans="3:3" ht="14.25" customHeight="1" x14ac:dyDescent="0.35">
      <c r="C405" s="34"/>
    </row>
    <row r="406" spans="3:3" ht="14.25" customHeight="1" x14ac:dyDescent="0.35">
      <c r="C406" s="34"/>
    </row>
    <row r="407" spans="3:3" ht="14.25" customHeight="1" x14ac:dyDescent="0.35">
      <c r="C407" s="34"/>
    </row>
    <row r="408" spans="3:3" ht="14.25" customHeight="1" x14ac:dyDescent="0.35">
      <c r="C408" s="34"/>
    </row>
    <row r="409" spans="3:3" ht="14.25" customHeight="1" x14ac:dyDescent="0.35">
      <c r="C409" s="34"/>
    </row>
    <row r="410" spans="3:3" ht="14.25" customHeight="1" x14ac:dyDescent="0.35">
      <c r="C410" s="34"/>
    </row>
    <row r="411" spans="3:3" ht="14.25" customHeight="1" x14ac:dyDescent="0.35">
      <c r="C411" s="34"/>
    </row>
    <row r="412" spans="3:3" ht="14.25" customHeight="1" x14ac:dyDescent="0.35">
      <c r="C412" s="34"/>
    </row>
    <row r="413" spans="3:3" ht="14.25" customHeight="1" x14ac:dyDescent="0.35">
      <c r="C413" s="34"/>
    </row>
    <row r="414" spans="3:3" ht="14.25" customHeight="1" x14ac:dyDescent="0.35">
      <c r="C414" s="34"/>
    </row>
    <row r="415" spans="3:3" ht="14.25" customHeight="1" x14ac:dyDescent="0.35">
      <c r="C415" s="34"/>
    </row>
    <row r="416" spans="3:3" ht="14.25" customHeight="1" x14ac:dyDescent="0.35">
      <c r="C416" s="34"/>
    </row>
    <row r="417" spans="3:3" ht="14.25" customHeight="1" x14ac:dyDescent="0.35">
      <c r="C417" s="34"/>
    </row>
    <row r="418" spans="3:3" ht="14.25" customHeight="1" x14ac:dyDescent="0.35">
      <c r="C418" s="34"/>
    </row>
    <row r="419" spans="3:3" ht="14.25" customHeight="1" x14ac:dyDescent="0.35">
      <c r="C419" s="34"/>
    </row>
    <row r="420" spans="3:3" ht="14.25" customHeight="1" x14ac:dyDescent="0.35">
      <c r="C420" s="34"/>
    </row>
    <row r="421" spans="3:3" ht="14.25" customHeight="1" x14ac:dyDescent="0.35">
      <c r="C421" s="34"/>
    </row>
    <row r="422" spans="3:3" ht="14.25" customHeight="1" x14ac:dyDescent="0.35">
      <c r="C422" s="34"/>
    </row>
    <row r="423" spans="3:3" ht="14.25" customHeight="1" x14ac:dyDescent="0.35">
      <c r="C423" s="34"/>
    </row>
    <row r="424" spans="3:3" ht="14.25" customHeight="1" x14ac:dyDescent="0.35">
      <c r="C424" s="34"/>
    </row>
    <row r="425" spans="3:3" ht="14.25" customHeight="1" x14ac:dyDescent="0.35">
      <c r="C425" s="34"/>
    </row>
    <row r="426" spans="3:3" ht="14.25" customHeight="1" x14ac:dyDescent="0.35">
      <c r="C426" s="34"/>
    </row>
    <row r="427" spans="3:3" ht="14.25" customHeight="1" x14ac:dyDescent="0.35">
      <c r="C427" s="34"/>
    </row>
    <row r="428" spans="3:3" ht="14.25" customHeight="1" x14ac:dyDescent="0.35">
      <c r="C428" s="34"/>
    </row>
    <row r="429" spans="3:3" ht="14.25" customHeight="1" x14ac:dyDescent="0.35">
      <c r="C429" s="34"/>
    </row>
    <row r="430" spans="3:3" ht="14.25" customHeight="1" x14ac:dyDescent="0.35">
      <c r="C430" s="34"/>
    </row>
    <row r="431" spans="3:3" ht="14.25" customHeight="1" x14ac:dyDescent="0.35">
      <c r="C431" s="34"/>
    </row>
    <row r="432" spans="3:3" ht="14.25" customHeight="1" x14ac:dyDescent="0.35">
      <c r="C432" s="34"/>
    </row>
    <row r="433" spans="3:3" ht="14.25" customHeight="1" x14ac:dyDescent="0.35">
      <c r="C433" s="34"/>
    </row>
    <row r="434" spans="3:3" ht="14.25" customHeight="1" x14ac:dyDescent="0.35">
      <c r="C434" s="34"/>
    </row>
    <row r="435" spans="3:3" ht="14.25" customHeight="1" x14ac:dyDescent="0.35">
      <c r="C435" s="34"/>
    </row>
    <row r="436" spans="3:3" ht="14.25" customHeight="1" x14ac:dyDescent="0.35">
      <c r="C436" s="34"/>
    </row>
    <row r="437" spans="3:3" ht="14.25" customHeight="1" x14ac:dyDescent="0.35">
      <c r="C437" s="34"/>
    </row>
    <row r="438" spans="3:3" ht="14.25" customHeight="1" x14ac:dyDescent="0.35">
      <c r="C438" s="34"/>
    </row>
    <row r="439" spans="3:3" ht="14.25" customHeight="1" x14ac:dyDescent="0.35">
      <c r="C439" s="34"/>
    </row>
    <row r="440" spans="3:3" ht="14.25" customHeight="1" x14ac:dyDescent="0.35">
      <c r="C440" s="34"/>
    </row>
    <row r="441" spans="3:3" ht="14.25" customHeight="1" x14ac:dyDescent="0.35">
      <c r="C441" s="34"/>
    </row>
    <row r="442" spans="3:3" ht="14.25" customHeight="1" x14ac:dyDescent="0.35">
      <c r="C442" s="34"/>
    </row>
    <row r="443" spans="3:3" ht="14.25" customHeight="1" x14ac:dyDescent="0.35">
      <c r="C443" s="34"/>
    </row>
    <row r="444" spans="3:3" ht="14.25" customHeight="1" x14ac:dyDescent="0.35">
      <c r="C444" s="34"/>
    </row>
    <row r="445" spans="3:3" ht="14.25" customHeight="1" x14ac:dyDescent="0.35">
      <c r="C445" s="34"/>
    </row>
    <row r="446" spans="3:3" ht="14.25" customHeight="1" x14ac:dyDescent="0.35">
      <c r="C446" s="34"/>
    </row>
    <row r="447" spans="3:3" ht="14.25" customHeight="1" x14ac:dyDescent="0.35">
      <c r="C447" s="34"/>
    </row>
    <row r="448" spans="3:3" ht="14.25" customHeight="1" x14ac:dyDescent="0.35">
      <c r="C448" s="34"/>
    </row>
    <row r="449" spans="3:3" ht="14.25" customHeight="1" x14ac:dyDescent="0.35">
      <c r="C449" s="34"/>
    </row>
    <row r="450" spans="3:3" ht="14.25" customHeight="1" x14ac:dyDescent="0.35">
      <c r="C450" s="34"/>
    </row>
    <row r="451" spans="3:3" ht="14.25" customHeight="1" x14ac:dyDescent="0.35">
      <c r="C451" s="34"/>
    </row>
    <row r="452" spans="3:3" ht="14.25" customHeight="1" x14ac:dyDescent="0.35">
      <c r="C452" s="34"/>
    </row>
    <row r="453" spans="3:3" ht="14.25" customHeight="1" x14ac:dyDescent="0.35">
      <c r="C453" s="34"/>
    </row>
    <row r="454" spans="3:3" ht="14.25" customHeight="1" x14ac:dyDescent="0.35">
      <c r="C454" s="34"/>
    </row>
    <row r="455" spans="3:3" ht="14.25" customHeight="1" x14ac:dyDescent="0.35">
      <c r="C455" s="34"/>
    </row>
    <row r="456" spans="3:3" ht="14.25" customHeight="1" x14ac:dyDescent="0.35">
      <c r="C456" s="34"/>
    </row>
    <row r="457" spans="3:3" ht="14.25" customHeight="1" x14ac:dyDescent="0.35">
      <c r="C457" s="34"/>
    </row>
    <row r="458" spans="3:3" ht="14.25" customHeight="1" x14ac:dyDescent="0.35">
      <c r="C458" s="34"/>
    </row>
    <row r="459" spans="3:3" ht="14.25" customHeight="1" x14ac:dyDescent="0.35">
      <c r="C459" s="34"/>
    </row>
    <row r="460" spans="3:3" ht="14.25" customHeight="1" x14ac:dyDescent="0.35">
      <c r="C460" s="34"/>
    </row>
    <row r="461" spans="3:3" ht="14.25" customHeight="1" x14ac:dyDescent="0.35">
      <c r="C461" s="34"/>
    </row>
    <row r="462" spans="3:3" ht="14.25" customHeight="1" x14ac:dyDescent="0.35">
      <c r="C462" s="34"/>
    </row>
    <row r="463" spans="3:3" ht="14.25" customHeight="1" x14ac:dyDescent="0.35">
      <c r="C463" s="34"/>
    </row>
    <row r="464" spans="3:3" ht="14.25" customHeight="1" x14ac:dyDescent="0.35">
      <c r="C464" s="34"/>
    </row>
    <row r="465" spans="3:3" ht="14.25" customHeight="1" x14ac:dyDescent="0.35">
      <c r="C465" s="34"/>
    </row>
    <row r="466" spans="3:3" ht="14.25" customHeight="1" x14ac:dyDescent="0.35">
      <c r="C466" s="34"/>
    </row>
    <row r="467" spans="3:3" ht="14.25" customHeight="1" x14ac:dyDescent="0.35">
      <c r="C467" s="34"/>
    </row>
    <row r="468" spans="3:3" ht="14.25" customHeight="1" x14ac:dyDescent="0.35">
      <c r="C468" s="34"/>
    </row>
    <row r="469" spans="3:3" ht="14.25" customHeight="1" x14ac:dyDescent="0.35">
      <c r="C469" s="34"/>
    </row>
    <row r="470" spans="3:3" ht="14.25" customHeight="1" x14ac:dyDescent="0.35">
      <c r="C470" s="34"/>
    </row>
    <row r="471" spans="3:3" ht="14.25" customHeight="1" x14ac:dyDescent="0.35">
      <c r="C471" s="34"/>
    </row>
    <row r="472" spans="3:3" ht="14.25" customHeight="1" x14ac:dyDescent="0.35">
      <c r="C472" s="34"/>
    </row>
    <row r="473" spans="3:3" ht="14.25" customHeight="1" x14ac:dyDescent="0.35">
      <c r="C473" s="34"/>
    </row>
    <row r="474" spans="3:3" ht="14.25" customHeight="1" x14ac:dyDescent="0.35">
      <c r="C474" s="34"/>
    </row>
    <row r="475" spans="3:3" ht="14.25" customHeight="1" x14ac:dyDescent="0.35">
      <c r="C475" s="34"/>
    </row>
    <row r="476" spans="3:3" ht="14.25" customHeight="1" x14ac:dyDescent="0.35">
      <c r="C476" s="34"/>
    </row>
    <row r="477" spans="3:3" ht="14.25" customHeight="1" x14ac:dyDescent="0.35">
      <c r="C477" s="34"/>
    </row>
    <row r="478" spans="3:3" ht="14.25" customHeight="1" x14ac:dyDescent="0.35">
      <c r="C478" s="34"/>
    </row>
    <row r="479" spans="3:3" ht="14.25" customHeight="1" x14ac:dyDescent="0.35">
      <c r="C479" s="34"/>
    </row>
    <row r="480" spans="3:3" ht="14.25" customHeight="1" x14ac:dyDescent="0.35">
      <c r="C480" s="34"/>
    </row>
    <row r="481" spans="3:3" ht="14.25" customHeight="1" x14ac:dyDescent="0.35">
      <c r="C481" s="34"/>
    </row>
    <row r="482" spans="3:3" ht="14.25" customHeight="1" x14ac:dyDescent="0.35">
      <c r="C482" s="34"/>
    </row>
    <row r="483" spans="3:3" ht="14.25" customHeight="1" x14ac:dyDescent="0.35">
      <c r="C483" s="34"/>
    </row>
    <row r="484" spans="3:3" ht="14.25" customHeight="1" x14ac:dyDescent="0.35">
      <c r="C484" s="34"/>
    </row>
    <row r="485" spans="3:3" ht="14.25" customHeight="1" x14ac:dyDescent="0.35">
      <c r="C485" s="34"/>
    </row>
    <row r="486" spans="3:3" ht="14.25" customHeight="1" x14ac:dyDescent="0.35">
      <c r="C486" s="34"/>
    </row>
    <row r="487" spans="3:3" ht="14.25" customHeight="1" x14ac:dyDescent="0.35">
      <c r="C487" s="34"/>
    </row>
    <row r="488" spans="3:3" ht="14.25" customHeight="1" x14ac:dyDescent="0.35">
      <c r="C488" s="34"/>
    </row>
    <row r="489" spans="3:3" ht="14.25" customHeight="1" x14ac:dyDescent="0.35">
      <c r="C489" s="34"/>
    </row>
    <row r="490" spans="3:3" ht="14.25" customHeight="1" x14ac:dyDescent="0.35">
      <c r="C490" s="34"/>
    </row>
    <row r="491" spans="3:3" ht="14.25" customHeight="1" x14ac:dyDescent="0.35">
      <c r="C491" s="34"/>
    </row>
    <row r="492" spans="3:3" ht="14.25" customHeight="1" x14ac:dyDescent="0.35">
      <c r="C492" s="34"/>
    </row>
    <row r="493" spans="3:3" ht="14.25" customHeight="1" x14ac:dyDescent="0.35">
      <c r="C493" s="34"/>
    </row>
    <row r="494" spans="3:3" ht="14.25" customHeight="1" x14ac:dyDescent="0.35">
      <c r="C494" s="34"/>
    </row>
    <row r="495" spans="3:3" ht="14.25" customHeight="1" x14ac:dyDescent="0.35">
      <c r="C495" s="34"/>
    </row>
    <row r="496" spans="3:3" ht="14.25" customHeight="1" x14ac:dyDescent="0.35">
      <c r="C496" s="34"/>
    </row>
    <row r="497" spans="3:3" ht="14.25" customHeight="1" x14ac:dyDescent="0.35">
      <c r="C497" s="34"/>
    </row>
    <row r="498" spans="3:3" ht="14.25" customHeight="1" x14ac:dyDescent="0.35">
      <c r="C498" s="34"/>
    </row>
    <row r="499" spans="3:3" ht="14.25" customHeight="1" x14ac:dyDescent="0.35">
      <c r="C499" s="34"/>
    </row>
    <row r="500" spans="3:3" ht="14.25" customHeight="1" x14ac:dyDescent="0.35">
      <c r="C500" s="34"/>
    </row>
    <row r="501" spans="3:3" ht="14.25" customHeight="1" x14ac:dyDescent="0.35">
      <c r="C501" s="34"/>
    </row>
    <row r="502" spans="3:3" ht="14.25" customHeight="1" x14ac:dyDescent="0.35">
      <c r="C502" s="34"/>
    </row>
    <row r="503" spans="3:3" ht="14.25" customHeight="1" x14ac:dyDescent="0.35">
      <c r="C503" s="34"/>
    </row>
    <row r="504" spans="3:3" ht="14.25" customHeight="1" x14ac:dyDescent="0.35">
      <c r="C504" s="34"/>
    </row>
    <row r="505" spans="3:3" ht="14.25" customHeight="1" x14ac:dyDescent="0.35">
      <c r="C505" s="34"/>
    </row>
    <row r="506" spans="3:3" ht="14.25" customHeight="1" x14ac:dyDescent="0.35">
      <c r="C506" s="34"/>
    </row>
    <row r="507" spans="3:3" ht="14.25" customHeight="1" x14ac:dyDescent="0.35">
      <c r="C507" s="34"/>
    </row>
    <row r="508" spans="3:3" ht="14.25" customHeight="1" x14ac:dyDescent="0.35">
      <c r="C508" s="34"/>
    </row>
    <row r="509" spans="3:3" ht="14.25" customHeight="1" x14ac:dyDescent="0.35">
      <c r="C509" s="34"/>
    </row>
    <row r="510" spans="3:3" ht="14.25" customHeight="1" x14ac:dyDescent="0.35">
      <c r="C510" s="34"/>
    </row>
    <row r="511" spans="3:3" ht="14.25" customHeight="1" x14ac:dyDescent="0.35">
      <c r="C511" s="34"/>
    </row>
    <row r="512" spans="3:3" ht="14.25" customHeight="1" x14ac:dyDescent="0.35">
      <c r="C512" s="34"/>
    </row>
    <row r="513" spans="3:3" ht="14.25" customHeight="1" x14ac:dyDescent="0.35">
      <c r="C513" s="34"/>
    </row>
    <row r="514" spans="3:3" ht="14.25" customHeight="1" x14ac:dyDescent="0.35">
      <c r="C514" s="34"/>
    </row>
    <row r="515" spans="3:3" ht="14.25" customHeight="1" x14ac:dyDescent="0.35">
      <c r="C515" s="34"/>
    </row>
    <row r="516" spans="3:3" ht="14.25" customHeight="1" x14ac:dyDescent="0.35">
      <c r="C516" s="34"/>
    </row>
    <row r="517" spans="3:3" ht="14.25" customHeight="1" x14ac:dyDescent="0.35">
      <c r="C517" s="34"/>
    </row>
    <row r="518" spans="3:3" ht="14.25" customHeight="1" x14ac:dyDescent="0.35">
      <c r="C518" s="34"/>
    </row>
    <row r="519" spans="3:3" ht="14.25" customHeight="1" x14ac:dyDescent="0.35">
      <c r="C519" s="34"/>
    </row>
    <row r="520" spans="3:3" ht="14.25" customHeight="1" x14ac:dyDescent="0.35">
      <c r="C520" s="34"/>
    </row>
    <row r="521" spans="3:3" ht="14.25" customHeight="1" x14ac:dyDescent="0.35">
      <c r="C521" s="34"/>
    </row>
    <row r="522" spans="3:3" ht="14.25" customHeight="1" x14ac:dyDescent="0.35">
      <c r="C522" s="34"/>
    </row>
    <row r="523" spans="3:3" ht="14.25" customHeight="1" x14ac:dyDescent="0.35">
      <c r="C523" s="34"/>
    </row>
    <row r="524" spans="3:3" ht="14.25" customHeight="1" x14ac:dyDescent="0.35">
      <c r="C524" s="34"/>
    </row>
    <row r="525" spans="3:3" ht="14.25" customHeight="1" x14ac:dyDescent="0.35">
      <c r="C525" s="34"/>
    </row>
    <row r="526" spans="3:3" ht="14.25" customHeight="1" x14ac:dyDescent="0.35">
      <c r="C526" s="34"/>
    </row>
    <row r="527" spans="3:3" ht="14.25" customHeight="1" x14ac:dyDescent="0.35">
      <c r="C527" s="34"/>
    </row>
    <row r="528" spans="3:3" ht="14.25" customHeight="1" x14ac:dyDescent="0.35">
      <c r="C528" s="34"/>
    </row>
    <row r="529" spans="3:3" ht="14.25" customHeight="1" x14ac:dyDescent="0.35">
      <c r="C529" s="34"/>
    </row>
    <row r="530" spans="3:3" ht="14.25" customHeight="1" x14ac:dyDescent="0.35">
      <c r="C530" s="34"/>
    </row>
    <row r="531" spans="3:3" ht="14.25" customHeight="1" x14ac:dyDescent="0.35">
      <c r="C531" s="34"/>
    </row>
    <row r="532" spans="3:3" ht="14.25" customHeight="1" x14ac:dyDescent="0.35">
      <c r="C532" s="34"/>
    </row>
    <row r="533" spans="3:3" ht="14.25" customHeight="1" x14ac:dyDescent="0.35">
      <c r="C533" s="34"/>
    </row>
    <row r="534" spans="3:3" ht="14.25" customHeight="1" x14ac:dyDescent="0.35">
      <c r="C534" s="34"/>
    </row>
    <row r="535" spans="3:3" ht="14.25" customHeight="1" x14ac:dyDescent="0.35">
      <c r="C535" s="34"/>
    </row>
    <row r="536" spans="3:3" ht="14.25" customHeight="1" x14ac:dyDescent="0.35">
      <c r="C536" s="34"/>
    </row>
    <row r="537" spans="3:3" ht="14.25" customHeight="1" x14ac:dyDescent="0.35">
      <c r="C537" s="34"/>
    </row>
    <row r="538" spans="3:3" ht="14.25" customHeight="1" x14ac:dyDescent="0.35">
      <c r="C538" s="34"/>
    </row>
    <row r="539" spans="3:3" ht="14.25" customHeight="1" x14ac:dyDescent="0.35">
      <c r="C539" s="34"/>
    </row>
    <row r="540" spans="3:3" ht="14.25" customHeight="1" x14ac:dyDescent="0.35">
      <c r="C540" s="34"/>
    </row>
    <row r="541" spans="3:3" ht="14.25" customHeight="1" x14ac:dyDescent="0.35">
      <c r="C541" s="34"/>
    </row>
    <row r="542" spans="3:3" ht="14.25" customHeight="1" x14ac:dyDescent="0.35">
      <c r="C542" s="34"/>
    </row>
    <row r="543" spans="3:3" ht="14.25" customHeight="1" x14ac:dyDescent="0.35">
      <c r="C543" s="34"/>
    </row>
    <row r="544" spans="3:3" ht="14.25" customHeight="1" x14ac:dyDescent="0.35">
      <c r="C544" s="34"/>
    </row>
    <row r="545" spans="3:3" ht="14.25" customHeight="1" x14ac:dyDescent="0.35">
      <c r="C545" s="34"/>
    </row>
    <row r="546" spans="3:3" ht="14.25" customHeight="1" x14ac:dyDescent="0.35">
      <c r="C546" s="34"/>
    </row>
    <row r="547" spans="3:3" ht="14.25" customHeight="1" x14ac:dyDescent="0.35">
      <c r="C547" s="34"/>
    </row>
    <row r="548" spans="3:3" ht="14.25" customHeight="1" x14ac:dyDescent="0.35">
      <c r="C548" s="34"/>
    </row>
    <row r="549" spans="3:3" ht="14.25" customHeight="1" x14ac:dyDescent="0.35">
      <c r="C549" s="34"/>
    </row>
    <row r="550" spans="3:3" ht="14.25" customHeight="1" x14ac:dyDescent="0.35">
      <c r="C550" s="34"/>
    </row>
    <row r="551" spans="3:3" ht="14.25" customHeight="1" x14ac:dyDescent="0.35">
      <c r="C551" s="34"/>
    </row>
    <row r="552" spans="3:3" ht="14.25" customHeight="1" x14ac:dyDescent="0.35">
      <c r="C552" s="34"/>
    </row>
    <row r="553" spans="3:3" ht="14.25" customHeight="1" x14ac:dyDescent="0.35">
      <c r="C553" s="34"/>
    </row>
    <row r="554" spans="3:3" ht="14.25" customHeight="1" x14ac:dyDescent="0.35">
      <c r="C554" s="34"/>
    </row>
    <row r="555" spans="3:3" ht="14.25" customHeight="1" x14ac:dyDescent="0.35">
      <c r="C555" s="34"/>
    </row>
    <row r="556" spans="3:3" ht="14.25" customHeight="1" x14ac:dyDescent="0.35">
      <c r="C556" s="34"/>
    </row>
    <row r="557" spans="3:3" ht="14.25" customHeight="1" x14ac:dyDescent="0.35">
      <c r="C557" s="34"/>
    </row>
    <row r="558" spans="3:3" ht="14.25" customHeight="1" x14ac:dyDescent="0.35">
      <c r="C558" s="34"/>
    </row>
    <row r="559" spans="3:3" ht="14.25" customHeight="1" x14ac:dyDescent="0.35">
      <c r="C559" s="34"/>
    </row>
    <row r="560" spans="3:3" ht="14.25" customHeight="1" x14ac:dyDescent="0.35">
      <c r="C560" s="34"/>
    </row>
    <row r="561" spans="3:3" ht="14.25" customHeight="1" x14ac:dyDescent="0.35">
      <c r="C561" s="34"/>
    </row>
    <row r="562" spans="3:3" ht="14.25" customHeight="1" x14ac:dyDescent="0.35">
      <c r="C562" s="34"/>
    </row>
    <row r="563" spans="3:3" ht="14.25" customHeight="1" x14ac:dyDescent="0.35">
      <c r="C563" s="34"/>
    </row>
    <row r="564" spans="3:3" ht="14.25" customHeight="1" x14ac:dyDescent="0.35">
      <c r="C564" s="34"/>
    </row>
    <row r="565" spans="3:3" ht="14.25" customHeight="1" x14ac:dyDescent="0.35">
      <c r="C565" s="34"/>
    </row>
    <row r="566" spans="3:3" ht="14.25" customHeight="1" x14ac:dyDescent="0.35">
      <c r="C566" s="34"/>
    </row>
    <row r="567" spans="3:3" ht="14.25" customHeight="1" x14ac:dyDescent="0.35">
      <c r="C567" s="34"/>
    </row>
    <row r="568" spans="3:3" ht="14.25" customHeight="1" x14ac:dyDescent="0.35">
      <c r="C568" s="34"/>
    </row>
    <row r="569" spans="3:3" ht="14.25" customHeight="1" x14ac:dyDescent="0.35">
      <c r="C569" s="34"/>
    </row>
    <row r="570" spans="3:3" ht="14.25" customHeight="1" x14ac:dyDescent="0.35">
      <c r="C570" s="34"/>
    </row>
    <row r="571" spans="3:3" ht="14.25" customHeight="1" x14ac:dyDescent="0.35">
      <c r="C571" s="34"/>
    </row>
    <row r="572" spans="3:3" ht="14.25" customHeight="1" x14ac:dyDescent="0.35">
      <c r="C572" s="34"/>
    </row>
    <row r="573" spans="3:3" ht="14.25" customHeight="1" x14ac:dyDescent="0.35">
      <c r="C573" s="34"/>
    </row>
    <row r="574" spans="3:3" ht="14.25" customHeight="1" x14ac:dyDescent="0.35">
      <c r="C574" s="34"/>
    </row>
    <row r="575" spans="3:3" ht="14.25" customHeight="1" x14ac:dyDescent="0.35">
      <c r="C575" s="34"/>
    </row>
    <row r="576" spans="3:3" ht="14.25" customHeight="1" x14ac:dyDescent="0.35">
      <c r="C576" s="34"/>
    </row>
    <row r="577" spans="3:3" ht="14.25" customHeight="1" x14ac:dyDescent="0.35">
      <c r="C577" s="34"/>
    </row>
    <row r="578" spans="3:3" ht="14.25" customHeight="1" x14ac:dyDescent="0.35">
      <c r="C578" s="34"/>
    </row>
    <row r="579" spans="3:3" ht="14.25" customHeight="1" x14ac:dyDescent="0.35">
      <c r="C579" s="34"/>
    </row>
    <row r="580" spans="3:3" ht="14.25" customHeight="1" x14ac:dyDescent="0.35">
      <c r="C580" s="34"/>
    </row>
    <row r="581" spans="3:3" ht="14.25" customHeight="1" x14ac:dyDescent="0.35">
      <c r="C581" s="34"/>
    </row>
    <row r="582" spans="3:3" ht="14.25" customHeight="1" x14ac:dyDescent="0.35">
      <c r="C582" s="34"/>
    </row>
    <row r="583" spans="3:3" ht="14.25" customHeight="1" x14ac:dyDescent="0.35">
      <c r="C583" s="34"/>
    </row>
    <row r="584" spans="3:3" ht="14.25" customHeight="1" x14ac:dyDescent="0.35">
      <c r="C584" s="34"/>
    </row>
    <row r="585" spans="3:3" ht="14.25" customHeight="1" x14ac:dyDescent="0.35">
      <c r="C585" s="34"/>
    </row>
    <row r="586" spans="3:3" ht="14.25" customHeight="1" x14ac:dyDescent="0.35">
      <c r="C586" s="34"/>
    </row>
    <row r="587" spans="3:3" ht="14.25" customHeight="1" x14ac:dyDescent="0.35">
      <c r="C587" s="34"/>
    </row>
    <row r="588" spans="3:3" ht="14.25" customHeight="1" x14ac:dyDescent="0.35">
      <c r="C588" s="34"/>
    </row>
    <row r="589" spans="3:3" ht="14.25" customHeight="1" x14ac:dyDescent="0.35">
      <c r="C589" s="34"/>
    </row>
    <row r="590" spans="3:3" ht="14.25" customHeight="1" x14ac:dyDescent="0.35">
      <c r="C590" s="34"/>
    </row>
    <row r="591" spans="3:3" ht="14.25" customHeight="1" x14ac:dyDescent="0.35">
      <c r="C591" s="34"/>
    </row>
    <row r="592" spans="3:3" ht="14.25" customHeight="1" x14ac:dyDescent="0.35">
      <c r="C592" s="34"/>
    </row>
    <row r="593" spans="3:3" ht="14.25" customHeight="1" x14ac:dyDescent="0.35">
      <c r="C593" s="34"/>
    </row>
    <row r="594" spans="3:3" ht="14.25" customHeight="1" x14ac:dyDescent="0.35">
      <c r="C594" s="34"/>
    </row>
    <row r="595" spans="3:3" ht="14.25" customHeight="1" x14ac:dyDescent="0.35">
      <c r="C595" s="34"/>
    </row>
    <row r="596" spans="3:3" ht="14.25" customHeight="1" x14ac:dyDescent="0.35">
      <c r="C596" s="34"/>
    </row>
    <row r="597" spans="3:3" ht="14.25" customHeight="1" x14ac:dyDescent="0.35">
      <c r="C597" s="34"/>
    </row>
    <row r="598" spans="3:3" ht="14.25" customHeight="1" x14ac:dyDescent="0.35">
      <c r="C598" s="34"/>
    </row>
    <row r="599" spans="3:3" ht="14.25" customHeight="1" x14ac:dyDescent="0.35">
      <c r="C599" s="34"/>
    </row>
    <row r="600" spans="3:3" ht="14.25" customHeight="1" x14ac:dyDescent="0.35">
      <c r="C600" s="34"/>
    </row>
    <row r="601" spans="3:3" ht="14.25" customHeight="1" x14ac:dyDescent="0.35">
      <c r="C601" s="34"/>
    </row>
    <row r="602" spans="3:3" ht="14.25" customHeight="1" x14ac:dyDescent="0.35">
      <c r="C602" s="34"/>
    </row>
    <row r="603" spans="3:3" ht="14.25" customHeight="1" x14ac:dyDescent="0.35">
      <c r="C603" s="34"/>
    </row>
    <row r="604" spans="3:3" ht="14.25" customHeight="1" x14ac:dyDescent="0.35">
      <c r="C604" s="34"/>
    </row>
    <row r="605" spans="3:3" ht="14.25" customHeight="1" x14ac:dyDescent="0.35">
      <c r="C605" s="34"/>
    </row>
    <row r="606" spans="3:3" ht="14.25" customHeight="1" x14ac:dyDescent="0.35">
      <c r="C606" s="34"/>
    </row>
    <row r="607" spans="3:3" ht="14.25" customHeight="1" x14ac:dyDescent="0.35">
      <c r="C607" s="34"/>
    </row>
    <row r="608" spans="3:3" ht="14.25" customHeight="1" x14ac:dyDescent="0.35">
      <c r="C608" s="34"/>
    </row>
    <row r="609" spans="3:3" ht="14.25" customHeight="1" x14ac:dyDescent="0.35">
      <c r="C609" s="34"/>
    </row>
    <row r="610" spans="3:3" ht="14.25" customHeight="1" x14ac:dyDescent="0.35">
      <c r="C610" s="34"/>
    </row>
    <row r="611" spans="3:3" ht="14.25" customHeight="1" x14ac:dyDescent="0.35">
      <c r="C611" s="34"/>
    </row>
    <row r="612" spans="3:3" ht="14.25" customHeight="1" x14ac:dyDescent="0.35">
      <c r="C612" s="34"/>
    </row>
    <row r="613" spans="3:3" ht="14.25" customHeight="1" x14ac:dyDescent="0.35">
      <c r="C613" s="34"/>
    </row>
    <row r="614" spans="3:3" ht="14.25" customHeight="1" x14ac:dyDescent="0.35">
      <c r="C614" s="34"/>
    </row>
    <row r="615" spans="3:3" ht="14.25" customHeight="1" x14ac:dyDescent="0.35">
      <c r="C615" s="34"/>
    </row>
    <row r="616" spans="3:3" ht="14.25" customHeight="1" x14ac:dyDescent="0.35">
      <c r="C616" s="34"/>
    </row>
    <row r="617" spans="3:3" ht="14.25" customHeight="1" x14ac:dyDescent="0.35">
      <c r="C617" s="34"/>
    </row>
    <row r="618" spans="3:3" ht="14.25" customHeight="1" x14ac:dyDescent="0.35">
      <c r="C618" s="34"/>
    </row>
    <row r="619" spans="3:3" ht="14.25" customHeight="1" x14ac:dyDescent="0.35">
      <c r="C619" s="34"/>
    </row>
    <row r="620" spans="3:3" ht="14.25" customHeight="1" x14ac:dyDescent="0.35">
      <c r="C620" s="34"/>
    </row>
    <row r="621" spans="3:3" ht="14.25" customHeight="1" x14ac:dyDescent="0.35">
      <c r="C621" s="34"/>
    </row>
    <row r="622" spans="3:3" ht="14.25" customHeight="1" x14ac:dyDescent="0.35">
      <c r="C622" s="34"/>
    </row>
    <row r="623" spans="3:3" ht="14.25" customHeight="1" x14ac:dyDescent="0.35">
      <c r="C623" s="34"/>
    </row>
    <row r="624" spans="3:3" ht="14.25" customHeight="1" x14ac:dyDescent="0.35">
      <c r="C624" s="34"/>
    </row>
    <row r="625" spans="3:3" ht="14.25" customHeight="1" x14ac:dyDescent="0.35">
      <c r="C625" s="34"/>
    </row>
    <row r="626" spans="3:3" ht="14.25" customHeight="1" x14ac:dyDescent="0.35">
      <c r="C626" s="34"/>
    </row>
    <row r="627" spans="3:3" ht="14.25" customHeight="1" x14ac:dyDescent="0.35">
      <c r="C627" s="34"/>
    </row>
    <row r="628" spans="3:3" ht="14.25" customHeight="1" x14ac:dyDescent="0.35">
      <c r="C628" s="34"/>
    </row>
    <row r="629" spans="3:3" ht="14.25" customHeight="1" x14ac:dyDescent="0.35">
      <c r="C629" s="34"/>
    </row>
    <row r="630" spans="3:3" ht="14.25" customHeight="1" x14ac:dyDescent="0.35">
      <c r="C630" s="34"/>
    </row>
    <row r="631" spans="3:3" ht="14.25" customHeight="1" x14ac:dyDescent="0.35">
      <c r="C631" s="34"/>
    </row>
    <row r="632" spans="3:3" ht="14.25" customHeight="1" x14ac:dyDescent="0.35">
      <c r="C632" s="34"/>
    </row>
    <row r="633" spans="3:3" ht="14.25" customHeight="1" x14ac:dyDescent="0.35">
      <c r="C633" s="34"/>
    </row>
    <row r="634" spans="3:3" ht="14.25" customHeight="1" x14ac:dyDescent="0.35">
      <c r="C634" s="34"/>
    </row>
    <row r="635" spans="3:3" ht="14.25" customHeight="1" x14ac:dyDescent="0.35">
      <c r="C635" s="34"/>
    </row>
    <row r="636" spans="3:3" ht="14.25" customHeight="1" x14ac:dyDescent="0.35">
      <c r="C636" s="34"/>
    </row>
    <row r="637" spans="3:3" ht="14.25" customHeight="1" x14ac:dyDescent="0.35">
      <c r="C637" s="34"/>
    </row>
    <row r="638" spans="3:3" ht="14.25" customHeight="1" x14ac:dyDescent="0.35">
      <c r="C638" s="34"/>
    </row>
    <row r="639" spans="3:3" ht="14.25" customHeight="1" x14ac:dyDescent="0.35">
      <c r="C639" s="34"/>
    </row>
    <row r="640" spans="3:3" ht="14.25" customHeight="1" x14ac:dyDescent="0.35">
      <c r="C640" s="34"/>
    </row>
    <row r="641" spans="3:3" ht="14.25" customHeight="1" x14ac:dyDescent="0.35">
      <c r="C641" s="34"/>
    </row>
    <row r="642" spans="3:3" ht="14.25" customHeight="1" x14ac:dyDescent="0.35">
      <c r="C642" s="34"/>
    </row>
    <row r="643" spans="3:3" ht="14.25" customHeight="1" x14ac:dyDescent="0.35">
      <c r="C643" s="34"/>
    </row>
    <row r="644" spans="3:3" ht="14.25" customHeight="1" x14ac:dyDescent="0.35">
      <c r="C644" s="34"/>
    </row>
    <row r="645" spans="3:3" ht="14.25" customHeight="1" x14ac:dyDescent="0.35">
      <c r="C645" s="34"/>
    </row>
    <row r="646" spans="3:3" ht="14.25" customHeight="1" x14ac:dyDescent="0.35">
      <c r="C646" s="34"/>
    </row>
    <row r="647" spans="3:3" ht="14.25" customHeight="1" x14ac:dyDescent="0.35">
      <c r="C647" s="34"/>
    </row>
    <row r="648" spans="3:3" ht="14.25" customHeight="1" x14ac:dyDescent="0.35">
      <c r="C648" s="34"/>
    </row>
    <row r="649" spans="3:3" ht="14.25" customHeight="1" x14ac:dyDescent="0.35">
      <c r="C649" s="34"/>
    </row>
    <row r="650" spans="3:3" ht="14.25" customHeight="1" x14ac:dyDescent="0.35">
      <c r="C650" s="34"/>
    </row>
    <row r="651" spans="3:3" ht="14.25" customHeight="1" x14ac:dyDescent="0.35">
      <c r="C651" s="34"/>
    </row>
    <row r="652" spans="3:3" ht="14.25" customHeight="1" x14ac:dyDescent="0.35">
      <c r="C652" s="34"/>
    </row>
    <row r="653" spans="3:3" ht="14.25" customHeight="1" x14ac:dyDescent="0.35">
      <c r="C653" s="34"/>
    </row>
    <row r="654" spans="3:3" ht="14.25" customHeight="1" x14ac:dyDescent="0.35">
      <c r="C654" s="34"/>
    </row>
    <row r="655" spans="3:3" ht="14.25" customHeight="1" x14ac:dyDescent="0.35">
      <c r="C655" s="34"/>
    </row>
    <row r="656" spans="3:3" ht="14.25" customHeight="1" x14ac:dyDescent="0.35">
      <c r="C656" s="34"/>
    </row>
    <row r="657" spans="3:3" ht="14.25" customHeight="1" x14ac:dyDescent="0.35">
      <c r="C657" s="34"/>
    </row>
    <row r="658" spans="3:3" ht="14.25" customHeight="1" x14ac:dyDescent="0.35">
      <c r="C658" s="34"/>
    </row>
    <row r="659" spans="3:3" ht="14.25" customHeight="1" x14ac:dyDescent="0.35">
      <c r="C659" s="34"/>
    </row>
    <row r="660" spans="3:3" ht="14.25" customHeight="1" x14ac:dyDescent="0.35">
      <c r="C660" s="34"/>
    </row>
    <row r="661" spans="3:3" ht="14.25" customHeight="1" x14ac:dyDescent="0.35">
      <c r="C661" s="34"/>
    </row>
    <row r="662" spans="3:3" ht="14.25" customHeight="1" x14ac:dyDescent="0.35">
      <c r="C662" s="34"/>
    </row>
    <row r="663" spans="3:3" ht="14.25" customHeight="1" x14ac:dyDescent="0.35">
      <c r="C663" s="34"/>
    </row>
    <row r="664" spans="3:3" ht="14.25" customHeight="1" x14ac:dyDescent="0.35">
      <c r="C664" s="34"/>
    </row>
    <row r="665" spans="3:3" ht="14.25" customHeight="1" x14ac:dyDescent="0.35">
      <c r="C665" s="34"/>
    </row>
    <row r="666" spans="3:3" ht="14.25" customHeight="1" x14ac:dyDescent="0.35">
      <c r="C666" s="34"/>
    </row>
    <row r="667" spans="3:3" ht="14.25" customHeight="1" x14ac:dyDescent="0.35">
      <c r="C667" s="34"/>
    </row>
    <row r="668" spans="3:3" ht="14.25" customHeight="1" x14ac:dyDescent="0.35">
      <c r="C668" s="34"/>
    </row>
    <row r="669" spans="3:3" ht="14.25" customHeight="1" x14ac:dyDescent="0.35">
      <c r="C669" s="34"/>
    </row>
    <row r="670" spans="3:3" ht="14.25" customHeight="1" x14ac:dyDescent="0.35">
      <c r="C670" s="34"/>
    </row>
    <row r="671" spans="3:3" ht="14.25" customHeight="1" x14ac:dyDescent="0.35">
      <c r="C671" s="34"/>
    </row>
    <row r="672" spans="3:3" ht="14.25" customHeight="1" x14ac:dyDescent="0.35">
      <c r="C672" s="34"/>
    </row>
    <row r="673" spans="3:3" ht="14.25" customHeight="1" x14ac:dyDescent="0.35">
      <c r="C673" s="34"/>
    </row>
    <row r="674" spans="3:3" ht="14.25" customHeight="1" x14ac:dyDescent="0.35">
      <c r="C674" s="34"/>
    </row>
    <row r="675" spans="3:3" ht="14.25" customHeight="1" x14ac:dyDescent="0.35">
      <c r="C675" s="34"/>
    </row>
    <row r="676" spans="3:3" ht="14.25" customHeight="1" x14ac:dyDescent="0.35">
      <c r="C676" s="34"/>
    </row>
    <row r="677" spans="3:3" ht="14.25" customHeight="1" x14ac:dyDescent="0.35">
      <c r="C677" s="34"/>
    </row>
    <row r="678" spans="3:3" ht="14.25" customHeight="1" x14ac:dyDescent="0.35">
      <c r="C678" s="34"/>
    </row>
    <row r="679" spans="3:3" ht="14.25" customHeight="1" x14ac:dyDescent="0.35">
      <c r="C679" s="34"/>
    </row>
    <row r="680" spans="3:3" ht="14.25" customHeight="1" x14ac:dyDescent="0.35">
      <c r="C680" s="34"/>
    </row>
    <row r="681" spans="3:3" ht="14.25" customHeight="1" x14ac:dyDescent="0.35">
      <c r="C681" s="34"/>
    </row>
    <row r="682" spans="3:3" ht="14.25" customHeight="1" x14ac:dyDescent="0.35">
      <c r="C682" s="34"/>
    </row>
    <row r="683" spans="3:3" ht="14.25" customHeight="1" x14ac:dyDescent="0.35">
      <c r="C683" s="34"/>
    </row>
    <row r="684" spans="3:3" ht="14.25" customHeight="1" x14ac:dyDescent="0.35">
      <c r="C684" s="34"/>
    </row>
    <row r="685" spans="3:3" ht="14.25" customHeight="1" x14ac:dyDescent="0.35">
      <c r="C685" s="34"/>
    </row>
    <row r="686" spans="3:3" ht="14.25" customHeight="1" x14ac:dyDescent="0.35">
      <c r="C686" s="34"/>
    </row>
    <row r="687" spans="3:3" ht="14.25" customHeight="1" x14ac:dyDescent="0.35">
      <c r="C687" s="34"/>
    </row>
    <row r="688" spans="3:3" ht="14.25" customHeight="1" x14ac:dyDescent="0.35">
      <c r="C688" s="34"/>
    </row>
    <row r="689" spans="3:3" ht="14.25" customHeight="1" x14ac:dyDescent="0.35">
      <c r="C689" s="34"/>
    </row>
    <row r="690" spans="3:3" ht="14.25" customHeight="1" x14ac:dyDescent="0.35">
      <c r="C690" s="34"/>
    </row>
    <row r="691" spans="3:3" ht="14.25" customHeight="1" x14ac:dyDescent="0.35">
      <c r="C691" s="34"/>
    </row>
    <row r="692" spans="3:3" ht="14.25" customHeight="1" x14ac:dyDescent="0.35">
      <c r="C692" s="34"/>
    </row>
    <row r="693" spans="3:3" ht="14.25" customHeight="1" x14ac:dyDescent="0.35">
      <c r="C693" s="34"/>
    </row>
    <row r="694" spans="3:3" ht="14.25" customHeight="1" x14ac:dyDescent="0.35">
      <c r="C694" s="34"/>
    </row>
    <row r="695" spans="3:3" ht="14.25" customHeight="1" x14ac:dyDescent="0.35">
      <c r="C695" s="34"/>
    </row>
    <row r="696" spans="3:3" ht="14.25" customHeight="1" x14ac:dyDescent="0.35">
      <c r="C696" s="34"/>
    </row>
    <row r="697" spans="3:3" ht="14.25" customHeight="1" x14ac:dyDescent="0.35">
      <c r="C697" s="34"/>
    </row>
    <row r="698" spans="3:3" ht="14.25" customHeight="1" x14ac:dyDescent="0.35">
      <c r="C698" s="34"/>
    </row>
    <row r="699" spans="3:3" ht="14.25" customHeight="1" x14ac:dyDescent="0.35">
      <c r="C699" s="34"/>
    </row>
    <row r="700" spans="3:3" ht="14.25" customHeight="1" x14ac:dyDescent="0.35">
      <c r="C700" s="34"/>
    </row>
    <row r="701" spans="3:3" ht="14.25" customHeight="1" x14ac:dyDescent="0.35">
      <c r="C701" s="34"/>
    </row>
    <row r="702" spans="3:3" ht="14.25" customHeight="1" x14ac:dyDescent="0.35">
      <c r="C702" s="34"/>
    </row>
    <row r="703" spans="3:3" ht="14.25" customHeight="1" x14ac:dyDescent="0.35">
      <c r="C703" s="34"/>
    </row>
    <row r="704" spans="3:3" ht="14.25" customHeight="1" x14ac:dyDescent="0.35">
      <c r="C704" s="34"/>
    </row>
    <row r="705" spans="3:3" ht="14.25" customHeight="1" x14ac:dyDescent="0.35">
      <c r="C705" s="34"/>
    </row>
    <row r="706" spans="3:3" ht="14.25" customHeight="1" x14ac:dyDescent="0.35">
      <c r="C706" s="34"/>
    </row>
    <row r="707" spans="3:3" ht="14.25" customHeight="1" x14ac:dyDescent="0.35">
      <c r="C707" s="34"/>
    </row>
    <row r="708" spans="3:3" ht="14.25" customHeight="1" x14ac:dyDescent="0.35">
      <c r="C708" s="34"/>
    </row>
    <row r="709" spans="3:3" ht="14.25" customHeight="1" x14ac:dyDescent="0.35">
      <c r="C709" s="34"/>
    </row>
    <row r="710" spans="3:3" ht="14.25" customHeight="1" x14ac:dyDescent="0.35">
      <c r="C710" s="34"/>
    </row>
    <row r="711" spans="3:3" ht="14.25" customHeight="1" x14ac:dyDescent="0.35">
      <c r="C711" s="34"/>
    </row>
    <row r="712" spans="3:3" ht="14.25" customHeight="1" x14ac:dyDescent="0.35">
      <c r="C712" s="34"/>
    </row>
    <row r="713" spans="3:3" ht="14.25" customHeight="1" x14ac:dyDescent="0.35">
      <c r="C713" s="34"/>
    </row>
    <row r="714" spans="3:3" ht="14.25" customHeight="1" x14ac:dyDescent="0.35">
      <c r="C714" s="34"/>
    </row>
    <row r="715" spans="3:3" ht="14.25" customHeight="1" x14ac:dyDescent="0.35">
      <c r="C715" s="34"/>
    </row>
    <row r="716" spans="3:3" ht="14.25" customHeight="1" x14ac:dyDescent="0.35">
      <c r="C716" s="34"/>
    </row>
    <row r="717" spans="3:3" ht="14.25" customHeight="1" x14ac:dyDescent="0.35">
      <c r="C717" s="34"/>
    </row>
    <row r="718" spans="3:3" ht="14.25" customHeight="1" x14ac:dyDescent="0.35">
      <c r="C718" s="34"/>
    </row>
    <row r="719" spans="3:3" ht="14.25" customHeight="1" x14ac:dyDescent="0.35">
      <c r="C719" s="34"/>
    </row>
    <row r="720" spans="3:3" ht="14.25" customHeight="1" x14ac:dyDescent="0.35">
      <c r="C720" s="34"/>
    </row>
    <row r="721" spans="3:3" ht="14.25" customHeight="1" x14ac:dyDescent="0.35">
      <c r="C721" s="34"/>
    </row>
    <row r="722" spans="3:3" ht="14.25" customHeight="1" x14ac:dyDescent="0.35">
      <c r="C722" s="34"/>
    </row>
    <row r="723" spans="3:3" ht="14.25" customHeight="1" x14ac:dyDescent="0.35">
      <c r="C723" s="34"/>
    </row>
    <row r="724" spans="3:3" ht="14.25" customHeight="1" x14ac:dyDescent="0.35">
      <c r="C724" s="34"/>
    </row>
    <row r="725" spans="3:3" ht="14.25" customHeight="1" x14ac:dyDescent="0.35">
      <c r="C725" s="34"/>
    </row>
    <row r="726" spans="3:3" ht="14.25" customHeight="1" x14ac:dyDescent="0.35">
      <c r="C726" s="34"/>
    </row>
    <row r="727" spans="3:3" ht="14.25" customHeight="1" x14ac:dyDescent="0.35">
      <c r="C727" s="34"/>
    </row>
    <row r="728" spans="3:3" ht="14.25" customHeight="1" x14ac:dyDescent="0.35">
      <c r="C728" s="34"/>
    </row>
    <row r="729" spans="3:3" ht="14.25" customHeight="1" x14ac:dyDescent="0.35">
      <c r="C729" s="34"/>
    </row>
    <row r="730" spans="3:3" ht="14.25" customHeight="1" x14ac:dyDescent="0.35">
      <c r="C730" s="34"/>
    </row>
    <row r="731" spans="3:3" ht="14.25" customHeight="1" x14ac:dyDescent="0.35">
      <c r="C731" s="34"/>
    </row>
    <row r="732" spans="3:3" ht="14.25" customHeight="1" x14ac:dyDescent="0.35">
      <c r="C732" s="34"/>
    </row>
    <row r="733" spans="3:3" ht="14.25" customHeight="1" x14ac:dyDescent="0.35">
      <c r="C733" s="34"/>
    </row>
    <row r="734" spans="3:3" ht="14.25" customHeight="1" x14ac:dyDescent="0.35">
      <c r="C734" s="34"/>
    </row>
    <row r="735" spans="3:3" ht="14.25" customHeight="1" x14ac:dyDescent="0.35">
      <c r="C735" s="34"/>
    </row>
    <row r="736" spans="3:3" ht="14.25" customHeight="1" x14ac:dyDescent="0.35">
      <c r="C736" s="34"/>
    </row>
    <row r="737" spans="3:3" ht="14.25" customHeight="1" x14ac:dyDescent="0.35">
      <c r="C737" s="34"/>
    </row>
    <row r="738" spans="3:3" ht="14.25" customHeight="1" x14ac:dyDescent="0.35">
      <c r="C738" s="34"/>
    </row>
    <row r="739" spans="3:3" ht="14.25" customHeight="1" x14ac:dyDescent="0.35">
      <c r="C739" s="34"/>
    </row>
    <row r="740" spans="3:3" ht="14.25" customHeight="1" x14ac:dyDescent="0.35">
      <c r="C740" s="34"/>
    </row>
    <row r="741" spans="3:3" ht="14.25" customHeight="1" x14ac:dyDescent="0.35">
      <c r="C741" s="34"/>
    </row>
    <row r="742" spans="3:3" ht="14.25" customHeight="1" x14ac:dyDescent="0.35">
      <c r="C742" s="34"/>
    </row>
    <row r="743" spans="3:3" ht="14.25" customHeight="1" x14ac:dyDescent="0.35">
      <c r="C743" s="34"/>
    </row>
    <row r="744" spans="3:3" ht="14.25" customHeight="1" x14ac:dyDescent="0.35">
      <c r="C744" s="34"/>
    </row>
    <row r="745" spans="3:3" ht="14.25" customHeight="1" x14ac:dyDescent="0.35">
      <c r="C745" s="34"/>
    </row>
    <row r="746" spans="3:3" ht="14.25" customHeight="1" x14ac:dyDescent="0.35">
      <c r="C746" s="34"/>
    </row>
    <row r="747" spans="3:3" ht="14.25" customHeight="1" x14ac:dyDescent="0.35">
      <c r="C747" s="34"/>
    </row>
    <row r="748" spans="3:3" ht="14.25" customHeight="1" x14ac:dyDescent="0.35">
      <c r="C748" s="34"/>
    </row>
    <row r="749" spans="3:3" ht="14.25" customHeight="1" x14ac:dyDescent="0.35">
      <c r="C749" s="34"/>
    </row>
    <row r="750" spans="3:3" ht="14.25" customHeight="1" x14ac:dyDescent="0.35">
      <c r="C750" s="34"/>
    </row>
    <row r="751" spans="3:3" ht="14.25" customHeight="1" x14ac:dyDescent="0.35">
      <c r="C751" s="34"/>
    </row>
    <row r="752" spans="3:3" ht="14.25" customHeight="1" x14ac:dyDescent="0.35">
      <c r="C752" s="34"/>
    </row>
    <row r="753" spans="3:3" ht="14.25" customHeight="1" x14ac:dyDescent="0.35">
      <c r="C753" s="34"/>
    </row>
    <row r="754" spans="3:3" ht="14.25" customHeight="1" x14ac:dyDescent="0.35">
      <c r="C754" s="34"/>
    </row>
    <row r="755" spans="3:3" ht="14.25" customHeight="1" x14ac:dyDescent="0.35">
      <c r="C755" s="34"/>
    </row>
    <row r="756" spans="3:3" ht="14.25" customHeight="1" x14ac:dyDescent="0.35">
      <c r="C756" s="34"/>
    </row>
    <row r="757" spans="3:3" ht="14.25" customHeight="1" x14ac:dyDescent="0.35">
      <c r="C757" s="34"/>
    </row>
    <row r="758" spans="3:3" ht="14.25" customHeight="1" x14ac:dyDescent="0.35">
      <c r="C758" s="34"/>
    </row>
    <row r="759" spans="3:3" ht="14.25" customHeight="1" x14ac:dyDescent="0.35">
      <c r="C759" s="34"/>
    </row>
    <row r="760" spans="3:3" ht="14.25" customHeight="1" x14ac:dyDescent="0.35">
      <c r="C760" s="34"/>
    </row>
    <row r="761" spans="3:3" ht="14.25" customHeight="1" x14ac:dyDescent="0.35">
      <c r="C761" s="34"/>
    </row>
    <row r="762" spans="3:3" ht="14.25" customHeight="1" x14ac:dyDescent="0.35">
      <c r="C762" s="34"/>
    </row>
    <row r="763" spans="3:3" ht="14.25" customHeight="1" x14ac:dyDescent="0.35">
      <c r="C763" s="34"/>
    </row>
    <row r="764" spans="3:3" ht="14.25" customHeight="1" x14ac:dyDescent="0.35">
      <c r="C764" s="34"/>
    </row>
    <row r="765" spans="3:3" ht="14.25" customHeight="1" x14ac:dyDescent="0.35">
      <c r="C765" s="34"/>
    </row>
    <row r="766" spans="3:3" ht="14.25" customHeight="1" x14ac:dyDescent="0.35">
      <c r="C766" s="34"/>
    </row>
    <row r="767" spans="3:3" ht="14.25" customHeight="1" x14ac:dyDescent="0.35">
      <c r="C767" s="34"/>
    </row>
    <row r="768" spans="3:3" ht="14.25" customHeight="1" x14ac:dyDescent="0.35">
      <c r="C768" s="34"/>
    </row>
    <row r="769" spans="3:3" ht="14.25" customHeight="1" x14ac:dyDescent="0.35">
      <c r="C769" s="34"/>
    </row>
    <row r="770" spans="3:3" ht="14.25" customHeight="1" x14ac:dyDescent="0.35">
      <c r="C770" s="34"/>
    </row>
    <row r="771" spans="3:3" ht="14.25" customHeight="1" x14ac:dyDescent="0.35">
      <c r="C771" s="34"/>
    </row>
    <row r="772" spans="3:3" ht="14.25" customHeight="1" x14ac:dyDescent="0.35">
      <c r="C772" s="34"/>
    </row>
    <row r="773" spans="3:3" ht="14.25" customHeight="1" x14ac:dyDescent="0.35">
      <c r="C773" s="34"/>
    </row>
    <row r="774" spans="3:3" ht="14.25" customHeight="1" x14ac:dyDescent="0.35">
      <c r="C774" s="34"/>
    </row>
    <row r="775" spans="3:3" ht="14.25" customHeight="1" x14ac:dyDescent="0.35">
      <c r="C775" s="34"/>
    </row>
    <row r="776" spans="3:3" ht="14.25" customHeight="1" x14ac:dyDescent="0.35">
      <c r="C776" s="34"/>
    </row>
    <row r="777" spans="3:3" ht="14.25" customHeight="1" x14ac:dyDescent="0.35">
      <c r="C777" s="34"/>
    </row>
    <row r="778" spans="3:3" ht="14.25" customHeight="1" x14ac:dyDescent="0.35">
      <c r="C778" s="34"/>
    </row>
    <row r="779" spans="3:3" ht="14.25" customHeight="1" x14ac:dyDescent="0.35">
      <c r="C779" s="34"/>
    </row>
    <row r="780" spans="3:3" ht="14.25" customHeight="1" x14ac:dyDescent="0.35">
      <c r="C780" s="34"/>
    </row>
    <row r="781" spans="3:3" ht="14.25" customHeight="1" x14ac:dyDescent="0.35">
      <c r="C781" s="34"/>
    </row>
    <row r="782" spans="3:3" ht="14.25" customHeight="1" x14ac:dyDescent="0.35">
      <c r="C782" s="34"/>
    </row>
    <row r="783" spans="3:3" ht="14.25" customHeight="1" x14ac:dyDescent="0.35">
      <c r="C783" s="34"/>
    </row>
    <row r="784" spans="3:3" ht="14.25" customHeight="1" x14ac:dyDescent="0.35">
      <c r="C784" s="34"/>
    </row>
    <row r="785" spans="3:3" ht="14.25" customHeight="1" x14ac:dyDescent="0.35">
      <c r="C785" s="34"/>
    </row>
    <row r="786" spans="3:3" ht="14.25" customHeight="1" x14ac:dyDescent="0.35">
      <c r="C786" s="34"/>
    </row>
    <row r="787" spans="3:3" ht="14.25" customHeight="1" x14ac:dyDescent="0.35">
      <c r="C787" s="34"/>
    </row>
    <row r="788" spans="3:3" ht="14.25" customHeight="1" x14ac:dyDescent="0.35">
      <c r="C788" s="34"/>
    </row>
    <row r="789" spans="3:3" ht="14.25" customHeight="1" x14ac:dyDescent="0.35">
      <c r="C789" s="34"/>
    </row>
    <row r="790" spans="3:3" ht="14.25" customHeight="1" x14ac:dyDescent="0.35">
      <c r="C790" s="34"/>
    </row>
    <row r="791" spans="3:3" ht="14.25" customHeight="1" x14ac:dyDescent="0.35">
      <c r="C791" s="34"/>
    </row>
    <row r="792" spans="3:3" ht="14.25" customHeight="1" x14ac:dyDescent="0.35">
      <c r="C792" s="34"/>
    </row>
    <row r="793" spans="3:3" ht="14.25" customHeight="1" x14ac:dyDescent="0.35">
      <c r="C793" s="34"/>
    </row>
    <row r="794" spans="3:3" ht="14.25" customHeight="1" x14ac:dyDescent="0.35">
      <c r="C794" s="34"/>
    </row>
    <row r="795" spans="3:3" ht="14.25" customHeight="1" x14ac:dyDescent="0.35">
      <c r="C795" s="34"/>
    </row>
    <row r="796" spans="3:3" ht="14.25" customHeight="1" x14ac:dyDescent="0.35">
      <c r="C796" s="34"/>
    </row>
    <row r="797" spans="3:3" ht="14.25" customHeight="1" x14ac:dyDescent="0.35">
      <c r="C797" s="34"/>
    </row>
    <row r="798" spans="3:3" ht="14.25" customHeight="1" x14ac:dyDescent="0.35">
      <c r="C798" s="34"/>
    </row>
    <row r="799" spans="3:3" ht="14.25" customHeight="1" x14ac:dyDescent="0.35">
      <c r="C799" s="34"/>
    </row>
    <row r="800" spans="3:3" ht="14.25" customHeight="1" x14ac:dyDescent="0.35">
      <c r="C800" s="34"/>
    </row>
    <row r="801" spans="3:3" ht="14.25" customHeight="1" x14ac:dyDescent="0.35">
      <c r="C801" s="34"/>
    </row>
    <row r="802" spans="3:3" ht="14.25" customHeight="1" x14ac:dyDescent="0.35">
      <c r="C802" s="34"/>
    </row>
    <row r="803" spans="3:3" ht="14.25" customHeight="1" x14ac:dyDescent="0.35">
      <c r="C803" s="34"/>
    </row>
    <row r="804" spans="3:3" ht="14.25" customHeight="1" x14ac:dyDescent="0.35">
      <c r="C804" s="34"/>
    </row>
    <row r="805" spans="3:3" ht="14.25" customHeight="1" x14ac:dyDescent="0.35">
      <c r="C805" s="34"/>
    </row>
    <row r="806" spans="3:3" ht="14.25" customHeight="1" x14ac:dyDescent="0.35">
      <c r="C806" s="34"/>
    </row>
    <row r="807" spans="3:3" ht="14.25" customHeight="1" x14ac:dyDescent="0.35">
      <c r="C807" s="34"/>
    </row>
    <row r="808" spans="3:3" ht="14.25" customHeight="1" x14ac:dyDescent="0.35">
      <c r="C808" s="34"/>
    </row>
    <row r="809" spans="3:3" ht="14.25" customHeight="1" x14ac:dyDescent="0.35">
      <c r="C809" s="34"/>
    </row>
    <row r="810" spans="3:3" ht="14.25" customHeight="1" x14ac:dyDescent="0.35">
      <c r="C810" s="34"/>
    </row>
    <row r="811" spans="3:3" ht="14.25" customHeight="1" x14ac:dyDescent="0.35">
      <c r="C811" s="34"/>
    </row>
    <row r="812" spans="3:3" ht="14.25" customHeight="1" x14ac:dyDescent="0.35">
      <c r="C812" s="34"/>
    </row>
    <row r="813" spans="3:3" ht="14.25" customHeight="1" x14ac:dyDescent="0.35">
      <c r="C813" s="34"/>
    </row>
    <row r="814" spans="3:3" ht="14.25" customHeight="1" x14ac:dyDescent="0.35">
      <c r="C814" s="34"/>
    </row>
    <row r="815" spans="3:3" ht="14.25" customHeight="1" x14ac:dyDescent="0.35">
      <c r="C815" s="34"/>
    </row>
    <row r="816" spans="3:3" ht="14.25" customHeight="1" x14ac:dyDescent="0.35">
      <c r="C816" s="34"/>
    </row>
    <row r="817" spans="3:3" ht="14.25" customHeight="1" x14ac:dyDescent="0.35">
      <c r="C817" s="34"/>
    </row>
    <row r="818" spans="3:3" ht="14.25" customHeight="1" x14ac:dyDescent="0.35">
      <c r="C818" s="34"/>
    </row>
    <row r="819" spans="3:3" ht="14.25" customHeight="1" x14ac:dyDescent="0.35">
      <c r="C819" s="34"/>
    </row>
    <row r="820" spans="3:3" ht="14.25" customHeight="1" x14ac:dyDescent="0.35">
      <c r="C820" s="34"/>
    </row>
    <row r="821" spans="3:3" ht="14.25" customHeight="1" x14ac:dyDescent="0.35">
      <c r="C821" s="34"/>
    </row>
    <row r="822" spans="3:3" ht="14.25" customHeight="1" x14ac:dyDescent="0.35">
      <c r="C822" s="34"/>
    </row>
    <row r="823" spans="3:3" ht="14.25" customHeight="1" x14ac:dyDescent="0.35">
      <c r="C823" s="34"/>
    </row>
    <row r="824" spans="3:3" ht="14.25" customHeight="1" x14ac:dyDescent="0.35">
      <c r="C824" s="34"/>
    </row>
    <row r="825" spans="3:3" ht="14.25" customHeight="1" x14ac:dyDescent="0.35">
      <c r="C825" s="34"/>
    </row>
    <row r="826" spans="3:3" ht="14.25" customHeight="1" x14ac:dyDescent="0.35">
      <c r="C826" s="34"/>
    </row>
    <row r="827" spans="3:3" ht="14.25" customHeight="1" x14ac:dyDescent="0.35">
      <c r="C827" s="34"/>
    </row>
    <row r="828" spans="3:3" ht="14.25" customHeight="1" x14ac:dyDescent="0.35">
      <c r="C828" s="34"/>
    </row>
    <row r="829" spans="3:3" ht="14.25" customHeight="1" x14ac:dyDescent="0.35">
      <c r="C829" s="34"/>
    </row>
    <row r="830" spans="3:3" ht="14.25" customHeight="1" x14ac:dyDescent="0.35">
      <c r="C830" s="34"/>
    </row>
    <row r="831" spans="3:3" ht="14.25" customHeight="1" x14ac:dyDescent="0.35">
      <c r="C831" s="34"/>
    </row>
    <row r="832" spans="3:3" ht="14.25" customHeight="1" x14ac:dyDescent="0.35">
      <c r="C832" s="34"/>
    </row>
    <row r="833" spans="3:3" ht="14.25" customHeight="1" x14ac:dyDescent="0.35">
      <c r="C833" s="34"/>
    </row>
    <row r="834" spans="3:3" ht="14.25" customHeight="1" x14ac:dyDescent="0.35">
      <c r="C834" s="34"/>
    </row>
    <row r="835" spans="3:3" ht="14.25" customHeight="1" x14ac:dyDescent="0.35">
      <c r="C835" s="34"/>
    </row>
    <row r="836" spans="3:3" ht="14.25" customHeight="1" x14ac:dyDescent="0.35">
      <c r="C836" s="34"/>
    </row>
    <row r="837" spans="3:3" ht="14.25" customHeight="1" x14ac:dyDescent="0.35">
      <c r="C837" s="34"/>
    </row>
    <row r="838" spans="3:3" ht="14.25" customHeight="1" x14ac:dyDescent="0.35">
      <c r="C838" s="34"/>
    </row>
    <row r="839" spans="3:3" ht="14.25" customHeight="1" x14ac:dyDescent="0.35">
      <c r="C839" s="34"/>
    </row>
    <row r="840" spans="3:3" ht="14.25" customHeight="1" x14ac:dyDescent="0.35">
      <c r="C840" s="34"/>
    </row>
    <row r="841" spans="3:3" ht="14.25" customHeight="1" x14ac:dyDescent="0.35">
      <c r="C841" s="34"/>
    </row>
    <row r="842" spans="3:3" ht="14.25" customHeight="1" x14ac:dyDescent="0.35">
      <c r="C842" s="34"/>
    </row>
    <row r="843" spans="3:3" ht="14.25" customHeight="1" x14ac:dyDescent="0.35">
      <c r="C843" s="34"/>
    </row>
    <row r="844" spans="3:3" ht="14.25" customHeight="1" x14ac:dyDescent="0.35">
      <c r="C844" s="34"/>
    </row>
    <row r="845" spans="3:3" ht="14.25" customHeight="1" x14ac:dyDescent="0.35">
      <c r="C845" s="34"/>
    </row>
    <row r="846" spans="3:3" ht="14.25" customHeight="1" x14ac:dyDescent="0.35">
      <c r="C846" s="34"/>
    </row>
    <row r="847" spans="3:3" ht="14.25" customHeight="1" x14ac:dyDescent="0.35">
      <c r="C847" s="34"/>
    </row>
    <row r="848" spans="3:3" ht="14.25" customHeight="1" x14ac:dyDescent="0.35">
      <c r="C848" s="34"/>
    </row>
    <row r="849" spans="3:3" ht="14.25" customHeight="1" x14ac:dyDescent="0.35">
      <c r="C849" s="34"/>
    </row>
    <row r="850" spans="3:3" ht="14.25" customHeight="1" x14ac:dyDescent="0.35">
      <c r="C850" s="34"/>
    </row>
    <row r="851" spans="3:3" ht="14.25" customHeight="1" x14ac:dyDescent="0.35">
      <c r="C851" s="34"/>
    </row>
    <row r="852" spans="3:3" ht="14.25" customHeight="1" x14ac:dyDescent="0.35">
      <c r="C852" s="34"/>
    </row>
    <row r="853" spans="3:3" ht="14.25" customHeight="1" x14ac:dyDescent="0.35">
      <c r="C853" s="34"/>
    </row>
    <row r="854" spans="3:3" ht="14.25" customHeight="1" x14ac:dyDescent="0.35">
      <c r="C854" s="34"/>
    </row>
    <row r="855" spans="3:3" ht="14.25" customHeight="1" x14ac:dyDescent="0.35">
      <c r="C855" s="34"/>
    </row>
    <row r="856" spans="3:3" ht="14.25" customHeight="1" x14ac:dyDescent="0.35">
      <c r="C856" s="34"/>
    </row>
    <row r="857" spans="3:3" ht="14.25" customHeight="1" x14ac:dyDescent="0.35">
      <c r="C857" s="34"/>
    </row>
    <row r="858" spans="3:3" ht="14.25" customHeight="1" x14ac:dyDescent="0.35">
      <c r="C858" s="34"/>
    </row>
    <row r="859" spans="3:3" ht="14.25" customHeight="1" x14ac:dyDescent="0.35">
      <c r="C859" s="34"/>
    </row>
    <row r="860" spans="3:3" ht="14.25" customHeight="1" x14ac:dyDescent="0.35">
      <c r="C860" s="34"/>
    </row>
    <row r="861" spans="3:3" ht="14.25" customHeight="1" x14ac:dyDescent="0.35">
      <c r="C861" s="34"/>
    </row>
    <row r="862" spans="3:3" ht="14.25" customHeight="1" x14ac:dyDescent="0.35">
      <c r="C862" s="34"/>
    </row>
    <row r="863" spans="3:3" ht="14.25" customHeight="1" x14ac:dyDescent="0.35">
      <c r="C863" s="34"/>
    </row>
    <row r="864" spans="3:3" ht="14.25" customHeight="1" x14ac:dyDescent="0.35">
      <c r="C864" s="34"/>
    </row>
    <row r="865" spans="3:3" ht="14.25" customHeight="1" x14ac:dyDescent="0.35">
      <c r="C865" s="34"/>
    </row>
    <row r="866" spans="3:3" ht="14.25" customHeight="1" x14ac:dyDescent="0.35">
      <c r="C866" s="34"/>
    </row>
    <row r="867" spans="3:3" ht="14.25" customHeight="1" x14ac:dyDescent="0.35">
      <c r="C867" s="34"/>
    </row>
    <row r="868" spans="3:3" ht="14.25" customHeight="1" x14ac:dyDescent="0.35">
      <c r="C868" s="34"/>
    </row>
    <row r="869" spans="3:3" ht="14.25" customHeight="1" x14ac:dyDescent="0.35">
      <c r="C869" s="34"/>
    </row>
    <row r="870" spans="3:3" ht="14.25" customHeight="1" x14ac:dyDescent="0.35">
      <c r="C870" s="34"/>
    </row>
    <row r="871" spans="3:3" ht="14.25" customHeight="1" x14ac:dyDescent="0.35">
      <c r="C871" s="34"/>
    </row>
    <row r="872" spans="3:3" ht="14.25" customHeight="1" x14ac:dyDescent="0.35">
      <c r="C872" s="34"/>
    </row>
    <row r="873" spans="3:3" ht="14.25" customHeight="1" x14ac:dyDescent="0.35">
      <c r="C873" s="34"/>
    </row>
    <row r="874" spans="3:3" ht="14.25" customHeight="1" x14ac:dyDescent="0.35">
      <c r="C874" s="34"/>
    </row>
    <row r="875" spans="3:3" ht="14.25" customHeight="1" x14ac:dyDescent="0.35">
      <c r="C875" s="34"/>
    </row>
    <row r="876" spans="3:3" ht="14.25" customHeight="1" x14ac:dyDescent="0.35">
      <c r="C876" s="34"/>
    </row>
    <row r="877" spans="3:3" ht="14.25" customHeight="1" x14ac:dyDescent="0.35">
      <c r="C877" s="34"/>
    </row>
    <row r="878" spans="3:3" ht="14.25" customHeight="1" x14ac:dyDescent="0.35">
      <c r="C878" s="34"/>
    </row>
    <row r="879" spans="3:3" ht="14.25" customHeight="1" x14ac:dyDescent="0.35">
      <c r="C879" s="34"/>
    </row>
    <row r="880" spans="3:3" ht="14.25" customHeight="1" x14ac:dyDescent="0.35">
      <c r="C880" s="34"/>
    </row>
    <row r="881" spans="3:3" ht="14.25" customHeight="1" x14ac:dyDescent="0.35">
      <c r="C881" s="34"/>
    </row>
    <row r="882" spans="3:3" ht="14.25" customHeight="1" x14ac:dyDescent="0.35">
      <c r="C882" s="34"/>
    </row>
    <row r="883" spans="3:3" ht="14.25" customHeight="1" x14ac:dyDescent="0.35">
      <c r="C883" s="34"/>
    </row>
    <row r="884" spans="3:3" ht="14.25" customHeight="1" x14ac:dyDescent="0.35">
      <c r="C884" s="34"/>
    </row>
    <row r="885" spans="3:3" ht="14.25" customHeight="1" x14ac:dyDescent="0.35">
      <c r="C885" s="34"/>
    </row>
    <row r="886" spans="3:3" ht="14.25" customHeight="1" x14ac:dyDescent="0.35">
      <c r="C886" s="34"/>
    </row>
    <row r="887" spans="3:3" ht="14.25" customHeight="1" x14ac:dyDescent="0.35">
      <c r="C887" s="34"/>
    </row>
    <row r="888" spans="3:3" ht="14.25" customHeight="1" x14ac:dyDescent="0.35">
      <c r="C888" s="34"/>
    </row>
    <row r="889" spans="3:3" ht="14.25" customHeight="1" x14ac:dyDescent="0.35">
      <c r="C889" s="34"/>
    </row>
    <row r="890" spans="3:3" ht="14.25" customHeight="1" x14ac:dyDescent="0.35">
      <c r="C890" s="34"/>
    </row>
    <row r="891" spans="3:3" ht="14.25" customHeight="1" x14ac:dyDescent="0.35">
      <c r="C891" s="34"/>
    </row>
    <row r="892" spans="3:3" ht="14.25" customHeight="1" x14ac:dyDescent="0.35">
      <c r="C892" s="34"/>
    </row>
    <row r="893" spans="3:3" ht="14.25" customHeight="1" x14ac:dyDescent="0.35">
      <c r="C893" s="34"/>
    </row>
    <row r="894" spans="3:3" ht="14.25" customHeight="1" x14ac:dyDescent="0.35">
      <c r="C894" s="34"/>
    </row>
    <row r="895" spans="3:3" ht="14.25" customHeight="1" x14ac:dyDescent="0.35">
      <c r="C895" s="34"/>
    </row>
    <row r="896" spans="3:3" ht="14.25" customHeight="1" x14ac:dyDescent="0.35">
      <c r="C896" s="34"/>
    </row>
    <row r="897" spans="3:3" ht="14.25" customHeight="1" x14ac:dyDescent="0.35">
      <c r="C897" s="34"/>
    </row>
    <row r="898" spans="3:3" ht="14.25" customHeight="1" x14ac:dyDescent="0.35">
      <c r="C898" s="34"/>
    </row>
    <row r="899" spans="3:3" ht="14.25" customHeight="1" x14ac:dyDescent="0.35">
      <c r="C899" s="34"/>
    </row>
    <row r="900" spans="3:3" ht="14.25" customHeight="1" x14ac:dyDescent="0.35">
      <c r="C900" s="34"/>
    </row>
    <row r="901" spans="3:3" ht="14.25" customHeight="1" x14ac:dyDescent="0.35">
      <c r="C901" s="34"/>
    </row>
    <row r="902" spans="3:3" ht="14.25" customHeight="1" x14ac:dyDescent="0.35">
      <c r="C902" s="34"/>
    </row>
    <row r="903" spans="3:3" ht="14.25" customHeight="1" x14ac:dyDescent="0.35">
      <c r="C903" s="34"/>
    </row>
    <row r="904" spans="3:3" ht="14.25" customHeight="1" x14ac:dyDescent="0.35">
      <c r="C904" s="34"/>
    </row>
    <row r="905" spans="3:3" ht="14.25" customHeight="1" x14ac:dyDescent="0.35">
      <c r="C905" s="34"/>
    </row>
    <row r="906" spans="3:3" ht="14.25" customHeight="1" x14ac:dyDescent="0.35">
      <c r="C906" s="34"/>
    </row>
    <row r="907" spans="3:3" ht="14.25" customHeight="1" x14ac:dyDescent="0.35">
      <c r="C907" s="34"/>
    </row>
    <row r="908" spans="3:3" ht="14.25" customHeight="1" x14ac:dyDescent="0.35">
      <c r="C908" s="34"/>
    </row>
    <row r="909" spans="3:3" ht="14.25" customHeight="1" x14ac:dyDescent="0.35">
      <c r="C909" s="34"/>
    </row>
    <row r="910" spans="3:3" ht="14.25" customHeight="1" x14ac:dyDescent="0.35">
      <c r="C910" s="34"/>
    </row>
    <row r="911" spans="3:3" ht="14.25" customHeight="1" x14ac:dyDescent="0.35">
      <c r="C911" s="34"/>
    </row>
    <row r="912" spans="3:3" ht="14.25" customHeight="1" x14ac:dyDescent="0.35">
      <c r="C912" s="34"/>
    </row>
    <row r="913" spans="3:3" ht="14.25" customHeight="1" x14ac:dyDescent="0.35">
      <c r="C913" s="34"/>
    </row>
    <row r="914" spans="3:3" ht="14.25" customHeight="1" x14ac:dyDescent="0.35">
      <c r="C914" s="34"/>
    </row>
    <row r="915" spans="3:3" ht="14.25" customHeight="1" x14ac:dyDescent="0.35">
      <c r="C915" s="34"/>
    </row>
    <row r="916" spans="3:3" ht="14.25" customHeight="1" x14ac:dyDescent="0.35">
      <c r="C916" s="34"/>
    </row>
    <row r="917" spans="3:3" ht="14.25" customHeight="1" x14ac:dyDescent="0.35">
      <c r="C917" s="34"/>
    </row>
    <row r="918" spans="3:3" ht="14.25" customHeight="1" x14ac:dyDescent="0.35">
      <c r="C918" s="34"/>
    </row>
    <row r="919" spans="3:3" ht="14.25" customHeight="1" x14ac:dyDescent="0.35">
      <c r="C919" s="34"/>
    </row>
    <row r="920" spans="3:3" ht="14.25" customHeight="1" x14ac:dyDescent="0.35">
      <c r="C920" s="34"/>
    </row>
    <row r="921" spans="3:3" ht="14.25" customHeight="1" x14ac:dyDescent="0.35">
      <c r="C921" s="34"/>
    </row>
    <row r="922" spans="3:3" ht="14.25" customHeight="1" x14ac:dyDescent="0.35">
      <c r="C922" s="34"/>
    </row>
    <row r="923" spans="3:3" ht="14.25" customHeight="1" x14ac:dyDescent="0.35">
      <c r="C923" s="34"/>
    </row>
    <row r="924" spans="3:3" ht="14.25" customHeight="1" x14ac:dyDescent="0.35">
      <c r="C924" s="34"/>
    </row>
    <row r="925" spans="3:3" ht="14.25" customHeight="1" x14ac:dyDescent="0.35">
      <c r="C925" s="34"/>
    </row>
    <row r="926" spans="3:3" ht="14.25" customHeight="1" x14ac:dyDescent="0.35">
      <c r="C926" s="34"/>
    </row>
    <row r="927" spans="3:3" ht="14.25" customHeight="1" x14ac:dyDescent="0.35">
      <c r="C927" s="34"/>
    </row>
    <row r="928" spans="3:3" ht="14.25" customHeight="1" x14ac:dyDescent="0.35">
      <c r="C928" s="34"/>
    </row>
    <row r="929" spans="3:3" ht="14.25" customHeight="1" x14ac:dyDescent="0.35">
      <c r="C929" s="34"/>
    </row>
    <row r="930" spans="3:3" ht="14.25" customHeight="1" x14ac:dyDescent="0.35">
      <c r="C930" s="34"/>
    </row>
    <row r="931" spans="3:3" ht="14.25" customHeight="1" x14ac:dyDescent="0.35">
      <c r="C931" s="34"/>
    </row>
    <row r="932" spans="3:3" ht="14.25" customHeight="1" x14ac:dyDescent="0.35">
      <c r="C932" s="34"/>
    </row>
    <row r="933" spans="3:3" ht="14.25" customHeight="1" x14ac:dyDescent="0.35">
      <c r="C933" s="34"/>
    </row>
    <row r="934" spans="3:3" ht="14.25" customHeight="1" x14ac:dyDescent="0.35">
      <c r="C934" s="34"/>
    </row>
    <row r="935" spans="3:3" ht="14.25" customHeight="1" x14ac:dyDescent="0.35">
      <c r="C935" s="34"/>
    </row>
    <row r="936" spans="3:3" ht="14.25" customHeight="1" x14ac:dyDescent="0.35">
      <c r="C936" s="34"/>
    </row>
    <row r="937" spans="3:3" ht="14.25" customHeight="1" x14ac:dyDescent="0.35">
      <c r="C937" s="34"/>
    </row>
    <row r="938" spans="3:3" ht="14.25" customHeight="1" x14ac:dyDescent="0.35">
      <c r="C938" s="34"/>
    </row>
    <row r="939" spans="3:3" ht="14.25" customHeight="1" x14ac:dyDescent="0.35">
      <c r="C939" s="34"/>
    </row>
    <row r="940" spans="3:3" ht="14.25" customHeight="1" x14ac:dyDescent="0.35">
      <c r="C940" s="34"/>
    </row>
    <row r="941" spans="3:3" ht="14.25" customHeight="1" x14ac:dyDescent="0.35">
      <c r="C941" s="34"/>
    </row>
    <row r="942" spans="3:3" ht="14.25" customHeight="1" x14ac:dyDescent="0.35">
      <c r="C942" s="34"/>
    </row>
    <row r="943" spans="3:3" ht="14.25" customHeight="1" x14ac:dyDescent="0.35">
      <c r="C943" s="34"/>
    </row>
    <row r="944" spans="3:3" ht="14.25" customHeight="1" x14ac:dyDescent="0.35">
      <c r="C944" s="34"/>
    </row>
    <row r="945" spans="3:3" ht="14.25" customHeight="1" x14ac:dyDescent="0.35">
      <c r="C945" s="34"/>
    </row>
    <row r="946" spans="3:3" ht="14.25" customHeight="1" x14ac:dyDescent="0.35">
      <c r="C946" s="34"/>
    </row>
    <row r="947" spans="3:3" ht="14.25" customHeight="1" x14ac:dyDescent="0.35">
      <c r="C947" s="34"/>
    </row>
    <row r="948" spans="3:3" ht="14.25" customHeight="1" x14ac:dyDescent="0.35">
      <c r="C948" s="34"/>
    </row>
    <row r="949" spans="3:3" ht="14.25" customHeight="1" x14ac:dyDescent="0.35">
      <c r="C949" s="34"/>
    </row>
    <row r="950" spans="3:3" ht="14.25" customHeight="1" x14ac:dyDescent="0.35">
      <c r="C950" s="34"/>
    </row>
    <row r="951" spans="3:3" ht="14.25" customHeight="1" x14ac:dyDescent="0.35">
      <c r="C951" s="34"/>
    </row>
    <row r="952" spans="3:3" ht="14.25" customHeight="1" x14ac:dyDescent="0.35">
      <c r="C952" s="34"/>
    </row>
    <row r="953" spans="3:3" ht="14.25" customHeight="1" x14ac:dyDescent="0.35">
      <c r="C953" s="34"/>
    </row>
    <row r="954" spans="3:3" ht="14.25" customHeight="1" x14ac:dyDescent="0.35">
      <c r="C954" s="34"/>
    </row>
    <row r="955" spans="3:3" ht="14.25" customHeight="1" x14ac:dyDescent="0.35">
      <c r="C955" s="34"/>
    </row>
    <row r="956" spans="3:3" ht="14.25" customHeight="1" x14ac:dyDescent="0.35">
      <c r="C956" s="34"/>
    </row>
    <row r="957" spans="3:3" ht="14.25" customHeight="1" x14ac:dyDescent="0.35">
      <c r="C957" s="34"/>
    </row>
    <row r="958" spans="3:3" ht="14.25" customHeight="1" x14ac:dyDescent="0.35">
      <c r="C958" s="34"/>
    </row>
    <row r="959" spans="3:3" ht="14.25" customHeight="1" x14ac:dyDescent="0.35">
      <c r="C959" s="34"/>
    </row>
    <row r="960" spans="3:3" ht="14.25" customHeight="1" x14ac:dyDescent="0.35">
      <c r="C960" s="34"/>
    </row>
    <row r="961" spans="3:3" ht="14.25" customHeight="1" x14ac:dyDescent="0.35">
      <c r="C961" s="34"/>
    </row>
    <row r="962" spans="3:3" ht="14.25" customHeight="1" x14ac:dyDescent="0.35">
      <c r="C962" s="34"/>
    </row>
    <row r="963" spans="3:3" ht="14.25" customHeight="1" x14ac:dyDescent="0.35">
      <c r="C963" s="34"/>
    </row>
    <row r="964" spans="3:3" ht="14.25" customHeight="1" x14ac:dyDescent="0.35">
      <c r="C964" s="34"/>
    </row>
    <row r="965" spans="3:3" ht="14.25" customHeight="1" x14ac:dyDescent="0.35">
      <c r="C965" s="34"/>
    </row>
    <row r="966" spans="3:3" ht="14.25" customHeight="1" x14ac:dyDescent="0.35">
      <c r="C966" s="34"/>
    </row>
    <row r="967" spans="3:3" ht="14.25" customHeight="1" x14ac:dyDescent="0.35">
      <c r="C967" s="34"/>
    </row>
    <row r="968" spans="3:3" ht="14.25" customHeight="1" x14ac:dyDescent="0.35">
      <c r="C968" s="34"/>
    </row>
    <row r="969" spans="3:3" ht="14.25" customHeight="1" x14ac:dyDescent="0.35">
      <c r="C969" s="34"/>
    </row>
    <row r="970" spans="3:3" ht="14.25" customHeight="1" x14ac:dyDescent="0.35">
      <c r="C970" s="34"/>
    </row>
    <row r="971" spans="3:3" ht="14.25" customHeight="1" x14ac:dyDescent="0.35">
      <c r="C971" s="34"/>
    </row>
    <row r="972" spans="3:3" ht="14.25" customHeight="1" x14ac:dyDescent="0.35">
      <c r="C972" s="34"/>
    </row>
    <row r="973" spans="3:3" ht="14.25" customHeight="1" x14ac:dyDescent="0.35">
      <c r="C973" s="34"/>
    </row>
    <row r="974" spans="3:3" ht="14.25" customHeight="1" x14ac:dyDescent="0.35">
      <c r="C974" s="34"/>
    </row>
    <row r="975" spans="3:3" ht="14.25" customHeight="1" x14ac:dyDescent="0.35">
      <c r="C975" s="34"/>
    </row>
    <row r="976" spans="3:3" ht="14.25" customHeight="1" x14ac:dyDescent="0.35">
      <c r="C976" s="34"/>
    </row>
    <row r="977" spans="3:3" ht="14.25" customHeight="1" x14ac:dyDescent="0.35">
      <c r="C977" s="34"/>
    </row>
    <row r="978" spans="3:3" ht="14.25" customHeight="1" x14ac:dyDescent="0.35">
      <c r="C978" s="34"/>
    </row>
    <row r="979" spans="3:3" ht="14.25" customHeight="1" x14ac:dyDescent="0.35">
      <c r="C979" s="34"/>
    </row>
    <row r="980" spans="3:3" ht="14.25" customHeight="1" x14ac:dyDescent="0.35">
      <c r="C980" s="34"/>
    </row>
    <row r="981" spans="3:3" ht="14.25" customHeight="1" x14ac:dyDescent="0.35">
      <c r="C981" s="34"/>
    </row>
    <row r="982" spans="3:3" ht="14.25" customHeight="1" x14ac:dyDescent="0.35">
      <c r="C982" s="34"/>
    </row>
    <row r="983" spans="3:3" ht="14.25" customHeight="1" x14ac:dyDescent="0.35">
      <c r="C983" s="34"/>
    </row>
    <row r="984" spans="3:3" ht="14.25" customHeight="1" x14ac:dyDescent="0.35">
      <c r="C984" s="34"/>
    </row>
    <row r="985" spans="3:3" ht="14.25" customHeight="1" x14ac:dyDescent="0.35">
      <c r="C985" s="34"/>
    </row>
    <row r="986" spans="3:3" ht="14.25" customHeight="1" x14ac:dyDescent="0.35">
      <c r="C986" s="34"/>
    </row>
    <row r="987" spans="3:3" ht="14.25" customHeight="1" x14ac:dyDescent="0.35">
      <c r="C987" s="34"/>
    </row>
    <row r="988" spans="3:3" ht="14.25" customHeight="1" x14ac:dyDescent="0.35">
      <c r="C988" s="34"/>
    </row>
    <row r="989" spans="3:3" ht="14.25" customHeight="1" x14ac:dyDescent="0.35">
      <c r="C989" s="34"/>
    </row>
    <row r="990" spans="3:3" ht="14.25" customHeight="1" x14ac:dyDescent="0.35">
      <c r="C990" s="34"/>
    </row>
    <row r="991" spans="3:3" ht="14.25" customHeight="1" x14ac:dyDescent="0.35">
      <c r="C991" s="34"/>
    </row>
    <row r="992" spans="3:3" ht="14.25" customHeight="1" x14ac:dyDescent="0.35">
      <c r="C992" s="34"/>
    </row>
    <row r="993" spans="3:3" ht="14.25" customHeight="1" x14ac:dyDescent="0.35">
      <c r="C993" s="34"/>
    </row>
    <row r="994" spans="3:3" ht="14.25" customHeight="1" x14ac:dyDescent="0.35">
      <c r="C994" s="34"/>
    </row>
    <row r="995" spans="3:3" ht="14.25" customHeight="1" x14ac:dyDescent="0.35">
      <c r="C995" s="34"/>
    </row>
    <row r="996" spans="3:3" ht="14.25" customHeight="1" x14ac:dyDescent="0.35">
      <c r="C996" s="34"/>
    </row>
    <row r="997" spans="3:3" ht="14.25" customHeight="1" x14ac:dyDescent="0.35">
      <c r="C997" s="34"/>
    </row>
    <row r="998" spans="3:3" ht="14.25" customHeight="1" x14ac:dyDescent="0.35">
      <c r="C998" s="34"/>
    </row>
    <row r="999" spans="3:3" ht="14.25" customHeight="1" x14ac:dyDescent="0.35">
      <c r="C999" s="34"/>
    </row>
    <row r="1000" spans="3:3" ht="14.25" customHeight="1" x14ac:dyDescent="0.35">
      <c r="C1000" s="34"/>
    </row>
    <row r="1001" spans="3:3" ht="14.25" customHeight="1" x14ac:dyDescent="0.35">
      <c r="C1001" s="34"/>
    </row>
    <row r="1002" spans="3:3" ht="14.25" customHeight="1" x14ac:dyDescent="0.35">
      <c r="C1002" s="34"/>
    </row>
    <row r="1003" spans="3:3" ht="14.25" customHeight="1" x14ac:dyDescent="0.35">
      <c r="C1003" s="34"/>
    </row>
    <row r="1004" spans="3:3" ht="14.25" customHeight="1" x14ac:dyDescent="0.35">
      <c r="C1004" s="34"/>
    </row>
    <row r="1005" spans="3:3" ht="14.25" customHeight="1" x14ac:dyDescent="0.35">
      <c r="C1005" s="34"/>
    </row>
    <row r="1006" spans="3:3" ht="14.25" customHeight="1" x14ac:dyDescent="0.35">
      <c r="C1006" s="34"/>
    </row>
    <row r="1007" spans="3:3" ht="14.25" customHeight="1" x14ac:dyDescent="0.35">
      <c r="C1007" s="34"/>
    </row>
    <row r="1008" spans="3:3" ht="14.25" customHeight="1" x14ac:dyDescent="0.35">
      <c r="C1008" s="34"/>
    </row>
    <row r="1009" spans="3:3" ht="14.25" customHeight="1" x14ac:dyDescent="0.35">
      <c r="C1009" s="34"/>
    </row>
    <row r="1010" spans="3:3" ht="14.25" customHeight="1" x14ac:dyDescent="0.35">
      <c r="C1010" s="34"/>
    </row>
    <row r="1011" spans="3:3" ht="14.25" customHeight="1" x14ac:dyDescent="0.35">
      <c r="C1011" s="34"/>
    </row>
  </sheetData>
  <autoFilter ref="A1:R113" xr:uid="{00000000-0001-0000-0000-000000000000}"/>
  <conditionalFormatting sqref="B1:B9 B19:B55 B62:B1048576">
    <cfRule type="duplicateValues" dxfId="2" priority="3"/>
  </conditionalFormatting>
  <conditionalFormatting sqref="B10:B18">
    <cfRule type="duplicateValues" dxfId="1" priority="1"/>
  </conditionalFormatting>
  <conditionalFormatting sqref="C7:E7">
    <cfRule type="duplicateValues" dxfId="0" priority="2"/>
  </conditionalFormatting>
  <pageMargins left="0.7" right="0.7" top="0.75" bottom="0.75" header="0" footer="0"/>
  <pageSetup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E98E5-D483-4B93-944D-30EE0959CFD5}">
  <sheetPr>
    <tabColor theme="0" tint="-0.249977111117893"/>
  </sheetPr>
  <dimension ref="A1:G1286"/>
  <sheetViews>
    <sheetView zoomScale="90" zoomScaleNormal="90" workbookViewId="0">
      <pane ySplit="1" topLeftCell="A2" activePane="bottomLeft" state="frozen"/>
      <selection activeCell="G18" sqref="G18"/>
      <selection pane="bottomLeft" activeCell="B10" sqref="B10"/>
    </sheetView>
  </sheetViews>
  <sheetFormatPr defaultColWidth="14.453125" defaultRowHeight="15" customHeight="1" x14ac:dyDescent="0.35"/>
  <cols>
    <col min="1" max="1" width="34.453125" style="38" customWidth="1"/>
    <col min="2" max="2" width="33.453125" style="38" customWidth="1"/>
    <col min="3" max="3" width="25.453125" style="38" customWidth="1"/>
    <col min="4" max="4" width="60.26953125" style="38" customWidth="1"/>
    <col min="5" max="5" width="28.1796875" style="38" customWidth="1"/>
    <col min="6" max="6" width="15.6328125" style="38" customWidth="1"/>
    <col min="7" max="22" width="8.54296875" style="38" customWidth="1"/>
    <col min="23" max="16384" width="14.453125" style="38"/>
  </cols>
  <sheetData>
    <row r="1" spans="1:6" s="47" customFormat="1" ht="14.25" customHeight="1" x14ac:dyDescent="0.35">
      <c r="A1" s="47" t="s">
        <v>3111</v>
      </c>
      <c r="B1" s="47" t="s">
        <v>2774</v>
      </c>
      <c r="C1" s="47" t="s">
        <v>2775</v>
      </c>
      <c r="D1" s="48" t="s">
        <v>2776</v>
      </c>
      <c r="E1" s="47" t="s">
        <v>2777</v>
      </c>
      <c r="F1" s="47" t="s">
        <v>3112</v>
      </c>
    </row>
    <row r="2" spans="1:6" ht="14.25" customHeight="1" x14ac:dyDescent="0.35">
      <c r="A2" s="38" t="s">
        <v>2802</v>
      </c>
      <c r="B2" s="38" t="s">
        <v>3113</v>
      </c>
      <c r="C2" s="38" t="s">
        <v>3114</v>
      </c>
      <c r="D2" s="38" t="s">
        <v>3114</v>
      </c>
      <c r="E2" s="38" t="s">
        <v>3114</v>
      </c>
    </row>
    <row r="3" spans="1:6" ht="14.25" customHeight="1" x14ac:dyDescent="0.35">
      <c r="A3" s="38" t="s">
        <v>2802</v>
      </c>
      <c r="B3" s="38" t="s">
        <v>3115</v>
      </c>
      <c r="C3" s="38" t="s">
        <v>3116</v>
      </c>
      <c r="D3" s="38" t="s">
        <v>3116</v>
      </c>
      <c r="E3" s="38" t="s">
        <v>3116</v>
      </c>
    </row>
    <row r="4" spans="1:6" ht="14.25" customHeight="1" x14ac:dyDescent="0.35">
      <c r="A4" s="38" t="s">
        <v>2802</v>
      </c>
      <c r="B4" s="38" t="s">
        <v>3117</v>
      </c>
      <c r="C4" s="38" t="s">
        <v>3118</v>
      </c>
      <c r="D4" s="38" t="s">
        <v>3118</v>
      </c>
      <c r="E4" s="38" t="s">
        <v>3118</v>
      </c>
    </row>
    <row r="5" spans="1:6" ht="14.25" customHeight="1" x14ac:dyDescent="0.35">
      <c r="A5" s="38" t="s">
        <v>2802</v>
      </c>
      <c r="B5" s="38" t="s">
        <v>3119</v>
      </c>
      <c r="C5" s="38" t="s">
        <v>3120</v>
      </c>
      <c r="D5" s="38" t="s">
        <v>3120</v>
      </c>
      <c r="E5" s="38" t="s">
        <v>3120</v>
      </c>
    </row>
    <row r="6" spans="1:6" ht="14.25" customHeight="1" x14ac:dyDescent="0.35">
      <c r="A6" s="38" t="s">
        <v>2802</v>
      </c>
      <c r="B6" s="38" t="s">
        <v>3121</v>
      </c>
      <c r="C6" s="38" t="s">
        <v>3122</v>
      </c>
      <c r="D6" s="38" t="s">
        <v>3122</v>
      </c>
      <c r="E6" s="38" t="s">
        <v>3122</v>
      </c>
    </row>
    <row r="7" spans="1:6" ht="14.25" customHeight="1" x14ac:dyDescent="0.35">
      <c r="A7" s="38" t="s">
        <v>2802</v>
      </c>
      <c r="B7" s="38" t="s">
        <v>3123</v>
      </c>
      <c r="C7" s="38" t="s">
        <v>3124</v>
      </c>
      <c r="D7" s="38" t="s">
        <v>3124</v>
      </c>
      <c r="E7" s="38" t="s">
        <v>3124</v>
      </c>
    </row>
    <row r="8" spans="1:6" ht="14.25" customHeight="1" x14ac:dyDescent="0.35">
      <c r="A8" s="38" t="s">
        <v>2802</v>
      </c>
      <c r="B8" s="38" t="s">
        <v>3125</v>
      </c>
      <c r="C8" s="38" t="s">
        <v>3126</v>
      </c>
      <c r="D8" s="38" t="s">
        <v>3126</v>
      </c>
      <c r="E8" s="38" t="s">
        <v>3126</v>
      </c>
    </row>
    <row r="9" spans="1:6" ht="14.25" customHeight="1" x14ac:dyDescent="0.35">
      <c r="A9" s="38" t="s">
        <v>3127</v>
      </c>
      <c r="B9" s="43" t="s">
        <v>233</v>
      </c>
      <c r="C9" s="43" t="s">
        <v>3128</v>
      </c>
      <c r="D9" s="42" t="s">
        <v>3129</v>
      </c>
      <c r="E9" s="43" t="s">
        <v>3130</v>
      </c>
    </row>
    <row r="10" spans="1:6" ht="14.25" customHeight="1" x14ac:dyDescent="0.35">
      <c r="A10" s="38" t="s">
        <v>3127</v>
      </c>
      <c r="B10" s="43" t="s">
        <v>251</v>
      </c>
      <c r="C10" s="43" t="s">
        <v>3131</v>
      </c>
      <c r="D10" s="42" t="s">
        <v>3132</v>
      </c>
      <c r="E10" s="43" t="s">
        <v>3133</v>
      </c>
    </row>
    <row r="11" spans="1:6" ht="14.25" customHeight="1" x14ac:dyDescent="0.35">
      <c r="A11" s="38" t="s">
        <v>3134</v>
      </c>
      <c r="B11" s="32" t="s">
        <v>261</v>
      </c>
      <c r="C11" s="32" t="s">
        <v>1566</v>
      </c>
      <c r="D11" s="42" t="s">
        <v>3135</v>
      </c>
      <c r="E11" s="43" t="s">
        <v>3136</v>
      </c>
    </row>
    <row r="12" spans="1:6" ht="14.25" customHeight="1" x14ac:dyDescent="0.35">
      <c r="A12" s="38" t="s">
        <v>3134</v>
      </c>
      <c r="B12" s="32" t="s">
        <v>236</v>
      </c>
      <c r="C12" s="32" t="s">
        <v>1567</v>
      </c>
      <c r="D12" s="42" t="s">
        <v>3137</v>
      </c>
      <c r="E12" s="43" t="s">
        <v>3137</v>
      </c>
    </row>
    <row r="13" spans="1:6" ht="14.25" customHeight="1" x14ac:dyDescent="0.35">
      <c r="A13" s="38" t="s">
        <v>3134</v>
      </c>
      <c r="B13" s="32" t="s">
        <v>276</v>
      </c>
      <c r="C13" s="32" t="s">
        <v>1569</v>
      </c>
      <c r="D13" s="42" t="s">
        <v>3138</v>
      </c>
      <c r="E13" s="43" t="s">
        <v>3139</v>
      </c>
    </row>
    <row r="14" spans="1:6" ht="14.25" customHeight="1" x14ac:dyDescent="0.35">
      <c r="A14" s="38" t="s">
        <v>3134</v>
      </c>
      <c r="B14" s="32" t="s">
        <v>321</v>
      </c>
      <c r="C14" s="32" t="s">
        <v>1568</v>
      </c>
      <c r="D14" s="42" t="s">
        <v>3140</v>
      </c>
      <c r="E14" s="43" t="s">
        <v>3141</v>
      </c>
    </row>
    <row r="15" spans="1:6" ht="14.25" customHeight="1" x14ac:dyDescent="0.35">
      <c r="A15" s="38" t="s">
        <v>3134</v>
      </c>
      <c r="B15" s="32" t="s">
        <v>433</v>
      </c>
      <c r="C15" s="32" t="s">
        <v>1565</v>
      </c>
      <c r="D15" s="42" t="s">
        <v>3142</v>
      </c>
      <c r="E15" s="43" t="s">
        <v>3143</v>
      </c>
    </row>
    <row r="16" spans="1:6" ht="14.25" customHeight="1" x14ac:dyDescent="0.35">
      <c r="A16" s="38" t="s">
        <v>3134</v>
      </c>
      <c r="B16" s="32" t="s">
        <v>979</v>
      </c>
      <c r="C16" s="32" t="s">
        <v>1598</v>
      </c>
      <c r="D16" s="42" t="s">
        <v>3144</v>
      </c>
      <c r="E16" s="43" t="s">
        <v>3145</v>
      </c>
    </row>
    <row r="17" spans="1:5" ht="14.25" customHeight="1" x14ac:dyDescent="0.35">
      <c r="A17" s="38" t="s">
        <v>3134</v>
      </c>
      <c r="B17" s="32" t="s">
        <v>268</v>
      </c>
      <c r="C17" s="32" t="s">
        <v>2566</v>
      </c>
      <c r="D17" s="42" t="s">
        <v>3146</v>
      </c>
      <c r="E17" s="43" t="s">
        <v>3146</v>
      </c>
    </row>
    <row r="18" spans="1:5" ht="14.25" customHeight="1" x14ac:dyDescent="0.35">
      <c r="A18" s="38" t="s">
        <v>57</v>
      </c>
      <c r="B18" s="32" t="s">
        <v>462</v>
      </c>
      <c r="C18" s="32" t="s">
        <v>3147</v>
      </c>
      <c r="D18" s="42" t="s">
        <v>3148</v>
      </c>
      <c r="E18" s="43" t="s">
        <v>3149</v>
      </c>
    </row>
    <row r="19" spans="1:5" ht="14.25" customHeight="1" x14ac:dyDescent="0.35">
      <c r="A19" s="38" t="s">
        <v>57</v>
      </c>
      <c r="B19" s="32" t="s">
        <v>240</v>
      </c>
      <c r="C19" s="32" t="s">
        <v>3150</v>
      </c>
      <c r="D19" s="42" t="s">
        <v>3151</v>
      </c>
      <c r="E19" s="43" t="s">
        <v>3152</v>
      </c>
    </row>
    <row r="20" spans="1:5" ht="14.25" customHeight="1" x14ac:dyDescent="0.35">
      <c r="A20" s="38" t="s">
        <v>57</v>
      </c>
      <c r="B20" s="32" t="s">
        <v>3153</v>
      </c>
      <c r="C20" s="32" t="s">
        <v>3154</v>
      </c>
      <c r="D20" s="42" t="s">
        <v>3155</v>
      </c>
      <c r="E20" s="43" t="s">
        <v>3156</v>
      </c>
    </row>
    <row r="21" spans="1:5" ht="14.25" customHeight="1" x14ac:dyDescent="0.35">
      <c r="A21" s="38" t="s">
        <v>57</v>
      </c>
      <c r="B21" s="32" t="s">
        <v>979</v>
      </c>
      <c r="C21" s="32" t="s">
        <v>1598</v>
      </c>
      <c r="D21" s="42" t="s">
        <v>3157</v>
      </c>
      <c r="E21" s="43" t="s">
        <v>3145</v>
      </c>
    </row>
    <row r="22" spans="1:5" ht="14.25" customHeight="1" x14ac:dyDescent="0.35">
      <c r="A22" s="38" t="s">
        <v>46</v>
      </c>
      <c r="B22" s="32" t="s">
        <v>241</v>
      </c>
      <c r="C22" s="32" t="s">
        <v>2462</v>
      </c>
      <c r="D22" s="42" t="s">
        <v>3158</v>
      </c>
      <c r="E22" s="43" t="s">
        <v>3159</v>
      </c>
    </row>
    <row r="23" spans="1:5" ht="14.25" customHeight="1" x14ac:dyDescent="0.35">
      <c r="A23" s="38" t="s">
        <v>46</v>
      </c>
      <c r="B23" s="32" t="s">
        <v>421</v>
      </c>
      <c r="C23" s="32" t="s">
        <v>2463</v>
      </c>
      <c r="D23" s="42" t="s">
        <v>3160</v>
      </c>
      <c r="E23" s="43" t="s">
        <v>3160</v>
      </c>
    </row>
    <row r="24" spans="1:5" ht="14.25" customHeight="1" x14ac:dyDescent="0.35">
      <c r="A24" s="38" t="s">
        <v>46</v>
      </c>
      <c r="B24" s="32" t="s">
        <v>280</v>
      </c>
      <c r="C24" s="32" t="s">
        <v>2464</v>
      </c>
      <c r="D24" s="42" t="s">
        <v>3161</v>
      </c>
      <c r="E24" s="43" t="s">
        <v>3162</v>
      </c>
    </row>
    <row r="25" spans="1:5" ht="14.25" customHeight="1" x14ac:dyDescent="0.35">
      <c r="A25" s="38" t="s">
        <v>46</v>
      </c>
      <c r="B25" s="32" t="s">
        <v>901</v>
      </c>
      <c r="C25" s="32" t="s">
        <v>2465</v>
      </c>
      <c r="D25" s="42" t="s">
        <v>3163</v>
      </c>
      <c r="E25" s="43" t="s">
        <v>3164</v>
      </c>
    </row>
    <row r="26" spans="1:5" ht="14.25" customHeight="1" x14ac:dyDescent="0.35">
      <c r="A26" s="38" t="s">
        <v>46</v>
      </c>
      <c r="B26" s="32" t="s">
        <v>674</v>
      </c>
      <c r="C26" s="32" t="s">
        <v>2466</v>
      </c>
      <c r="D26" s="42" t="s">
        <v>3165</v>
      </c>
      <c r="E26" s="43" t="s">
        <v>3166</v>
      </c>
    </row>
    <row r="27" spans="1:5" ht="14.25" customHeight="1" x14ac:dyDescent="0.35">
      <c r="A27" s="38" t="s">
        <v>46</v>
      </c>
      <c r="B27" s="32" t="s">
        <v>354</v>
      </c>
      <c r="C27" s="32" t="s">
        <v>14</v>
      </c>
      <c r="D27" s="42" t="s">
        <v>3167</v>
      </c>
      <c r="E27" s="43" t="s">
        <v>3168</v>
      </c>
    </row>
    <row r="28" spans="1:5" ht="14.25" customHeight="1" x14ac:dyDescent="0.35">
      <c r="A28" s="38" t="s">
        <v>3169</v>
      </c>
      <c r="B28" s="32" t="s">
        <v>311</v>
      </c>
      <c r="C28" s="32" t="s">
        <v>1585</v>
      </c>
      <c r="D28" s="42" t="s">
        <v>3170</v>
      </c>
      <c r="E28" s="43" t="s">
        <v>3171</v>
      </c>
    </row>
    <row r="29" spans="1:5" ht="14.25" customHeight="1" x14ac:dyDescent="0.35">
      <c r="A29" s="38" t="s">
        <v>3169</v>
      </c>
      <c r="B29" s="32" t="s">
        <v>412</v>
      </c>
      <c r="C29" s="32" t="s">
        <v>1586</v>
      </c>
      <c r="D29" s="42" t="s">
        <v>3172</v>
      </c>
      <c r="E29" s="43" t="s">
        <v>3173</v>
      </c>
    </row>
    <row r="30" spans="1:5" ht="14.25" customHeight="1" x14ac:dyDescent="0.35">
      <c r="A30" s="38" t="s">
        <v>3169</v>
      </c>
      <c r="B30" s="32" t="s">
        <v>372</v>
      </c>
      <c r="C30" s="32" t="s">
        <v>1587</v>
      </c>
      <c r="D30" s="42" t="s">
        <v>3174</v>
      </c>
      <c r="E30" s="43" t="s">
        <v>3175</v>
      </c>
    </row>
    <row r="31" spans="1:5" ht="14.25" customHeight="1" x14ac:dyDescent="0.35">
      <c r="A31" s="38" t="s">
        <v>3169</v>
      </c>
      <c r="B31" s="32" t="s">
        <v>668</v>
      </c>
      <c r="C31" s="32" t="s">
        <v>1588</v>
      </c>
      <c r="D31" s="42" t="s">
        <v>3176</v>
      </c>
      <c r="E31" s="43" t="s">
        <v>3177</v>
      </c>
    </row>
    <row r="32" spans="1:5" ht="14.25" customHeight="1" x14ac:dyDescent="0.35">
      <c r="A32" s="38" t="s">
        <v>3169</v>
      </c>
      <c r="B32" s="32" t="s">
        <v>786</v>
      </c>
      <c r="C32" s="32" t="s">
        <v>1589</v>
      </c>
      <c r="D32" s="42" t="s">
        <v>3178</v>
      </c>
      <c r="E32" s="43" t="s">
        <v>3179</v>
      </c>
    </row>
    <row r="33" spans="1:5" ht="14.25" customHeight="1" x14ac:dyDescent="0.35">
      <c r="A33" s="38" t="s">
        <v>3169</v>
      </c>
      <c r="B33" s="32" t="s">
        <v>262</v>
      </c>
      <c r="C33" s="32" t="s">
        <v>1590</v>
      </c>
      <c r="D33" s="42" t="s">
        <v>3180</v>
      </c>
      <c r="E33" s="43" t="s">
        <v>3181</v>
      </c>
    </row>
    <row r="34" spans="1:5" ht="14.25" customHeight="1" x14ac:dyDescent="0.35">
      <c r="A34" s="38" t="s">
        <v>3169</v>
      </c>
      <c r="B34" s="32" t="s">
        <v>245</v>
      </c>
      <c r="C34" s="32" t="s">
        <v>1591</v>
      </c>
      <c r="D34" s="42" t="s">
        <v>3182</v>
      </c>
      <c r="E34" s="43" t="s">
        <v>3183</v>
      </c>
    </row>
    <row r="35" spans="1:5" ht="14.25" customHeight="1" x14ac:dyDescent="0.35">
      <c r="A35" s="38" t="s">
        <v>3169</v>
      </c>
      <c r="B35" s="32" t="s">
        <v>281</v>
      </c>
      <c r="C35" s="32" t="s">
        <v>1592</v>
      </c>
      <c r="D35" s="42" t="s">
        <v>3184</v>
      </c>
      <c r="E35" s="43" t="s">
        <v>3185</v>
      </c>
    </row>
    <row r="36" spans="1:5" ht="14.25" customHeight="1" x14ac:dyDescent="0.35">
      <c r="A36" s="38" t="s">
        <v>3169</v>
      </c>
      <c r="B36" s="32" t="s">
        <v>851</v>
      </c>
      <c r="C36" s="32" t="s">
        <v>1593</v>
      </c>
      <c r="D36" s="42" t="s">
        <v>3186</v>
      </c>
      <c r="E36" s="43" t="s">
        <v>3186</v>
      </c>
    </row>
    <row r="37" spans="1:5" ht="14.25" customHeight="1" x14ac:dyDescent="0.35">
      <c r="A37" s="38" t="s">
        <v>3169</v>
      </c>
      <c r="B37" s="32" t="s">
        <v>3187</v>
      </c>
      <c r="C37" s="32" t="s">
        <v>1594</v>
      </c>
      <c r="D37" s="42" t="s">
        <v>3188</v>
      </c>
      <c r="E37" s="43" t="s">
        <v>3189</v>
      </c>
    </row>
    <row r="38" spans="1:5" ht="14.25" customHeight="1" x14ac:dyDescent="0.35">
      <c r="A38" s="38" t="s">
        <v>3169</v>
      </c>
      <c r="B38" s="32" t="s">
        <v>490</v>
      </c>
      <c r="C38" s="32" t="s">
        <v>1595</v>
      </c>
      <c r="D38" s="42" t="s">
        <v>3190</v>
      </c>
      <c r="E38" s="43" t="s">
        <v>3191</v>
      </c>
    </row>
    <row r="39" spans="1:5" ht="14.25" customHeight="1" x14ac:dyDescent="0.35">
      <c r="A39" s="38" t="s">
        <v>3169</v>
      </c>
      <c r="B39" s="32" t="s">
        <v>356</v>
      </c>
      <c r="C39" s="32" t="s">
        <v>1596</v>
      </c>
      <c r="D39" s="44" t="s">
        <v>3192</v>
      </c>
      <c r="E39" s="43" t="s">
        <v>3193</v>
      </c>
    </row>
    <row r="40" spans="1:5" ht="14.25" customHeight="1" x14ac:dyDescent="0.35">
      <c r="A40" s="38" t="s">
        <v>3169</v>
      </c>
      <c r="B40" s="32" t="s">
        <v>1048</v>
      </c>
      <c r="C40" s="32" t="s">
        <v>1597</v>
      </c>
      <c r="D40" s="44" t="s">
        <v>3194</v>
      </c>
      <c r="E40" s="43" t="s">
        <v>3195</v>
      </c>
    </row>
    <row r="41" spans="1:5" ht="14.25" customHeight="1" x14ac:dyDescent="0.35">
      <c r="A41" s="38" t="s">
        <v>3169</v>
      </c>
      <c r="B41" s="32" t="s">
        <v>354</v>
      </c>
      <c r="C41" s="32" t="s">
        <v>14</v>
      </c>
      <c r="D41" s="42" t="s">
        <v>3167</v>
      </c>
      <c r="E41" s="43" t="s">
        <v>3168</v>
      </c>
    </row>
    <row r="42" spans="1:5" ht="14.25" customHeight="1" x14ac:dyDescent="0.35">
      <c r="A42" s="38" t="s">
        <v>3169</v>
      </c>
      <c r="B42" s="32" t="s">
        <v>979</v>
      </c>
      <c r="C42" s="32" t="s">
        <v>1598</v>
      </c>
      <c r="D42" s="42" t="s">
        <v>3157</v>
      </c>
      <c r="E42" s="43" t="s">
        <v>3145</v>
      </c>
    </row>
    <row r="43" spans="1:5" ht="14.25" customHeight="1" x14ac:dyDescent="0.35">
      <c r="A43" s="38" t="s">
        <v>3196</v>
      </c>
      <c r="B43" s="32" t="s">
        <v>261</v>
      </c>
      <c r="C43" s="32" t="s">
        <v>3197</v>
      </c>
      <c r="D43" s="42" t="s">
        <v>3198</v>
      </c>
      <c r="E43" s="43" t="s">
        <v>3199</v>
      </c>
    </row>
    <row r="44" spans="1:5" ht="14.25" customHeight="1" x14ac:dyDescent="0.35">
      <c r="A44" s="38" t="s">
        <v>3196</v>
      </c>
      <c r="B44" s="32" t="s">
        <v>713</v>
      </c>
      <c r="C44" s="32" t="s">
        <v>3200</v>
      </c>
      <c r="D44" s="42" t="s">
        <v>3201</v>
      </c>
      <c r="E44" s="43" t="s">
        <v>3202</v>
      </c>
    </row>
    <row r="45" spans="1:5" ht="14.25" customHeight="1" x14ac:dyDescent="0.35">
      <c r="A45" s="38" t="s">
        <v>3196</v>
      </c>
      <c r="B45" s="32" t="s">
        <v>373</v>
      </c>
      <c r="C45" s="32" t="s">
        <v>3203</v>
      </c>
      <c r="D45" s="42" t="s">
        <v>3204</v>
      </c>
      <c r="E45" s="43" t="s">
        <v>3205</v>
      </c>
    </row>
    <row r="46" spans="1:5" ht="14.25" customHeight="1" x14ac:dyDescent="0.35">
      <c r="A46" s="38" t="s">
        <v>3196</v>
      </c>
      <c r="B46" s="32" t="s">
        <v>246</v>
      </c>
      <c r="C46" s="32" t="s">
        <v>3206</v>
      </c>
      <c r="D46" s="42" t="s">
        <v>3207</v>
      </c>
      <c r="E46" s="43" t="s">
        <v>3208</v>
      </c>
    </row>
    <row r="47" spans="1:5" ht="14.25" customHeight="1" x14ac:dyDescent="0.35">
      <c r="A47" s="38" t="s">
        <v>3196</v>
      </c>
      <c r="B47" s="32" t="s">
        <v>336</v>
      </c>
      <c r="C47" s="32" t="s">
        <v>3209</v>
      </c>
      <c r="D47" s="42" t="s">
        <v>3210</v>
      </c>
      <c r="E47" s="43" t="s">
        <v>3211</v>
      </c>
    </row>
    <row r="48" spans="1:5" ht="14.25" customHeight="1" x14ac:dyDescent="0.35">
      <c r="A48" s="38" t="s">
        <v>3196</v>
      </c>
      <c r="B48" s="32" t="s">
        <v>282</v>
      </c>
      <c r="C48" s="32" t="s">
        <v>3212</v>
      </c>
      <c r="D48" s="42" t="s">
        <v>3213</v>
      </c>
      <c r="E48" s="43" t="s">
        <v>3214</v>
      </c>
    </row>
    <row r="49" spans="1:5" ht="14.25" customHeight="1" x14ac:dyDescent="0.35">
      <c r="A49" s="38" t="s">
        <v>3196</v>
      </c>
      <c r="B49" s="32" t="s">
        <v>263</v>
      </c>
      <c r="C49" s="32" t="s">
        <v>3215</v>
      </c>
      <c r="D49" s="42" t="s">
        <v>3216</v>
      </c>
      <c r="E49" s="43" t="s">
        <v>3217</v>
      </c>
    </row>
    <row r="50" spans="1:5" ht="14.25" customHeight="1" x14ac:dyDescent="0.35">
      <c r="A50" s="38" t="s">
        <v>3196</v>
      </c>
      <c r="B50" s="32" t="s">
        <v>399</v>
      </c>
      <c r="C50" s="32" t="s">
        <v>3218</v>
      </c>
      <c r="D50" s="42" t="s">
        <v>3219</v>
      </c>
      <c r="E50" s="43" t="s">
        <v>3220</v>
      </c>
    </row>
    <row r="51" spans="1:5" ht="14.25" customHeight="1" x14ac:dyDescent="0.35">
      <c r="A51" s="38" t="s">
        <v>3196</v>
      </c>
      <c r="B51" s="32" t="s">
        <v>3221</v>
      </c>
      <c r="C51" s="32" t="s">
        <v>3222</v>
      </c>
      <c r="D51" s="42" t="s">
        <v>3223</v>
      </c>
      <c r="E51" s="43" t="s">
        <v>3224</v>
      </c>
    </row>
    <row r="52" spans="1:5" ht="14.25" customHeight="1" x14ac:dyDescent="0.35">
      <c r="A52" s="38" t="s">
        <v>3196</v>
      </c>
      <c r="B52" s="32" t="s">
        <v>354</v>
      </c>
      <c r="C52" s="32" t="s">
        <v>14</v>
      </c>
      <c r="D52" s="42" t="s">
        <v>3167</v>
      </c>
      <c r="E52" s="43" t="s">
        <v>3168</v>
      </c>
    </row>
    <row r="53" spans="1:5" ht="14.25" customHeight="1" x14ac:dyDescent="0.35">
      <c r="A53" s="38" t="s">
        <v>3196</v>
      </c>
      <c r="B53" s="32" t="s">
        <v>979</v>
      </c>
      <c r="C53" s="32" t="s">
        <v>1598</v>
      </c>
      <c r="D53" s="42" t="s">
        <v>3225</v>
      </c>
      <c r="E53" s="43" t="s">
        <v>3145</v>
      </c>
    </row>
    <row r="54" spans="1:5" ht="14.25" customHeight="1" x14ac:dyDescent="0.35">
      <c r="A54" s="38" t="s">
        <v>3226</v>
      </c>
      <c r="B54" s="32" t="s">
        <v>413</v>
      </c>
      <c r="C54" s="32" t="s">
        <v>1343</v>
      </c>
      <c r="D54" s="42" t="s">
        <v>3227</v>
      </c>
      <c r="E54" s="43" t="s">
        <v>3228</v>
      </c>
    </row>
    <row r="55" spans="1:5" ht="14.25" customHeight="1" x14ac:dyDescent="0.35">
      <c r="A55" s="38" t="s">
        <v>3226</v>
      </c>
      <c r="B55" s="32" t="s">
        <v>247</v>
      </c>
      <c r="C55" s="32" t="s">
        <v>1344</v>
      </c>
      <c r="D55" s="42" t="s">
        <v>3229</v>
      </c>
      <c r="E55" s="43" t="s">
        <v>3230</v>
      </c>
    </row>
    <row r="56" spans="1:5" ht="14.25" customHeight="1" x14ac:dyDescent="0.35">
      <c r="A56" s="38" t="s">
        <v>3226</v>
      </c>
      <c r="B56" s="32" t="s">
        <v>357</v>
      </c>
      <c r="C56" s="32" t="s">
        <v>1340</v>
      </c>
      <c r="D56" s="42" t="s">
        <v>3231</v>
      </c>
      <c r="E56" s="43" t="s">
        <v>3232</v>
      </c>
    </row>
    <row r="57" spans="1:5" ht="14.25" customHeight="1" x14ac:dyDescent="0.35">
      <c r="A57" s="38" t="s">
        <v>3226</v>
      </c>
      <c r="B57" s="32" t="s">
        <v>510</v>
      </c>
      <c r="C57" s="32" t="s">
        <v>1342</v>
      </c>
      <c r="D57" s="42" t="s">
        <v>3233</v>
      </c>
      <c r="E57" s="43" t="s">
        <v>3234</v>
      </c>
    </row>
    <row r="58" spans="1:5" ht="14.25" customHeight="1" x14ac:dyDescent="0.35">
      <c r="A58" s="38" t="s">
        <v>3226</v>
      </c>
      <c r="B58" s="32" t="s">
        <v>482</v>
      </c>
      <c r="C58" s="32" t="s">
        <v>1349</v>
      </c>
      <c r="D58" s="42" t="s">
        <v>3235</v>
      </c>
      <c r="E58" s="43" t="s">
        <v>3236</v>
      </c>
    </row>
    <row r="59" spans="1:5" ht="14.25" customHeight="1" x14ac:dyDescent="0.35">
      <c r="A59" s="38" t="s">
        <v>3226</v>
      </c>
      <c r="B59" s="32" t="s">
        <v>400</v>
      </c>
      <c r="C59" s="32" t="s">
        <v>1345</v>
      </c>
      <c r="D59" s="42" t="s">
        <v>3237</v>
      </c>
      <c r="E59" s="43" t="s">
        <v>3238</v>
      </c>
    </row>
    <row r="60" spans="1:5" ht="14.25" customHeight="1" x14ac:dyDescent="0.35">
      <c r="A60" s="38" t="s">
        <v>3226</v>
      </c>
      <c r="B60" s="32" t="s">
        <v>283</v>
      </c>
      <c r="C60" s="32" t="s">
        <v>1346</v>
      </c>
      <c r="D60" s="42" t="s">
        <v>3239</v>
      </c>
      <c r="E60" s="43" t="s">
        <v>3240</v>
      </c>
    </row>
    <row r="61" spans="1:5" ht="14.25" customHeight="1" x14ac:dyDescent="0.35">
      <c r="A61" s="38" t="s">
        <v>3226</v>
      </c>
      <c r="B61" s="32" t="s">
        <v>324</v>
      </c>
      <c r="C61" s="32" t="s">
        <v>1347</v>
      </c>
      <c r="D61" s="42" t="s">
        <v>3241</v>
      </c>
      <c r="E61" s="43" t="s">
        <v>3242</v>
      </c>
    </row>
    <row r="62" spans="1:5" ht="14.25" customHeight="1" x14ac:dyDescent="0.35">
      <c r="A62" s="38" t="s">
        <v>3226</v>
      </c>
      <c r="B62" s="32" t="s">
        <v>437</v>
      </c>
      <c r="C62" s="32" t="s">
        <v>1350</v>
      </c>
      <c r="D62" s="42" t="s">
        <v>3243</v>
      </c>
      <c r="E62" s="43" t="s">
        <v>3244</v>
      </c>
    </row>
    <row r="63" spans="1:5" ht="14.25" customHeight="1" x14ac:dyDescent="0.35">
      <c r="A63" s="38" t="s">
        <v>3226</v>
      </c>
      <c r="B63" s="32" t="s">
        <v>302</v>
      </c>
      <c r="C63" s="32" t="s">
        <v>1348</v>
      </c>
      <c r="D63" s="42" t="s">
        <v>3245</v>
      </c>
      <c r="E63" s="43" t="s">
        <v>3246</v>
      </c>
    </row>
    <row r="64" spans="1:5" ht="14.25" customHeight="1" x14ac:dyDescent="0.35">
      <c r="A64" s="38" t="s">
        <v>3226</v>
      </c>
      <c r="B64" s="32" t="s">
        <v>463</v>
      </c>
      <c r="C64" s="32" t="s">
        <v>1341</v>
      </c>
      <c r="D64" s="42" t="s">
        <v>3247</v>
      </c>
      <c r="E64" s="43" t="s">
        <v>3248</v>
      </c>
    </row>
    <row r="65" spans="1:5" ht="14.25" customHeight="1" x14ac:dyDescent="0.35">
      <c r="A65" s="38" t="s">
        <v>3226</v>
      </c>
      <c r="B65" s="32" t="s">
        <v>3249</v>
      </c>
      <c r="C65" s="32" t="s">
        <v>3250</v>
      </c>
      <c r="D65" s="42" t="s">
        <v>3251</v>
      </c>
      <c r="E65" s="43" t="s">
        <v>3252</v>
      </c>
    </row>
    <row r="66" spans="1:5" ht="14.25" customHeight="1" x14ac:dyDescent="0.35">
      <c r="A66" s="38" t="s">
        <v>3226</v>
      </c>
      <c r="B66" s="32" t="s">
        <v>354</v>
      </c>
      <c r="C66" s="32" t="s">
        <v>14</v>
      </c>
      <c r="D66" s="42" t="s">
        <v>3167</v>
      </c>
      <c r="E66" s="43" t="s">
        <v>3168</v>
      </c>
    </row>
    <row r="67" spans="1:5" ht="14.25" customHeight="1" x14ac:dyDescent="0.35">
      <c r="A67" s="38" t="s">
        <v>3226</v>
      </c>
      <c r="B67" s="32" t="s">
        <v>979</v>
      </c>
      <c r="C67" s="32" t="s">
        <v>1598</v>
      </c>
      <c r="D67" s="42" t="s">
        <v>3225</v>
      </c>
      <c r="E67" s="43" t="s">
        <v>3145</v>
      </c>
    </row>
    <row r="68" spans="1:5" ht="14.25" customHeight="1" x14ac:dyDescent="0.35">
      <c r="A68" s="38" t="s">
        <v>88</v>
      </c>
      <c r="B68" s="32" t="s">
        <v>3253</v>
      </c>
      <c r="C68" s="32" t="s">
        <v>2203</v>
      </c>
      <c r="D68" s="42" t="s">
        <v>3254</v>
      </c>
      <c r="E68" s="43" t="s">
        <v>3255</v>
      </c>
    </row>
    <row r="69" spans="1:5" ht="14.25" customHeight="1" x14ac:dyDescent="0.35">
      <c r="A69" s="38" t="s">
        <v>88</v>
      </c>
      <c r="B69" s="32" t="s">
        <v>325</v>
      </c>
      <c r="C69" s="32" t="s">
        <v>2204</v>
      </c>
      <c r="D69" s="42" t="s">
        <v>3256</v>
      </c>
      <c r="E69" s="43" t="s">
        <v>3257</v>
      </c>
    </row>
    <row r="70" spans="1:5" ht="14.25" customHeight="1" x14ac:dyDescent="0.35">
      <c r="A70" s="38" t="s">
        <v>88</v>
      </c>
      <c r="B70" s="32" t="s">
        <v>303</v>
      </c>
      <c r="C70" s="32" t="s">
        <v>2205</v>
      </c>
      <c r="D70" s="42" t="s">
        <v>3258</v>
      </c>
      <c r="E70" s="43" t="s">
        <v>3259</v>
      </c>
    </row>
    <row r="71" spans="1:5" ht="14.25" customHeight="1" x14ac:dyDescent="0.35">
      <c r="A71" s="38" t="s">
        <v>88</v>
      </c>
      <c r="B71" s="32" t="s">
        <v>464</v>
      </c>
      <c r="C71" s="32" t="s">
        <v>2206</v>
      </c>
      <c r="D71" s="42" t="s">
        <v>3260</v>
      </c>
      <c r="E71" s="43" t="s">
        <v>3261</v>
      </c>
    </row>
    <row r="72" spans="1:5" ht="14.25" customHeight="1" x14ac:dyDescent="0.35">
      <c r="A72" s="38" t="s">
        <v>88</v>
      </c>
      <c r="B72" s="32" t="s">
        <v>511</v>
      </c>
      <c r="C72" s="32" t="s">
        <v>2207</v>
      </c>
      <c r="D72" s="42" t="s">
        <v>3262</v>
      </c>
      <c r="E72" s="43" t="s">
        <v>3263</v>
      </c>
    </row>
    <row r="73" spans="1:5" ht="14.25" customHeight="1" x14ac:dyDescent="0.35">
      <c r="A73" s="38" t="s">
        <v>88</v>
      </c>
      <c r="B73" s="32" t="s">
        <v>3264</v>
      </c>
      <c r="C73" s="32" t="s">
        <v>2208</v>
      </c>
      <c r="D73" s="42" t="s">
        <v>3265</v>
      </c>
      <c r="E73" s="43" t="s">
        <v>3266</v>
      </c>
    </row>
    <row r="74" spans="1:5" ht="14.25" customHeight="1" x14ac:dyDescent="0.35">
      <c r="A74" s="38" t="s">
        <v>88</v>
      </c>
      <c r="B74" s="32" t="s">
        <v>261</v>
      </c>
      <c r="C74" s="32" t="s">
        <v>1566</v>
      </c>
      <c r="D74" s="42" t="s">
        <v>3267</v>
      </c>
      <c r="E74" s="43" t="s">
        <v>3268</v>
      </c>
    </row>
    <row r="75" spans="1:5" ht="14.25" customHeight="1" x14ac:dyDescent="0.35">
      <c r="A75" s="38" t="s">
        <v>3269</v>
      </c>
      <c r="B75" s="32" t="s">
        <v>250</v>
      </c>
      <c r="C75" s="32" t="s">
        <v>1518</v>
      </c>
      <c r="D75" s="42" t="s">
        <v>3270</v>
      </c>
      <c r="E75" s="43" t="s">
        <v>3271</v>
      </c>
    </row>
    <row r="76" spans="1:5" ht="14.25" customHeight="1" x14ac:dyDescent="0.35">
      <c r="A76" s="38" t="s">
        <v>3269</v>
      </c>
      <c r="B76" s="32" t="s">
        <v>287</v>
      </c>
      <c r="C76" s="32" t="s">
        <v>1521</v>
      </c>
      <c r="D76" s="42" t="s">
        <v>3272</v>
      </c>
      <c r="E76" s="43" t="s">
        <v>3273</v>
      </c>
    </row>
    <row r="77" spans="1:5" ht="14.25" customHeight="1" x14ac:dyDescent="0.35">
      <c r="A77" s="38" t="s">
        <v>3269</v>
      </c>
      <c r="B77" s="32" t="s">
        <v>286</v>
      </c>
      <c r="C77" s="32" t="s">
        <v>1522</v>
      </c>
      <c r="D77" s="42" t="s">
        <v>3274</v>
      </c>
      <c r="E77" s="43" t="s">
        <v>3275</v>
      </c>
    </row>
    <row r="78" spans="1:5" ht="14.25" customHeight="1" x14ac:dyDescent="0.35">
      <c r="A78" s="38" t="s">
        <v>3269</v>
      </c>
      <c r="B78" s="32" t="s">
        <v>375</v>
      </c>
      <c r="C78" s="32" t="s">
        <v>1519</v>
      </c>
      <c r="D78" s="42" t="s">
        <v>3276</v>
      </c>
      <c r="E78" s="43" t="s">
        <v>3277</v>
      </c>
    </row>
    <row r="79" spans="1:5" ht="14.25" customHeight="1" x14ac:dyDescent="0.35">
      <c r="A79" s="38" t="s">
        <v>3269</v>
      </c>
      <c r="B79" s="32" t="s">
        <v>979</v>
      </c>
      <c r="C79" s="32" t="s">
        <v>1598</v>
      </c>
      <c r="D79" s="42" t="s">
        <v>3278</v>
      </c>
      <c r="E79" s="43" t="s">
        <v>3145</v>
      </c>
    </row>
    <row r="80" spans="1:5" ht="14.25" customHeight="1" x14ac:dyDescent="0.35">
      <c r="A80" s="38" t="s">
        <v>3269</v>
      </c>
      <c r="B80" s="32" t="s">
        <v>268</v>
      </c>
      <c r="C80" s="32" t="s">
        <v>1520</v>
      </c>
      <c r="D80" s="42" t="s">
        <v>3146</v>
      </c>
      <c r="E80" s="43" t="s">
        <v>3146</v>
      </c>
    </row>
    <row r="81" spans="1:5" ht="14.25" customHeight="1" x14ac:dyDescent="0.35">
      <c r="A81" s="38" t="s">
        <v>102</v>
      </c>
      <c r="B81" s="43" t="s">
        <v>251</v>
      </c>
      <c r="C81" s="43" t="s">
        <v>3279</v>
      </c>
      <c r="D81" s="42" t="s">
        <v>3280</v>
      </c>
      <c r="E81" s="43" t="s">
        <v>3281</v>
      </c>
    </row>
    <row r="82" spans="1:5" ht="14.25" customHeight="1" x14ac:dyDescent="0.35">
      <c r="A82" s="38" t="s">
        <v>102</v>
      </c>
      <c r="B82" s="43" t="s">
        <v>348</v>
      </c>
      <c r="C82" s="43" t="s">
        <v>3282</v>
      </c>
      <c r="D82" s="42" t="s">
        <v>3283</v>
      </c>
      <c r="E82" s="43" t="s">
        <v>3284</v>
      </c>
    </row>
    <row r="83" spans="1:5" ht="14.25" customHeight="1" x14ac:dyDescent="0.35">
      <c r="A83" s="38" t="s">
        <v>102</v>
      </c>
      <c r="B83" s="43" t="s">
        <v>268</v>
      </c>
      <c r="C83" s="43" t="s">
        <v>3285</v>
      </c>
      <c r="D83" s="42" t="s">
        <v>3286</v>
      </c>
      <c r="E83" s="43" t="s">
        <v>3287</v>
      </c>
    </row>
    <row r="84" spans="1:5" ht="14.25" customHeight="1" x14ac:dyDescent="0.35">
      <c r="A84" s="38" t="s">
        <v>103</v>
      </c>
      <c r="B84" s="43" t="s">
        <v>251</v>
      </c>
      <c r="C84" s="43" t="s">
        <v>3279</v>
      </c>
      <c r="D84" s="42" t="s">
        <v>3280</v>
      </c>
      <c r="E84" s="43" t="s">
        <v>3281</v>
      </c>
    </row>
    <row r="85" spans="1:5" ht="14.25" customHeight="1" x14ac:dyDescent="0.35">
      <c r="A85" s="38" t="s">
        <v>103</v>
      </c>
      <c r="B85" s="43" t="s">
        <v>366</v>
      </c>
      <c r="C85" s="43" t="s">
        <v>3282</v>
      </c>
      <c r="D85" s="42" t="s">
        <v>3283</v>
      </c>
      <c r="E85" s="43" t="s">
        <v>3284</v>
      </c>
    </row>
    <row r="86" spans="1:5" ht="14.25" customHeight="1" x14ac:dyDescent="0.35">
      <c r="A86" s="38" t="s">
        <v>103</v>
      </c>
      <c r="B86" s="43" t="s">
        <v>268</v>
      </c>
      <c r="C86" s="43" t="s">
        <v>3285</v>
      </c>
      <c r="D86" s="42" t="s">
        <v>3286</v>
      </c>
      <c r="E86" s="43" t="s">
        <v>3287</v>
      </c>
    </row>
    <row r="87" spans="1:5" ht="14.25" customHeight="1" x14ac:dyDescent="0.35">
      <c r="A87" s="38" t="s">
        <v>104</v>
      </c>
      <c r="B87" s="43" t="s">
        <v>251</v>
      </c>
      <c r="C87" s="43" t="s">
        <v>3279</v>
      </c>
      <c r="D87" s="42" t="s">
        <v>3280</v>
      </c>
      <c r="E87" s="43" t="s">
        <v>3281</v>
      </c>
    </row>
    <row r="88" spans="1:5" ht="14.25" customHeight="1" x14ac:dyDescent="0.35">
      <c r="A88" s="38" t="s">
        <v>104</v>
      </c>
      <c r="B88" s="43" t="s">
        <v>465</v>
      </c>
      <c r="C88" s="43" t="s">
        <v>3282</v>
      </c>
      <c r="D88" s="42" t="s">
        <v>3283</v>
      </c>
      <c r="E88" s="43" t="s">
        <v>3284</v>
      </c>
    </row>
    <row r="89" spans="1:5" ht="14.25" customHeight="1" x14ac:dyDescent="0.35">
      <c r="A89" s="38" t="s">
        <v>104</v>
      </c>
      <c r="B89" s="43" t="s">
        <v>268</v>
      </c>
      <c r="C89" s="43" t="s">
        <v>3285</v>
      </c>
      <c r="D89" s="42" t="s">
        <v>3286</v>
      </c>
      <c r="E89" s="43" t="s">
        <v>3287</v>
      </c>
    </row>
    <row r="90" spans="1:5" ht="14.25" customHeight="1" x14ac:dyDescent="0.35">
      <c r="A90" s="38" t="s">
        <v>105</v>
      </c>
      <c r="B90" s="43" t="s">
        <v>251</v>
      </c>
      <c r="C90" s="43" t="s">
        <v>3279</v>
      </c>
      <c r="D90" s="42" t="s">
        <v>3280</v>
      </c>
      <c r="E90" s="43" t="s">
        <v>3281</v>
      </c>
    </row>
    <row r="91" spans="1:5" ht="14.25" customHeight="1" x14ac:dyDescent="0.35">
      <c r="A91" s="38" t="s">
        <v>105</v>
      </c>
      <c r="B91" s="43" t="s">
        <v>349</v>
      </c>
      <c r="C91" s="43" t="s">
        <v>3282</v>
      </c>
      <c r="D91" s="42" t="s">
        <v>3283</v>
      </c>
      <c r="E91" s="43" t="s">
        <v>3284</v>
      </c>
    </row>
    <row r="92" spans="1:5" ht="14.25" customHeight="1" x14ac:dyDescent="0.35">
      <c r="A92" s="38" t="s">
        <v>105</v>
      </c>
      <c r="B92" s="43" t="s">
        <v>268</v>
      </c>
      <c r="C92" s="43" t="s">
        <v>3285</v>
      </c>
      <c r="D92" s="42" t="s">
        <v>3286</v>
      </c>
      <c r="E92" s="43" t="s">
        <v>3287</v>
      </c>
    </row>
    <row r="93" spans="1:5" ht="14.15" customHeight="1" x14ac:dyDescent="0.35">
      <c r="A93" s="38" t="s">
        <v>106</v>
      </c>
      <c r="B93" s="43" t="s">
        <v>251</v>
      </c>
      <c r="C93" s="43" t="s">
        <v>3279</v>
      </c>
      <c r="D93" s="42" t="s">
        <v>3280</v>
      </c>
      <c r="E93" s="43" t="s">
        <v>3281</v>
      </c>
    </row>
    <row r="94" spans="1:5" ht="14.15" customHeight="1" x14ac:dyDescent="0.35">
      <c r="A94" s="38" t="s">
        <v>106</v>
      </c>
      <c r="B94" s="43" t="s">
        <v>1191</v>
      </c>
      <c r="C94" s="43" t="s">
        <v>3282</v>
      </c>
      <c r="D94" s="42" t="s">
        <v>3283</v>
      </c>
      <c r="E94" s="43" t="s">
        <v>3284</v>
      </c>
    </row>
    <row r="95" spans="1:5" ht="14.15" customHeight="1" x14ac:dyDescent="0.35">
      <c r="A95" s="38" t="s">
        <v>106</v>
      </c>
      <c r="B95" s="43" t="s">
        <v>268</v>
      </c>
      <c r="C95" s="43" t="s">
        <v>3285</v>
      </c>
      <c r="D95" s="42" t="s">
        <v>3286</v>
      </c>
      <c r="E95" s="43" t="s">
        <v>3287</v>
      </c>
    </row>
    <row r="96" spans="1:5" ht="14.25" customHeight="1" x14ac:dyDescent="0.35">
      <c r="A96" s="38" t="s">
        <v>107</v>
      </c>
      <c r="B96" s="43" t="s">
        <v>251</v>
      </c>
      <c r="C96" s="43" t="s">
        <v>3279</v>
      </c>
      <c r="D96" s="42" t="s">
        <v>3280</v>
      </c>
      <c r="E96" s="43" t="s">
        <v>3281</v>
      </c>
    </row>
    <row r="97" spans="1:5" ht="14.25" customHeight="1" x14ac:dyDescent="0.35">
      <c r="A97" s="38" t="s">
        <v>107</v>
      </c>
      <c r="B97" s="43" t="s">
        <v>438</v>
      </c>
      <c r="C97" s="43" t="s">
        <v>3282</v>
      </c>
      <c r="D97" s="42" t="s">
        <v>3283</v>
      </c>
      <c r="E97" s="43" t="s">
        <v>3284</v>
      </c>
    </row>
    <row r="98" spans="1:5" ht="14.25" customHeight="1" x14ac:dyDescent="0.35">
      <c r="A98" s="38" t="s">
        <v>107</v>
      </c>
      <c r="B98" s="43" t="s">
        <v>268</v>
      </c>
      <c r="C98" s="43" t="s">
        <v>3285</v>
      </c>
      <c r="D98" s="42" t="s">
        <v>3286</v>
      </c>
      <c r="E98" s="43" t="s">
        <v>3287</v>
      </c>
    </row>
    <row r="99" spans="1:5" ht="14.25" customHeight="1" x14ac:dyDescent="0.35">
      <c r="A99" s="38" t="s">
        <v>108</v>
      </c>
      <c r="B99" s="43" t="s">
        <v>251</v>
      </c>
      <c r="C99" s="43" t="s">
        <v>3279</v>
      </c>
      <c r="D99" s="42" t="s">
        <v>3280</v>
      </c>
      <c r="E99" s="43" t="s">
        <v>3281</v>
      </c>
    </row>
    <row r="100" spans="1:5" ht="14.25" customHeight="1" x14ac:dyDescent="0.35">
      <c r="A100" s="38" t="s">
        <v>108</v>
      </c>
      <c r="B100" s="43" t="s">
        <v>252</v>
      </c>
      <c r="C100" s="43" t="s">
        <v>3282</v>
      </c>
      <c r="D100" s="42" t="s">
        <v>3283</v>
      </c>
      <c r="E100" s="43" t="s">
        <v>3284</v>
      </c>
    </row>
    <row r="101" spans="1:5" ht="14.25" customHeight="1" x14ac:dyDescent="0.35">
      <c r="A101" s="38" t="s">
        <v>108</v>
      </c>
      <c r="B101" s="43" t="s">
        <v>268</v>
      </c>
      <c r="C101" s="43" t="s">
        <v>3285</v>
      </c>
      <c r="D101" s="42" t="s">
        <v>3286</v>
      </c>
      <c r="E101" s="43" t="s">
        <v>3287</v>
      </c>
    </row>
    <row r="102" spans="1:5" ht="14.25" customHeight="1" x14ac:dyDescent="0.35">
      <c r="A102" s="38" t="s">
        <v>109</v>
      </c>
      <c r="B102" s="43" t="s">
        <v>251</v>
      </c>
      <c r="C102" s="43" t="s">
        <v>3279</v>
      </c>
      <c r="D102" s="42" t="s">
        <v>3280</v>
      </c>
      <c r="E102" s="43" t="s">
        <v>3281</v>
      </c>
    </row>
    <row r="103" spans="1:5" ht="14.25" customHeight="1" x14ac:dyDescent="0.35">
      <c r="A103" s="38" t="s">
        <v>109</v>
      </c>
      <c r="B103" s="43" t="s">
        <v>288</v>
      </c>
      <c r="C103" s="43" t="s">
        <v>3282</v>
      </c>
      <c r="D103" s="42" t="s">
        <v>3283</v>
      </c>
      <c r="E103" s="43" t="s">
        <v>3284</v>
      </c>
    </row>
    <row r="104" spans="1:5" ht="14.25" customHeight="1" x14ac:dyDescent="0.35">
      <c r="A104" s="38" t="s">
        <v>109</v>
      </c>
      <c r="B104" s="43" t="s">
        <v>268</v>
      </c>
      <c r="C104" s="43" t="s">
        <v>3285</v>
      </c>
      <c r="D104" s="42" t="s">
        <v>3286</v>
      </c>
      <c r="E104" s="43" t="s">
        <v>3287</v>
      </c>
    </row>
    <row r="105" spans="1:5" ht="14.25" customHeight="1" x14ac:dyDescent="0.35">
      <c r="A105" s="38" t="s">
        <v>110</v>
      </c>
      <c r="B105" s="43" t="s">
        <v>251</v>
      </c>
      <c r="C105" s="43" t="s">
        <v>3279</v>
      </c>
      <c r="D105" s="42" t="s">
        <v>3280</v>
      </c>
      <c r="E105" s="43" t="s">
        <v>3281</v>
      </c>
    </row>
    <row r="106" spans="1:5" ht="14.25" customHeight="1" x14ac:dyDescent="0.35">
      <c r="A106" s="38" t="s">
        <v>110</v>
      </c>
      <c r="B106" s="43" t="s">
        <v>266</v>
      </c>
      <c r="C106" s="43" t="s">
        <v>3282</v>
      </c>
      <c r="D106" s="42" t="s">
        <v>3283</v>
      </c>
      <c r="E106" s="43" t="s">
        <v>3284</v>
      </c>
    </row>
    <row r="107" spans="1:5" ht="14.25" customHeight="1" x14ac:dyDescent="0.35">
      <c r="A107" s="38" t="s">
        <v>110</v>
      </c>
      <c r="B107" s="43" t="s">
        <v>268</v>
      </c>
      <c r="C107" s="43" t="s">
        <v>3285</v>
      </c>
      <c r="D107" s="42" t="s">
        <v>3286</v>
      </c>
      <c r="E107" s="43" t="s">
        <v>3287</v>
      </c>
    </row>
    <row r="108" spans="1:5" ht="14.25" customHeight="1" x14ac:dyDescent="0.35">
      <c r="A108" s="38" t="s">
        <v>111</v>
      </c>
      <c r="B108" s="43" t="s">
        <v>251</v>
      </c>
      <c r="C108" s="43" t="s">
        <v>3279</v>
      </c>
      <c r="D108" s="42" t="s">
        <v>3280</v>
      </c>
      <c r="E108" s="43" t="s">
        <v>3281</v>
      </c>
    </row>
    <row r="109" spans="1:5" ht="14.25" customHeight="1" x14ac:dyDescent="0.35">
      <c r="A109" s="38" t="s">
        <v>111</v>
      </c>
      <c r="B109" s="43" t="s">
        <v>267</v>
      </c>
      <c r="C109" s="43" t="s">
        <v>3282</v>
      </c>
      <c r="D109" s="42" t="s">
        <v>3283</v>
      </c>
      <c r="E109" s="43" t="s">
        <v>3284</v>
      </c>
    </row>
    <row r="110" spans="1:5" ht="14.25" customHeight="1" x14ac:dyDescent="0.35">
      <c r="A110" s="38" t="s">
        <v>111</v>
      </c>
      <c r="B110" s="43" t="s">
        <v>268</v>
      </c>
      <c r="C110" s="43" t="s">
        <v>3285</v>
      </c>
      <c r="D110" s="42" t="s">
        <v>3286</v>
      </c>
      <c r="E110" s="43" t="s">
        <v>3287</v>
      </c>
    </row>
    <row r="111" spans="1:5" ht="14.25" customHeight="1" x14ac:dyDescent="0.35">
      <c r="A111" s="38" t="s">
        <v>112</v>
      </c>
      <c r="B111" s="43" t="s">
        <v>251</v>
      </c>
      <c r="C111" s="43" t="s">
        <v>3279</v>
      </c>
      <c r="D111" s="42" t="s">
        <v>3280</v>
      </c>
      <c r="E111" s="43" t="s">
        <v>3281</v>
      </c>
    </row>
    <row r="112" spans="1:5" ht="14.25" customHeight="1" x14ac:dyDescent="0.35">
      <c r="A112" s="38" t="s">
        <v>112</v>
      </c>
      <c r="B112" s="43" t="s">
        <v>609</v>
      </c>
      <c r="C112" s="43" t="s">
        <v>3282</v>
      </c>
      <c r="D112" s="42" t="s">
        <v>3283</v>
      </c>
      <c r="E112" s="43" t="s">
        <v>3284</v>
      </c>
    </row>
    <row r="113" spans="1:5" ht="14.25" customHeight="1" x14ac:dyDescent="0.35">
      <c r="A113" s="38" t="s">
        <v>112</v>
      </c>
      <c r="B113" s="43" t="s">
        <v>268</v>
      </c>
      <c r="C113" s="43" t="s">
        <v>3285</v>
      </c>
      <c r="D113" s="42" t="s">
        <v>3286</v>
      </c>
      <c r="E113" s="43" t="s">
        <v>3287</v>
      </c>
    </row>
    <row r="114" spans="1:5" ht="14.25" customHeight="1" x14ac:dyDescent="0.35">
      <c r="A114" s="38" t="s">
        <v>113</v>
      </c>
      <c r="B114" s="43" t="s">
        <v>251</v>
      </c>
      <c r="C114" s="43" t="s">
        <v>3279</v>
      </c>
      <c r="D114" s="42" t="s">
        <v>3280</v>
      </c>
      <c r="E114" s="43" t="s">
        <v>3281</v>
      </c>
    </row>
    <row r="115" spans="1:5" ht="14.25" customHeight="1" x14ac:dyDescent="0.35">
      <c r="A115" s="38" t="s">
        <v>113</v>
      </c>
      <c r="B115" s="43" t="s">
        <v>289</v>
      </c>
      <c r="C115" s="43" t="s">
        <v>3282</v>
      </c>
      <c r="D115" s="42" t="s">
        <v>3283</v>
      </c>
      <c r="E115" s="43" t="s">
        <v>3284</v>
      </c>
    </row>
    <row r="116" spans="1:5" ht="14.25" customHeight="1" x14ac:dyDescent="0.35">
      <c r="A116" s="38" t="s">
        <v>113</v>
      </c>
      <c r="B116" s="43" t="s">
        <v>268</v>
      </c>
      <c r="C116" s="43" t="s">
        <v>3285</v>
      </c>
      <c r="D116" s="42" t="s">
        <v>3286</v>
      </c>
      <c r="E116" s="43" t="s">
        <v>3287</v>
      </c>
    </row>
    <row r="117" spans="1:5" ht="14.25" customHeight="1" x14ac:dyDescent="0.35">
      <c r="A117" s="38" t="s">
        <v>114</v>
      </c>
      <c r="B117" s="43" t="s">
        <v>251</v>
      </c>
      <c r="C117" s="43" t="s">
        <v>3279</v>
      </c>
      <c r="D117" s="42" t="s">
        <v>3280</v>
      </c>
      <c r="E117" s="43" t="s">
        <v>3281</v>
      </c>
    </row>
    <row r="118" spans="1:5" ht="14.25" customHeight="1" x14ac:dyDescent="0.35">
      <c r="A118" s="38" t="s">
        <v>114</v>
      </c>
      <c r="B118" s="43" t="s">
        <v>253</v>
      </c>
      <c r="C118" s="43" t="s">
        <v>3282</v>
      </c>
      <c r="D118" s="42" t="s">
        <v>3283</v>
      </c>
      <c r="E118" s="43" t="s">
        <v>3284</v>
      </c>
    </row>
    <row r="119" spans="1:5" ht="14.25" customHeight="1" x14ac:dyDescent="0.35">
      <c r="A119" s="38" t="s">
        <v>114</v>
      </c>
      <c r="B119" s="43" t="s">
        <v>268</v>
      </c>
      <c r="C119" s="43" t="s">
        <v>3285</v>
      </c>
      <c r="D119" s="42" t="s">
        <v>3286</v>
      </c>
      <c r="E119" s="43" t="s">
        <v>3287</v>
      </c>
    </row>
    <row r="120" spans="1:5" ht="14.25" customHeight="1" x14ac:dyDescent="0.35">
      <c r="A120" s="38" t="s">
        <v>115</v>
      </c>
      <c r="B120" s="43" t="s">
        <v>251</v>
      </c>
      <c r="C120" s="43" t="s">
        <v>3279</v>
      </c>
      <c r="D120" s="42" t="s">
        <v>3280</v>
      </c>
      <c r="E120" s="43" t="s">
        <v>3281</v>
      </c>
    </row>
    <row r="121" spans="1:5" ht="14.25" customHeight="1" x14ac:dyDescent="0.35">
      <c r="A121" s="38" t="s">
        <v>115</v>
      </c>
      <c r="B121" s="43" t="s">
        <v>313</v>
      </c>
      <c r="C121" s="43" t="s">
        <v>3282</v>
      </c>
      <c r="D121" s="42" t="s">
        <v>3283</v>
      </c>
      <c r="E121" s="43" t="s">
        <v>3284</v>
      </c>
    </row>
    <row r="122" spans="1:5" ht="14.25" customHeight="1" x14ac:dyDescent="0.35">
      <c r="A122" s="38" t="s">
        <v>115</v>
      </c>
      <c r="B122" s="43" t="s">
        <v>268</v>
      </c>
      <c r="C122" s="43" t="s">
        <v>3285</v>
      </c>
      <c r="D122" s="42" t="s">
        <v>3286</v>
      </c>
      <c r="E122" s="43" t="s">
        <v>3287</v>
      </c>
    </row>
    <row r="123" spans="1:5" ht="14.25" customHeight="1" x14ac:dyDescent="0.35">
      <c r="A123" s="38" t="s">
        <v>116</v>
      </c>
      <c r="B123" s="43" t="s">
        <v>251</v>
      </c>
      <c r="C123" s="43" t="s">
        <v>3279</v>
      </c>
      <c r="D123" s="42" t="s">
        <v>3280</v>
      </c>
      <c r="E123" s="43" t="s">
        <v>3281</v>
      </c>
    </row>
    <row r="124" spans="1:5" ht="14.25" customHeight="1" x14ac:dyDescent="0.35">
      <c r="A124" s="38" t="s">
        <v>116</v>
      </c>
      <c r="B124" s="43" t="s">
        <v>326</v>
      </c>
      <c r="C124" s="43" t="s">
        <v>3282</v>
      </c>
      <c r="D124" s="42" t="s">
        <v>3283</v>
      </c>
      <c r="E124" s="43" t="s">
        <v>3284</v>
      </c>
    </row>
    <row r="125" spans="1:5" ht="14.25" customHeight="1" x14ac:dyDescent="0.35">
      <c r="A125" s="38" t="s">
        <v>116</v>
      </c>
      <c r="B125" s="43" t="s">
        <v>268</v>
      </c>
      <c r="C125" s="43" t="s">
        <v>3285</v>
      </c>
      <c r="D125" s="42" t="s">
        <v>3286</v>
      </c>
      <c r="E125" s="43" t="s">
        <v>3287</v>
      </c>
    </row>
    <row r="126" spans="1:5" ht="14.25" customHeight="1" x14ac:dyDescent="0.35">
      <c r="A126" s="38" t="s">
        <v>117</v>
      </c>
      <c r="B126" s="43" t="s">
        <v>251</v>
      </c>
      <c r="C126" s="43" t="s">
        <v>3279</v>
      </c>
      <c r="D126" s="42" t="s">
        <v>3280</v>
      </c>
      <c r="E126" s="43" t="s">
        <v>3281</v>
      </c>
    </row>
    <row r="127" spans="1:5" ht="14.25" customHeight="1" x14ac:dyDescent="0.35">
      <c r="A127" s="38" t="s">
        <v>117</v>
      </c>
      <c r="B127" s="43" t="s">
        <v>338</v>
      </c>
      <c r="C127" s="43" t="s">
        <v>3282</v>
      </c>
      <c r="D127" s="42" t="s">
        <v>3283</v>
      </c>
      <c r="E127" s="43" t="s">
        <v>3284</v>
      </c>
    </row>
    <row r="128" spans="1:5" ht="14.25" customHeight="1" x14ac:dyDescent="0.35">
      <c r="A128" s="38" t="s">
        <v>117</v>
      </c>
      <c r="B128" s="43" t="s">
        <v>268</v>
      </c>
      <c r="C128" s="43" t="s">
        <v>3285</v>
      </c>
      <c r="D128" s="42" t="s">
        <v>3286</v>
      </c>
      <c r="E128" s="43" t="s">
        <v>3287</v>
      </c>
    </row>
    <row r="129" spans="1:5" ht="14.25" customHeight="1" x14ac:dyDescent="0.35">
      <c r="A129" s="38" t="s">
        <v>118</v>
      </c>
      <c r="B129" s="43" t="s">
        <v>251</v>
      </c>
      <c r="C129" s="43" t="s">
        <v>3279</v>
      </c>
      <c r="D129" s="42" t="s">
        <v>3280</v>
      </c>
      <c r="E129" s="43" t="s">
        <v>3281</v>
      </c>
    </row>
    <row r="130" spans="1:5" ht="14.25" customHeight="1" x14ac:dyDescent="0.35">
      <c r="A130" s="38" t="s">
        <v>118</v>
      </c>
      <c r="B130" s="43" t="s">
        <v>382</v>
      </c>
      <c r="C130" s="43" t="s">
        <v>3282</v>
      </c>
      <c r="D130" s="42" t="s">
        <v>3283</v>
      </c>
      <c r="E130" s="43" t="s">
        <v>3284</v>
      </c>
    </row>
    <row r="131" spans="1:5" ht="14.25" customHeight="1" x14ac:dyDescent="0.35">
      <c r="A131" s="38" t="s">
        <v>118</v>
      </c>
      <c r="B131" s="43" t="s">
        <v>268</v>
      </c>
      <c r="C131" s="43" t="s">
        <v>3285</v>
      </c>
      <c r="D131" s="42" t="s">
        <v>3286</v>
      </c>
      <c r="E131" s="43" t="s">
        <v>3287</v>
      </c>
    </row>
    <row r="132" spans="1:5" ht="14.25" customHeight="1" x14ac:dyDescent="0.35">
      <c r="A132" s="38" t="s">
        <v>119</v>
      </c>
      <c r="B132" s="43" t="s">
        <v>251</v>
      </c>
      <c r="C132" s="43" t="s">
        <v>3279</v>
      </c>
      <c r="D132" s="42" t="s">
        <v>3280</v>
      </c>
      <c r="E132" s="43" t="s">
        <v>3281</v>
      </c>
    </row>
    <row r="133" spans="1:5" ht="14.25" customHeight="1" x14ac:dyDescent="0.35">
      <c r="A133" s="38" t="s">
        <v>119</v>
      </c>
      <c r="B133" s="43" t="s">
        <v>254</v>
      </c>
      <c r="C133" s="43" t="s">
        <v>3282</v>
      </c>
      <c r="D133" s="42" t="s">
        <v>3283</v>
      </c>
      <c r="E133" s="43" t="s">
        <v>3284</v>
      </c>
    </row>
    <row r="134" spans="1:5" ht="14.25" customHeight="1" x14ac:dyDescent="0.35">
      <c r="A134" s="38" t="s">
        <v>119</v>
      </c>
      <c r="B134" s="43" t="s">
        <v>268</v>
      </c>
      <c r="C134" s="43" t="s">
        <v>3285</v>
      </c>
      <c r="D134" s="42" t="s">
        <v>3286</v>
      </c>
      <c r="E134" s="43" t="s">
        <v>3287</v>
      </c>
    </row>
    <row r="135" spans="1:5" ht="14.15" customHeight="1" x14ac:dyDescent="0.35">
      <c r="A135" s="38" t="s">
        <v>120</v>
      </c>
      <c r="B135" s="43" t="s">
        <v>251</v>
      </c>
      <c r="C135" s="43" t="s">
        <v>3279</v>
      </c>
      <c r="D135" s="42" t="s">
        <v>3280</v>
      </c>
      <c r="E135" s="43" t="s">
        <v>3281</v>
      </c>
    </row>
    <row r="136" spans="1:5" ht="14.15" customHeight="1" x14ac:dyDescent="0.35">
      <c r="A136" s="38" t="s">
        <v>120</v>
      </c>
      <c r="B136" s="43" t="s">
        <v>290</v>
      </c>
      <c r="C136" s="43" t="s">
        <v>3282</v>
      </c>
      <c r="D136" s="42" t="s">
        <v>3283</v>
      </c>
      <c r="E136" s="43" t="s">
        <v>3284</v>
      </c>
    </row>
    <row r="137" spans="1:5" ht="14.15" customHeight="1" x14ac:dyDescent="0.35">
      <c r="A137" s="38" t="s">
        <v>120</v>
      </c>
      <c r="B137" s="43" t="s">
        <v>268</v>
      </c>
      <c r="C137" s="43" t="s">
        <v>3285</v>
      </c>
      <c r="D137" s="42" t="s">
        <v>3286</v>
      </c>
      <c r="E137" s="43" t="s">
        <v>3287</v>
      </c>
    </row>
    <row r="138" spans="1:5" ht="14.15" customHeight="1" x14ac:dyDescent="0.35">
      <c r="A138" s="38" t="s">
        <v>121</v>
      </c>
      <c r="B138" s="43" t="s">
        <v>251</v>
      </c>
      <c r="C138" s="43" t="s">
        <v>3279</v>
      </c>
      <c r="D138" s="42" t="s">
        <v>3280</v>
      </c>
      <c r="E138" s="43" t="s">
        <v>3281</v>
      </c>
    </row>
    <row r="139" spans="1:5" ht="14.15" customHeight="1" x14ac:dyDescent="0.35">
      <c r="A139" s="38" t="s">
        <v>121</v>
      </c>
      <c r="B139" s="43" t="s">
        <v>291</v>
      </c>
      <c r="C139" s="43" t="s">
        <v>3282</v>
      </c>
      <c r="D139" s="42" t="s">
        <v>3283</v>
      </c>
      <c r="E139" s="43" t="s">
        <v>3284</v>
      </c>
    </row>
    <row r="140" spans="1:5" ht="14.15" customHeight="1" x14ac:dyDescent="0.35">
      <c r="A140" s="38" t="s">
        <v>121</v>
      </c>
      <c r="B140" s="43" t="s">
        <v>268</v>
      </c>
      <c r="C140" s="43" t="s">
        <v>3285</v>
      </c>
      <c r="D140" s="42" t="s">
        <v>3286</v>
      </c>
      <c r="E140" s="43" t="s">
        <v>3287</v>
      </c>
    </row>
    <row r="141" spans="1:5" ht="14.25" customHeight="1" x14ac:dyDescent="0.35">
      <c r="A141" s="38" t="s">
        <v>122</v>
      </c>
      <c r="B141" s="43" t="s">
        <v>251</v>
      </c>
      <c r="C141" s="43" t="s">
        <v>3279</v>
      </c>
      <c r="D141" s="42" t="s">
        <v>3280</v>
      </c>
      <c r="E141" s="43" t="s">
        <v>3281</v>
      </c>
    </row>
    <row r="142" spans="1:5" ht="14.25" customHeight="1" x14ac:dyDescent="0.35">
      <c r="A142" s="38" t="s">
        <v>122</v>
      </c>
      <c r="B142" s="43" t="s">
        <v>292</v>
      </c>
      <c r="C142" s="43" t="s">
        <v>3282</v>
      </c>
      <c r="D142" s="42" t="s">
        <v>3283</v>
      </c>
      <c r="E142" s="43" t="s">
        <v>3284</v>
      </c>
    </row>
    <row r="143" spans="1:5" ht="14.25" customHeight="1" x14ac:dyDescent="0.35">
      <c r="A143" s="38" t="s">
        <v>122</v>
      </c>
      <c r="B143" s="43" t="s">
        <v>268</v>
      </c>
      <c r="C143" s="43" t="s">
        <v>3285</v>
      </c>
      <c r="D143" s="42" t="s">
        <v>3286</v>
      </c>
      <c r="E143" s="43" t="s">
        <v>3287</v>
      </c>
    </row>
    <row r="144" spans="1:5" ht="14.25" customHeight="1" x14ac:dyDescent="0.35">
      <c r="A144" s="38" t="s">
        <v>123</v>
      </c>
      <c r="B144" s="43" t="s">
        <v>251</v>
      </c>
      <c r="C144" s="43" t="s">
        <v>3279</v>
      </c>
      <c r="D144" s="42" t="s">
        <v>3280</v>
      </c>
      <c r="E144" s="43" t="s">
        <v>3281</v>
      </c>
    </row>
    <row r="145" spans="1:5" ht="14.25" customHeight="1" x14ac:dyDescent="0.35">
      <c r="A145" s="38" t="s">
        <v>123</v>
      </c>
      <c r="B145" s="43" t="s">
        <v>327</v>
      </c>
      <c r="C145" s="43" t="s">
        <v>3282</v>
      </c>
      <c r="D145" s="42" t="s">
        <v>3283</v>
      </c>
      <c r="E145" s="43" t="s">
        <v>3284</v>
      </c>
    </row>
    <row r="146" spans="1:5" ht="14.25" customHeight="1" x14ac:dyDescent="0.35">
      <c r="A146" s="38" t="s">
        <v>123</v>
      </c>
      <c r="B146" s="43" t="s">
        <v>268</v>
      </c>
      <c r="C146" s="43" t="s">
        <v>3285</v>
      </c>
      <c r="D146" s="42" t="s">
        <v>3286</v>
      </c>
      <c r="E146" s="43" t="s">
        <v>3287</v>
      </c>
    </row>
    <row r="147" spans="1:5" ht="14.15" customHeight="1" x14ac:dyDescent="0.35">
      <c r="A147" s="38" t="s">
        <v>124</v>
      </c>
      <c r="B147" s="43" t="s">
        <v>251</v>
      </c>
      <c r="C147" s="43" t="s">
        <v>3279</v>
      </c>
      <c r="D147" s="42" t="s">
        <v>3280</v>
      </c>
      <c r="E147" s="43" t="s">
        <v>3281</v>
      </c>
    </row>
    <row r="148" spans="1:5" ht="14.15" customHeight="1" x14ac:dyDescent="0.35">
      <c r="A148" s="38" t="s">
        <v>124</v>
      </c>
      <c r="B148" s="43" t="s">
        <v>391</v>
      </c>
      <c r="C148" s="43" t="s">
        <v>3282</v>
      </c>
      <c r="D148" s="42" t="s">
        <v>3283</v>
      </c>
      <c r="E148" s="43" t="s">
        <v>3284</v>
      </c>
    </row>
    <row r="149" spans="1:5" ht="14.15" customHeight="1" x14ac:dyDescent="0.35">
      <c r="A149" s="38" t="s">
        <v>124</v>
      </c>
      <c r="B149" s="43" t="s">
        <v>268</v>
      </c>
      <c r="C149" s="43" t="s">
        <v>3285</v>
      </c>
      <c r="D149" s="42" t="s">
        <v>3286</v>
      </c>
      <c r="E149" s="43" t="s">
        <v>3287</v>
      </c>
    </row>
    <row r="150" spans="1:5" ht="14.15" customHeight="1" x14ac:dyDescent="0.35">
      <c r="A150" s="38" t="s">
        <v>125</v>
      </c>
      <c r="B150" s="43" t="s">
        <v>251</v>
      </c>
      <c r="C150" s="43" t="s">
        <v>3279</v>
      </c>
      <c r="D150" s="42" t="s">
        <v>3280</v>
      </c>
      <c r="E150" s="43" t="s">
        <v>3281</v>
      </c>
    </row>
    <row r="151" spans="1:5" ht="14.15" customHeight="1" x14ac:dyDescent="0.35">
      <c r="A151" s="38" t="s">
        <v>125</v>
      </c>
      <c r="B151" s="43" t="s">
        <v>466</v>
      </c>
      <c r="C151" s="43" t="s">
        <v>3282</v>
      </c>
      <c r="D151" s="42" t="s">
        <v>3283</v>
      </c>
      <c r="E151" s="43" t="s">
        <v>3284</v>
      </c>
    </row>
    <row r="152" spans="1:5" ht="14.15" customHeight="1" x14ac:dyDescent="0.35">
      <c r="A152" s="38" t="s">
        <v>125</v>
      </c>
      <c r="B152" s="43" t="s">
        <v>268</v>
      </c>
      <c r="C152" s="43" t="s">
        <v>3285</v>
      </c>
      <c r="D152" s="42" t="s">
        <v>3286</v>
      </c>
      <c r="E152" s="43" t="s">
        <v>3287</v>
      </c>
    </row>
    <row r="153" spans="1:5" ht="14.25" customHeight="1" x14ac:dyDescent="0.35">
      <c r="A153" s="38" t="s">
        <v>126</v>
      </c>
      <c r="B153" s="43" t="s">
        <v>251</v>
      </c>
      <c r="C153" s="43" t="s">
        <v>3279</v>
      </c>
      <c r="D153" s="42" t="s">
        <v>3280</v>
      </c>
      <c r="E153" s="43" t="s">
        <v>3281</v>
      </c>
    </row>
    <row r="154" spans="1:5" ht="14.25" customHeight="1" x14ac:dyDescent="0.35">
      <c r="A154" s="38" t="s">
        <v>126</v>
      </c>
      <c r="B154" s="43" t="s">
        <v>423</v>
      </c>
      <c r="C154" s="43" t="s">
        <v>3282</v>
      </c>
      <c r="D154" s="42" t="s">
        <v>3283</v>
      </c>
      <c r="E154" s="43" t="s">
        <v>3284</v>
      </c>
    </row>
    <row r="155" spans="1:5" ht="14.25" customHeight="1" x14ac:dyDescent="0.35">
      <c r="A155" s="38" t="s">
        <v>126</v>
      </c>
      <c r="B155" s="43" t="s">
        <v>268</v>
      </c>
      <c r="C155" s="43" t="s">
        <v>3285</v>
      </c>
      <c r="D155" s="42" t="s">
        <v>3286</v>
      </c>
      <c r="E155" s="43" t="s">
        <v>3287</v>
      </c>
    </row>
    <row r="156" spans="1:5" ht="14.15" customHeight="1" x14ac:dyDescent="0.35">
      <c r="A156" s="38" t="s">
        <v>127</v>
      </c>
      <c r="B156" s="43" t="s">
        <v>251</v>
      </c>
      <c r="C156" s="43" t="s">
        <v>3279</v>
      </c>
      <c r="D156" s="42" t="s">
        <v>3280</v>
      </c>
      <c r="E156" s="43" t="s">
        <v>3281</v>
      </c>
    </row>
    <row r="157" spans="1:5" ht="14.15" customHeight="1" x14ac:dyDescent="0.35">
      <c r="A157" s="38" t="s">
        <v>127</v>
      </c>
      <c r="B157" s="43" t="s">
        <v>475</v>
      </c>
      <c r="C157" s="43" t="s">
        <v>3282</v>
      </c>
      <c r="D157" s="42" t="s">
        <v>3283</v>
      </c>
      <c r="E157" s="43" t="s">
        <v>3284</v>
      </c>
    </row>
    <row r="158" spans="1:5" ht="14.15" customHeight="1" x14ac:dyDescent="0.35">
      <c r="A158" s="38" t="s">
        <v>127</v>
      </c>
      <c r="B158" s="43" t="s">
        <v>268</v>
      </c>
      <c r="C158" s="43" t="s">
        <v>3285</v>
      </c>
      <c r="D158" s="42" t="s">
        <v>3286</v>
      </c>
      <c r="E158" s="43" t="s">
        <v>3287</v>
      </c>
    </row>
    <row r="159" spans="1:5" ht="14.25" customHeight="1" x14ac:dyDescent="0.35">
      <c r="A159" s="38" t="s">
        <v>128</v>
      </c>
      <c r="B159" s="43" t="s">
        <v>251</v>
      </c>
      <c r="C159" s="43" t="s">
        <v>3279</v>
      </c>
      <c r="D159" s="42" t="s">
        <v>3280</v>
      </c>
      <c r="E159" s="43" t="s">
        <v>3281</v>
      </c>
    </row>
    <row r="160" spans="1:5" ht="14.25" customHeight="1" x14ac:dyDescent="0.35">
      <c r="A160" s="38" t="s">
        <v>128</v>
      </c>
      <c r="B160" s="43" t="s">
        <v>414</v>
      </c>
      <c r="C160" s="43" t="s">
        <v>3282</v>
      </c>
      <c r="D160" s="42" t="s">
        <v>3283</v>
      </c>
      <c r="E160" s="43" t="s">
        <v>3284</v>
      </c>
    </row>
    <row r="161" spans="1:6" ht="14.25" customHeight="1" x14ac:dyDescent="0.35">
      <c r="A161" s="38" t="s">
        <v>128</v>
      </c>
      <c r="B161" s="43" t="s">
        <v>268</v>
      </c>
      <c r="C161" s="43" t="s">
        <v>3285</v>
      </c>
      <c r="D161" s="42" t="s">
        <v>3286</v>
      </c>
      <c r="E161" s="43" t="s">
        <v>3287</v>
      </c>
    </row>
    <row r="162" spans="1:6" ht="14.25" customHeight="1" x14ac:dyDescent="0.35">
      <c r="A162" s="38" t="s">
        <v>129</v>
      </c>
      <c r="B162" s="43" t="s">
        <v>251</v>
      </c>
      <c r="C162" s="43" t="s">
        <v>3279</v>
      </c>
      <c r="D162" s="42" t="s">
        <v>3280</v>
      </c>
      <c r="E162" s="43" t="s">
        <v>3281</v>
      </c>
    </row>
    <row r="163" spans="1:6" ht="14.25" customHeight="1" x14ac:dyDescent="0.35">
      <c r="A163" s="38" t="s">
        <v>129</v>
      </c>
      <c r="B163" s="43" t="s">
        <v>328</v>
      </c>
      <c r="C163" s="43" t="s">
        <v>3282</v>
      </c>
      <c r="D163" s="42" t="s">
        <v>3283</v>
      </c>
      <c r="E163" s="43" t="s">
        <v>3284</v>
      </c>
    </row>
    <row r="164" spans="1:6" ht="14.25" customHeight="1" x14ac:dyDescent="0.35">
      <c r="A164" s="38" t="s">
        <v>129</v>
      </c>
      <c r="B164" s="43" t="s">
        <v>268</v>
      </c>
      <c r="C164" s="43" t="s">
        <v>3285</v>
      </c>
      <c r="D164" s="42" t="s">
        <v>3286</v>
      </c>
      <c r="E164" s="43" t="s">
        <v>3287</v>
      </c>
    </row>
    <row r="165" spans="1:6" ht="14.25" customHeight="1" x14ac:dyDescent="0.35">
      <c r="A165" s="38" t="s">
        <v>130</v>
      </c>
      <c r="B165" s="43" t="s">
        <v>251</v>
      </c>
      <c r="C165" s="43" t="s">
        <v>3279</v>
      </c>
      <c r="D165" s="42" t="s">
        <v>3280</v>
      </c>
      <c r="E165" s="43" t="s">
        <v>3281</v>
      </c>
    </row>
    <row r="166" spans="1:6" ht="14.25" customHeight="1" x14ac:dyDescent="0.35">
      <c r="A166" s="38" t="s">
        <v>130</v>
      </c>
      <c r="B166" s="43" t="s">
        <v>269</v>
      </c>
      <c r="C166" s="43" t="s">
        <v>3282</v>
      </c>
      <c r="D166" s="42" t="s">
        <v>3283</v>
      </c>
      <c r="E166" s="43" t="s">
        <v>3284</v>
      </c>
    </row>
    <row r="167" spans="1:6" ht="14.25" customHeight="1" x14ac:dyDescent="0.35">
      <c r="A167" s="38" t="s">
        <v>130</v>
      </c>
      <c r="B167" s="43" t="s">
        <v>268</v>
      </c>
      <c r="C167" s="43" t="s">
        <v>3285</v>
      </c>
      <c r="D167" s="42" t="s">
        <v>3286</v>
      </c>
      <c r="E167" s="43" t="s">
        <v>3287</v>
      </c>
    </row>
    <row r="168" spans="1:6" ht="14.25" customHeight="1" x14ac:dyDescent="0.35">
      <c r="A168" s="38" t="s">
        <v>131</v>
      </c>
      <c r="B168" s="43" t="s">
        <v>697</v>
      </c>
      <c r="C168" s="43" t="s">
        <v>3128</v>
      </c>
      <c r="D168" s="42" t="s">
        <v>3129</v>
      </c>
      <c r="E168" s="43" t="s">
        <v>3130</v>
      </c>
    </row>
    <row r="169" spans="1:6" ht="14.25" customHeight="1" x14ac:dyDescent="0.35">
      <c r="A169" s="38" t="s">
        <v>131</v>
      </c>
      <c r="B169" s="43" t="s">
        <v>251</v>
      </c>
      <c r="C169" s="43" t="s">
        <v>3131</v>
      </c>
      <c r="D169" s="42" t="s">
        <v>3288</v>
      </c>
      <c r="E169" s="43" t="s">
        <v>3133</v>
      </c>
    </row>
    <row r="170" spans="1:6" ht="14.25" customHeight="1" x14ac:dyDescent="0.35">
      <c r="A170" s="38" t="s">
        <v>3289</v>
      </c>
      <c r="B170" s="43" t="s">
        <v>102</v>
      </c>
      <c r="C170" s="38" t="s">
        <v>2470</v>
      </c>
      <c r="D170" s="38" t="s">
        <v>3290</v>
      </c>
      <c r="E170" s="38" t="s">
        <v>3291</v>
      </c>
      <c r="F170" s="38" t="s">
        <v>348</v>
      </c>
    </row>
    <row r="171" spans="1:6" ht="14.25" customHeight="1" x14ac:dyDescent="0.35">
      <c r="A171" s="38" t="s">
        <v>3289</v>
      </c>
      <c r="B171" s="43" t="s">
        <v>103</v>
      </c>
      <c r="C171" s="38" t="s">
        <v>2471</v>
      </c>
      <c r="D171" s="38" t="s">
        <v>3292</v>
      </c>
      <c r="E171" s="38" t="s">
        <v>3293</v>
      </c>
      <c r="F171" s="38" t="s">
        <v>366</v>
      </c>
    </row>
    <row r="172" spans="1:6" ht="14.25" customHeight="1" x14ac:dyDescent="0.35">
      <c r="A172" s="38" t="s">
        <v>3289</v>
      </c>
      <c r="B172" s="43" t="s">
        <v>104</v>
      </c>
      <c r="C172" s="38" t="s">
        <v>2472</v>
      </c>
      <c r="D172" s="38" t="s">
        <v>3294</v>
      </c>
      <c r="E172" s="38" t="s">
        <v>3295</v>
      </c>
      <c r="F172" s="38" t="s">
        <v>465</v>
      </c>
    </row>
    <row r="173" spans="1:6" ht="14.25" customHeight="1" x14ac:dyDescent="0.35">
      <c r="A173" s="38" t="s">
        <v>3289</v>
      </c>
      <c r="B173" s="43" t="s">
        <v>105</v>
      </c>
      <c r="C173" s="38" t="s">
        <v>2473</v>
      </c>
      <c r="D173" s="38" t="s">
        <v>3296</v>
      </c>
      <c r="E173" s="38" t="s">
        <v>3297</v>
      </c>
      <c r="F173" s="38" t="s">
        <v>349</v>
      </c>
    </row>
    <row r="174" spans="1:6" ht="14.25" customHeight="1" x14ac:dyDescent="0.35">
      <c r="A174" s="38" t="s">
        <v>3289</v>
      </c>
      <c r="B174" s="43" t="s">
        <v>106</v>
      </c>
      <c r="C174" s="38" t="s">
        <v>2474</v>
      </c>
      <c r="D174" s="38" t="s">
        <v>3298</v>
      </c>
      <c r="E174" s="38" t="s">
        <v>3299</v>
      </c>
      <c r="F174" s="38" t="s">
        <v>1191</v>
      </c>
    </row>
    <row r="175" spans="1:6" ht="14.25" customHeight="1" x14ac:dyDescent="0.35">
      <c r="A175" s="38" t="s">
        <v>3289</v>
      </c>
      <c r="B175" s="43" t="s">
        <v>107</v>
      </c>
      <c r="C175" s="38" t="s">
        <v>2475</v>
      </c>
      <c r="D175" s="38" t="s">
        <v>3300</v>
      </c>
      <c r="E175" s="38" t="s">
        <v>3301</v>
      </c>
      <c r="F175" s="38" t="s">
        <v>438</v>
      </c>
    </row>
    <row r="176" spans="1:6" ht="14.25" customHeight="1" x14ac:dyDescent="0.35">
      <c r="A176" s="38" t="s">
        <v>3289</v>
      </c>
      <c r="B176" s="43" t="s">
        <v>108</v>
      </c>
      <c r="C176" s="38" t="s">
        <v>2476</v>
      </c>
      <c r="D176" s="38" t="s">
        <v>3302</v>
      </c>
      <c r="E176" s="38" t="s">
        <v>3303</v>
      </c>
      <c r="F176" s="38" t="s">
        <v>252</v>
      </c>
    </row>
    <row r="177" spans="1:6" ht="14.25" customHeight="1" x14ac:dyDescent="0.35">
      <c r="A177" s="38" t="s">
        <v>3289</v>
      </c>
      <c r="B177" s="43" t="s">
        <v>109</v>
      </c>
      <c r="C177" s="38" t="s">
        <v>2477</v>
      </c>
      <c r="D177" s="38" t="s">
        <v>3304</v>
      </c>
      <c r="E177" s="38" t="s">
        <v>3305</v>
      </c>
      <c r="F177" s="38" t="s">
        <v>288</v>
      </c>
    </row>
    <row r="178" spans="1:6" ht="14.25" customHeight="1" x14ac:dyDescent="0.35">
      <c r="A178" s="38" t="s">
        <v>3289</v>
      </c>
      <c r="B178" s="43" t="s">
        <v>110</v>
      </c>
      <c r="C178" s="38" t="s">
        <v>2478</v>
      </c>
      <c r="D178" s="38" t="s">
        <v>3306</v>
      </c>
      <c r="E178" s="38" t="s">
        <v>3307</v>
      </c>
      <c r="F178" s="38" t="s">
        <v>266</v>
      </c>
    </row>
    <row r="179" spans="1:6" ht="14.25" customHeight="1" x14ac:dyDescent="0.35">
      <c r="A179" s="38" t="s">
        <v>3289</v>
      </c>
      <c r="B179" s="43" t="s">
        <v>111</v>
      </c>
      <c r="C179" s="38" t="s">
        <v>2479</v>
      </c>
      <c r="D179" s="38" t="s">
        <v>3308</v>
      </c>
      <c r="E179" s="38" t="s">
        <v>3309</v>
      </c>
      <c r="F179" s="38" t="s">
        <v>267</v>
      </c>
    </row>
    <row r="180" spans="1:6" ht="14.25" customHeight="1" x14ac:dyDescent="0.35">
      <c r="A180" s="38" t="s">
        <v>3289</v>
      </c>
      <c r="B180" s="43" t="s">
        <v>112</v>
      </c>
      <c r="C180" s="38" t="s">
        <v>2480</v>
      </c>
      <c r="D180" s="38" t="s">
        <v>3310</v>
      </c>
      <c r="E180" s="38" t="s">
        <v>3311</v>
      </c>
      <c r="F180" s="38" t="s">
        <v>609</v>
      </c>
    </row>
    <row r="181" spans="1:6" ht="14.25" customHeight="1" x14ac:dyDescent="0.35">
      <c r="A181" s="38" t="s">
        <v>3289</v>
      </c>
      <c r="B181" s="43" t="s">
        <v>113</v>
      </c>
      <c r="C181" s="38" t="s">
        <v>2481</v>
      </c>
      <c r="D181" s="38" t="s">
        <v>3312</v>
      </c>
      <c r="E181" s="38" t="s">
        <v>3313</v>
      </c>
      <c r="F181" s="38" t="s">
        <v>289</v>
      </c>
    </row>
    <row r="182" spans="1:6" ht="14.25" customHeight="1" x14ac:dyDescent="0.35">
      <c r="A182" s="38" t="s">
        <v>3289</v>
      </c>
      <c r="B182" s="43" t="s">
        <v>114</v>
      </c>
      <c r="C182" s="38" t="s">
        <v>2482</v>
      </c>
      <c r="D182" s="38" t="s">
        <v>3314</v>
      </c>
      <c r="E182" s="38" t="s">
        <v>3315</v>
      </c>
      <c r="F182" s="38" t="s">
        <v>253</v>
      </c>
    </row>
    <row r="183" spans="1:6" ht="14.25" customHeight="1" x14ac:dyDescent="0.35">
      <c r="A183" s="38" t="s">
        <v>3289</v>
      </c>
      <c r="B183" s="43" t="s">
        <v>115</v>
      </c>
      <c r="C183" s="38" t="s">
        <v>2483</v>
      </c>
      <c r="D183" s="38" t="s">
        <v>3316</v>
      </c>
      <c r="E183" s="38" t="s">
        <v>3317</v>
      </c>
      <c r="F183" s="38" t="s">
        <v>313</v>
      </c>
    </row>
    <row r="184" spans="1:6" ht="14.25" customHeight="1" x14ac:dyDescent="0.35">
      <c r="A184" s="38" t="s">
        <v>3289</v>
      </c>
      <c r="B184" s="43" t="s">
        <v>116</v>
      </c>
      <c r="C184" s="38" t="s">
        <v>2484</v>
      </c>
      <c r="D184" s="38" t="s">
        <v>3318</v>
      </c>
      <c r="E184" s="38" t="s">
        <v>3319</v>
      </c>
      <c r="F184" s="38" t="s">
        <v>326</v>
      </c>
    </row>
    <row r="185" spans="1:6" ht="14.25" customHeight="1" x14ac:dyDescent="0.35">
      <c r="A185" s="38" t="s">
        <v>3289</v>
      </c>
      <c r="B185" s="43" t="s">
        <v>117</v>
      </c>
      <c r="C185" s="38" t="s">
        <v>2485</v>
      </c>
      <c r="D185" s="38" t="s">
        <v>3320</v>
      </c>
      <c r="E185" s="38" t="s">
        <v>3321</v>
      </c>
      <c r="F185" s="38" t="s">
        <v>338</v>
      </c>
    </row>
    <row r="186" spans="1:6" ht="14.25" customHeight="1" x14ac:dyDescent="0.35">
      <c r="A186" s="38" t="s">
        <v>3289</v>
      </c>
      <c r="B186" s="43" t="s">
        <v>118</v>
      </c>
      <c r="C186" s="38" t="s">
        <v>2486</v>
      </c>
      <c r="D186" s="38" t="s">
        <v>3322</v>
      </c>
      <c r="E186" s="38" t="s">
        <v>3323</v>
      </c>
      <c r="F186" s="38" t="s">
        <v>382</v>
      </c>
    </row>
    <row r="187" spans="1:6" ht="14.25" customHeight="1" x14ac:dyDescent="0.35">
      <c r="A187" s="38" t="s">
        <v>3289</v>
      </c>
      <c r="B187" s="43" t="s">
        <v>119</v>
      </c>
      <c r="C187" s="38" t="s">
        <v>2487</v>
      </c>
      <c r="D187" s="38" t="s">
        <v>3324</v>
      </c>
      <c r="E187" s="38" t="s">
        <v>3325</v>
      </c>
      <c r="F187" s="38" t="s">
        <v>254</v>
      </c>
    </row>
    <row r="188" spans="1:6" ht="14.25" customHeight="1" x14ac:dyDescent="0.35">
      <c r="A188" s="38" t="s">
        <v>3289</v>
      </c>
      <c r="B188" s="43" t="s">
        <v>120</v>
      </c>
      <c r="C188" s="38" t="s">
        <v>2488</v>
      </c>
      <c r="D188" s="38" t="s">
        <v>3326</v>
      </c>
      <c r="E188" s="38" t="s">
        <v>3327</v>
      </c>
      <c r="F188" s="38" t="s">
        <v>290</v>
      </c>
    </row>
    <row r="189" spans="1:6" ht="14.25" customHeight="1" x14ac:dyDescent="0.35">
      <c r="A189" s="38" t="s">
        <v>3289</v>
      </c>
      <c r="B189" s="43" t="s">
        <v>121</v>
      </c>
      <c r="C189" s="38" t="s">
        <v>2489</v>
      </c>
      <c r="D189" s="38" t="s">
        <v>3328</v>
      </c>
      <c r="E189" s="38" t="s">
        <v>3329</v>
      </c>
      <c r="F189" s="38" t="s">
        <v>291</v>
      </c>
    </row>
    <row r="190" spans="1:6" ht="14.25" customHeight="1" x14ac:dyDescent="0.35">
      <c r="A190" s="38" t="s">
        <v>3289</v>
      </c>
      <c r="B190" s="43" t="s">
        <v>122</v>
      </c>
      <c r="C190" s="38" t="s">
        <v>2490</v>
      </c>
      <c r="D190" s="38" t="s">
        <v>3330</v>
      </c>
      <c r="E190" s="38" t="s">
        <v>3331</v>
      </c>
      <c r="F190" s="38" t="s">
        <v>292</v>
      </c>
    </row>
    <row r="191" spans="1:6" ht="14.25" customHeight="1" x14ac:dyDescent="0.35">
      <c r="A191" s="38" t="s">
        <v>3289</v>
      </c>
      <c r="B191" s="43" t="s">
        <v>123</v>
      </c>
      <c r="C191" s="38" t="s">
        <v>2491</v>
      </c>
      <c r="D191" s="38" t="s">
        <v>3332</v>
      </c>
      <c r="E191" s="38" t="s">
        <v>3333</v>
      </c>
      <c r="F191" s="38" t="s">
        <v>327</v>
      </c>
    </row>
    <row r="192" spans="1:6" ht="14.25" customHeight="1" x14ac:dyDescent="0.35">
      <c r="A192" s="38" t="s">
        <v>3289</v>
      </c>
      <c r="B192" s="43" t="s">
        <v>124</v>
      </c>
      <c r="C192" s="38" t="s">
        <v>2492</v>
      </c>
      <c r="D192" s="38" t="s">
        <v>3334</v>
      </c>
      <c r="E192" s="38" t="s">
        <v>3335</v>
      </c>
      <c r="F192" s="38" t="s">
        <v>391</v>
      </c>
    </row>
    <row r="193" spans="1:6" ht="14.25" customHeight="1" x14ac:dyDescent="0.35">
      <c r="A193" s="38" t="s">
        <v>3289</v>
      </c>
      <c r="B193" s="43" t="s">
        <v>125</v>
      </c>
      <c r="C193" s="38" t="s">
        <v>2493</v>
      </c>
      <c r="D193" s="38" t="s">
        <v>3336</v>
      </c>
      <c r="E193" s="38" t="s">
        <v>3337</v>
      </c>
      <c r="F193" s="38" t="s">
        <v>466</v>
      </c>
    </row>
    <row r="194" spans="1:6" ht="14.25" customHeight="1" x14ac:dyDescent="0.35">
      <c r="A194" s="38" t="s">
        <v>3289</v>
      </c>
      <c r="B194" s="43" t="s">
        <v>126</v>
      </c>
      <c r="C194" s="38" t="s">
        <v>2494</v>
      </c>
      <c r="D194" s="38" t="s">
        <v>3338</v>
      </c>
      <c r="E194" s="38" t="s">
        <v>3339</v>
      </c>
      <c r="F194" s="38" t="s">
        <v>423</v>
      </c>
    </row>
    <row r="195" spans="1:6" ht="14.25" customHeight="1" x14ac:dyDescent="0.35">
      <c r="A195" s="38" t="s">
        <v>3289</v>
      </c>
      <c r="B195" s="43" t="s">
        <v>127</v>
      </c>
      <c r="C195" s="38" t="s">
        <v>2495</v>
      </c>
      <c r="D195" s="38" t="s">
        <v>3340</v>
      </c>
      <c r="E195" s="38" t="s">
        <v>3341</v>
      </c>
      <c r="F195" s="38" t="s">
        <v>475</v>
      </c>
    </row>
    <row r="196" spans="1:6" ht="14.25" customHeight="1" x14ac:dyDescent="0.35">
      <c r="A196" s="38" t="s">
        <v>3289</v>
      </c>
      <c r="B196" s="43" t="s">
        <v>128</v>
      </c>
      <c r="C196" s="38" t="s">
        <v>2496</v>
      </c>
      <c r="D196" s="38" t="s">
        <v>3342</v>
      </c>
      <c r="E196" s="38" t="s">
        <v>3343</v>
      </c>
      <c r="F196" s="38" t="s">
        <v>414</v>
      </c>
    </row>
    <row r="197" spans="1:6" ht="14.25" customHeight="1" x14ac:dyDescent="0.35">
      <c r="A197" s="38" t="s">
        <v>3289</v>
      </c>
      <c r="B197" s="43" t="s">
        <v>129</v>
      </c>
      <c r="C197" s="38" t="s">
        <v>2497</v>
      </c>
      <c r="D197" s="38" t="s">
        <v>3344</v>
      </c>
      <c r="E197" s="38" t="s">
        <v>3345</v>
      </c>
      <c r="F197" s="38" t="s">
        <v>328</v>
      </c>
    </row>
    <row r="198" spans="1:6" ht="14.25" customHeight="1" x14ac:dyDescent="0.35">
      <c r="A198" s="38" t="s">
        <v>3289</v>
      </c>
      <c r="B198" s="43" t="s">
        <v>130</v>
      </c>
      <c r="C198" s="38" t="s">
        <v>2498</v>
      </c>
      <c r="D198" s="38" t="s">
        <v>3346</v>
      </c>
      <c r="E198" s="38" t="s">
        <v>3347</v>
      </c>
      <c r="F198" s="38" t="s">
        <v>269</v>
      </c>
    </row>
    <row r="199" spans="1:6" ht="14.25" customHeight="1" x14ac:dyDescent="0.35">
      <c r="A199" s="38" t="s">
        <v>3289</v>
      </c>
      <c r="B199" s="43" t="s">
        <v>131</v>
      </c>
      <c r="C199" s="38" t="s">
        <v>3348</v>
      </c>
      <c r="D199" s="38" t="s">
        <v>3349</v>
      </c>
      <c r="E199" s="38" t="s">
        <v>3350</v>
      </c>
      <c r="F199" s="38" t="s">
        <v>697</v>
      </c>
    </row>
    <row r="200" spans="1:6" ht="14.25" customHeight="1" x14ac:dyDescent="0.35">
      <c r="A200" s="38" t="s">
        <v>3289</v>
      </c>
      <c r="B200" s="43" t="s">
        <v>261</v>
      </c>
      <c r="C200" s="32" t="s">
        <v>1566</v>
      </c>
      <c r="D200" s="42" t="s">
        <v>3351</v>
      </c>
      <c r="E200" s="43" t="s">
        <v>3352</v>
      </c>
      <c r="F200" s="38" t="s">
        <v>3353</v>
      </c>
    </row>
    <row r="201" spans="1:6" ht="14.25" customHeight="1" x14ac:dyDescent="0.35">
      <c r="A201" s="38" t="s">
        <v>136</v>
      </c>
      <c r="B201" s="32" t="s">
        <v>255</v>
      </c>
      <c r="C201" s="32" t="s">
        <v>2327</v>
      </c>
      <c r="D201" s="42" t="s">
        <v>3354</v>
      </c>
      <c r="E201" s="43" t="s">
        <v>3355</v>
      </c>
    </row>
    <row r="202" spans="1:6" ht="14.25" customHeight="1" x14ac:dyDescent="0.35">
      <c r="A202" s="38" t="s">
        <v>136</v>
      </c>
      <c r="B202" s="32" t="s">
        <v>304</v>
      </c>
      <c r="C202" s="32" t="s">
        <v>2328</v>
      </c>
      <c r="D202" s="42" t="s">
        <v>3356</v>
      </c>
      <c r="E202" s="43" t="s">
        <v>3357</v>
      </c>
    </row>
    <row r="203" spans="1:6" ht="14.25" customHeight="1" x14ac:dyDescent="0.35">
      <c r="A203" s="38" t="s">
        <v>136</v>
      </c>
      <c r="B203" s="32" t="s">
        <v>293</v>
      </c>
      <c r="C203" s="32" t="s">
        <v>2329</v>
      </c>
      <c r="D203" s="42" t="s">
        <v>3358</v>
      </c>
      <c r="E203" s="43" t="s">
        <v>3359</v>
      </c>
    </row>
    <row r="204" spans="1:6" ht="14.25" customHeight="1" x14ac:dyDescent="0.35">
      <c r="A204" s="38" t="s">
        <v>136</v>
      </c>
      <c r="B204" s="32" t="s">
        <v>359</v>
      </c>
      <c r="C204" s="32" t="s">
        <v>2326</v>
      </c>
      <c r="D204" s="42" t="s">
        <v>3360</v>
      </c>
      <c r="E204" s="43" t="s">
        <v>3361</v>
      </c>
    </row>
    <row r="205" spans="1:6" ht="14.25" customHeight="1" x14ac:dyDescent="0.35">
      <c r="A205" s="38" t="s">
        <v>136</v>
      </c>
      <c r="B205" s="32" t="s">
        <v>268</v>
      </c>
      <c r="C205" s="32" t="s">
        <v>2330</v>
      </c>
      <c r="D205" s="42" t="s">
        <v>3146</v>
      </c>
      <c r="E205" s="43" t="s">
        <v>3146</v>
      </c>
    </row>
    <row r="206" spans="1:6" ht="14.25" customHeight="1" x14ac:dyDescent="0.35">
      <c r="A206" s="38" t="s">
        <v>136</v>
      </c>
      <c r="B206" s="32" t="s">
        <v>979</v>
      </c>
      <c r="C206" s="32" t="s">
        <v>1598</v>
      </c>
      <c r="D206" s="42" t="s">
        <v>3362</v>
      </c>
      <c r="E206" s="43" t="s">
        <v>3363</v>
      </c>
    </row>
    <row r="207" spans="1:6" ht="14.25" customHeight="1" x14ac:dyDescent="0.35">
      <c r="A207" s="38" t="s">
        <v>3364</v>
      </c>
      <c r="B207" s="32" t="s">
        <v>491</v>
      </c>
      <c r="C207" s="32" t="s">
        <v>2551</v>
      </c>
      <c r="D207" s="42" t="s">
        <v>3365</v>
      </c>
      <c r="E207" s="43" t="s">
        <v>3366</v>
      </c>
    </row>
    <row r="208" spans="1:6" ht="14.25" customHeight="1" x14ac:dyDescent="0.35">
      <c r="A208" s="38" t="s">
        <v>3364</v>
      </c>
      <c r="B208" s="32" t="s">
        <v>3367</v>
      </c>
      <c r="C208" s="32" t="s">
        <v>2552</v>
      </c>
      <c r="D208" s="42" t="s">
        <v>3368</v>
      </c>
      <c r="E208" s="43" t="s">
        <v>3369</v>
      </c>
    </row>
    <row r="209" spans="1:5" ht="14.25" customHeight="1" x14ac:dyDescent="0.35">
      <c r="A209" s="38" t="s">
        <v>3364</v>
      </c>
      <c r="B209" s="32" t="s">
        <v>3370</v>
      </c>
      <c r="C209" s="32" t="s">
        <v>2553</v>
      </c>
      <c r="D209" s="42" t="s">
        <v>3371</v>
      </c>
      <c r="E209" s="43" t="s">
        <v>3372</v>
      </c>
    </row>
    <row r="210" spans="1:5" ht="14.25" customHeight="1" x14ac:dyDescent="0.35">
      <c r="A210" s="38" t="s">
        <v>3364</v>
      </c>
      <c r="B210" s="32" t="s">
        <v>3373</v>
      </c>
      <c r="C210" s="32" t="s">
        <v>2554</v>
      </c>
      <c r="D210" s="32" t="s">
        <v>2554</v>
      </c>
      <c r="E210" s="32" t="s">
        <v>2554</v>
      </c>
    </row>
    <row r="211" spans="1:5" ht="14.25" customHeight="1" x14ac:dyDescent="0.35">
      <c r="A211" s="38" t="s">
        <v>3364</v>
      </c>
      <c r="B211" s="32" t="s">
        <v>256</v>
      </c>
      <c r="C211" s="32" t="s">
        <v>2555</v>
      </c>
      <c r="D211" s="32" t="s">
        <v>2555</v>
      </c>
      <c r="E211" s="32" t="s">
        <v>2555</v>
      </c>
    </row>
    <row r="212" spans="1:5" ht="14.25" customHeight="1" x14ac:dyDescent="0.35">
      <c r="A212" s="38" t="s">
        <v>3364</v>
      </c>
      <c r="B212" s="32" t="s">
        <v>3374</v>
      </c>
      <c r="C212" s="32" t="s">
        <v>2556</v>
      </c>
      <c r="D212" s="32" t="s">
        <v>2556</v>
      </c>
      <c r="E212" s="32" t="s">
        <v>2556</v>
      </c>
    </row>
    <row r="213" spans="1:5" ht="14.25" customHeight="1" x14ac:dyDescent="0.35">
      <c r="A213" s="38" t="s">
        <v>3364</v>
      </c>
      <c r="B213" s="32" t="s">
        <v>535</v>
      </c>
      <c r="C213" s="32" t="s">
        <v>2557</v>
      </c>
      <c r="D213" s="32" t="s">
        <v>2557</v>
      </c>
      <c r="E213" s="32" t="s">
        <v>2557</v>
      </c>
    </row>
    <row r="214" spans="1:5" ht="14.25" customHeight="1" x14ac:dyDescent="0.35">
      <c r="A214" s="38" t="s">
        <v>3364</v>
      </c>
      <c r="B214" s="32" t="s">
        <v>3375</v>
      </c>
      <c r="C214" s="32" t="s">
        <v>2558</v>
      </c>
      <c r="D214" s="32" t="s">
        <v>2558</v>
      </c>
      <c r="E214" s="32" t="s">
        <v>2558</v>
      </c>
    </row>
    <row r="215" spans="1:5" ht="14.25" customHeight="1" x14ac:dyDescent="0.35">
      <c r="A215" s="38" t="s">
        <v>3364</v>
      </c>
      <c r="B215" s="32" t="s">
        <v>927</v>
      </c>
      <c r="C215" s="32" t="s">
        <v>2559</v>
      </c>
      <c r="D215" s="32" t="s">
        <v>2559</v>
      </c>
      <c r="E215" s="32" t="s">
        <v>2559</v>
      </c>
    </row>
    <row r="216" spans="1:5" ht="14.25" customHeight="1" x14ac:dyDescent="0.35">
      <c r="A216" s="38" t="s">
        <v>3364</v>
      </c>
      <c r="B216" s="32" t="s">
        <v>3376</v>
      </c>
      <c r="C216" s="32" t="s">
        <v>2560</v>
      </c>
      <c r="D216" s="32" t="s">
        <v>3377</v>
      </c>
      <c r="E216" s="32" t="s">
        <v>2560</v>
      </c>
    </row>
    <row r="217" spans="1:5" ht="14.25" customHeight="1" x14ac:dyDescent="0.35">
      <c r="A217" s="38" t="s">
        <v>3364</v>
      </c>
      <c r="B217" s="32" t="s">
        <v>367</v>
      </c>
      <c r="C217" s="32" t="s">
        <v>2561</v>
      </c>
      <c r="D217" s="32" t="s">
        <v>2561</v>
      </c>
      <c r="E217" s="32" t="s">
        <v>2561</v>
      </c>
    </row>
    <row r="218" spans="1:5" ht="14.25" customHeight="1" x14ac:dyDescent="0.35">
      <c r="A218" s="38" t="s">
        <v>3364</v>
      </c>
      <c r="B218" s="32" t="s">
        <v>530</v>
      </c>
      <c r="C218" s="32" t="s">
        <v>3378</v>
      </c>
      <c r="D218" s="42" t="s">
        <v>3379</v>
      </c>
      <c r="E218" s="43" t="s">
        <v>3380</v>
      </c>
    </row>
    <row r="219" spans="1:5" ht="14.25" customHeight="1" x14ac:dyDescent="0.35">
      <c r="A219" s="38" t="s">
        <v>3364</v>
      </c>
      <c r="B219" s="32" t="s">
        <v>935</v>
      </c>
      <c r="C219" s="32" t="s">
        <v>2563</v>
      </c>
      <c r="D219" s="42" t="s">
        <v>3381</v>
      </c>
      <c r="E219" s="43" t="s">
        <v>3382</v>
      </c>
    </row>
    <row r="220" spans="1:5" ht="14.25" customHeight="1" x14ac:dyDescent="0.35">
      <c r="A220" s="38" t="s">
        <v>3364</v>
      </c>
      <c r="B220" s="32" t="s">
        <v>3383</v>
      </c>
      <c r="C220" s="32" t="s">
        <v>2564</v>
      </c>
      <c r="D220" s="42" t="s">
        <v>3384</v>
      </c>
      <c r="E220" s="43" t="s">
        <v>3385</v>
      </c>
    </row>
    <row r="221" spans="1:5" ht="14.25" customHeight="1" x14ac:dyDescent="0.35">
      <c r="A221" s="38" t="s">
        <v>3364</v>
      </c>
      <c r="B221" s="32" t="s">
        <v>3386</v>
      </c>
      <c r="C221" s="32" t="s">
        <v>2565</v>
      </c>
      <c r="D221" s="42" t="s">
        <v>3387</v>
      </c>
      <c r="E221" s="43" t="s">
        <v>3388</v>
      </c>
    </row>
    <row r="222" spans="1:5" ht="14.25" customHeight="1" x14ac:dyDescent="0.35">
      <c r="A222" s="38" t="s">
        <v>3364</v>
      </c>
      <c r="B222" s="32" t="s">
        <v>354</v>
      </c>
      <c r="C222" s="32" t="s">
        <v>14</v>
      </c>
      <c r="D222" s="42" t="s">
        <v>3167</v>
      </c>
      <c r="E222" s="43" t="s">
        <v>3168</v>
      </c>
    </row>
    <row r="223" spans="1:5" ht="14.25" customHeight="1" x14ac:dyDescent="0.35">
      <c r="A223" s="38" t="s">
        <v>3364</v>
      </c>
      <c r="B223" s="32" t="s">
        <v>268</v>
      </c>
      <c r="C223" s="32" t="s">
        <v>2566</v>
      </c>
      <c r="D223" s="42" t="s">
        <v>3146</v>
      </c>
      <c r="E223" s="43" t="s">
        <v>3146</v>
      </c>
    </row>
    <row r="224" spans="1:5" ht="14.25" customHeight="1" x14ac:dyDescent="0.35">
      <c r="A224" s="38" t="s">
        <v>3364</v>
      </c>
      <c r="B224" s="32" t="s">
        <v>979</v>
      </c>
      <c r="C224" s="32" t="s">
        <v>1598</v>
      </c>
      <c r="D224" s="42" t="s">
        <v>3144</v>
      </c>
      <c r="E224" s="43" t="s">
        <v>3145</v>
      </c>
    </row>
    <row r="225" spans="1:5" ht="14.25" customHeight="1" x14ac:dyDescent="0.35">
      <c r="A225" s="38" t="s">
        <v>3389</v>
      </c>
      <c r="B225" s="38" t="s">
        <v>257</v>
      </c>
      <c r="C225" s="38" t="s">
        <v>2513</v>
      </c>
      <c r="D225" s="42" t="s">
        <v>3390</v>
      </c>
      <c r="E225" s="43" t="s">
        <v>3391</v>
      </c>
    </row>
    <row r="226" spans="1:5" ht="14.25" customHeight="1" x14ac:dyDescent="0.35">
      <c r="A226" s="38" t="s">
        <v>3389</v>
      </c>
      <c r="B226" s="38" t="s">
        <v>705</v>
      </c>
      <c r="C226" s="38" t="s">
        <v>2514</v>
      </c>
      <c r="D226" s="42" t="s">
        <v>3392</v>
      </c>
      <c r="E226" s="43" t="s">
        <v>3393</v>
      </c>
    </row>
    <row r="227" spans="1:5" ht="14.25" customHeight="1" x14ac:dyDescent="0.35">
      <c r="A227" s="38" t="s">
        <v>3389</v>
      </c>
      <c r="B227" s="38" t="s">
        <v>3394</v>
      </c>
      <c r="C227" s="38" t="s">
        <v>2515</v>
      </c>
      <c r="D227" s="42" t="s">
        <v>3395</v>
      </c>
      <c r="E227" s="43" t="s">
        <v>3396</v>
      </c>
    </row>
    <row r="228" spans="1:5" ht="14.25" customHeight="1" x14ac:dyDescent="0.35">
      <c r="A228" s="38" t="s">
        <v>3389</v>
      </c>
      <c r="B228" s="38" t="s">
        <v>3397</v>
      </c>
      <c r="C228" s="38" t="s">
        <v>3398</v>
      </c>
      <c r="D228" s="42" t="s">
        <v>3399</v>
      </c>
      <c r="E228" s="43" t="s">
        <v>3400</v>
      </c>
    </row>
    <row r="229" spans="1:5" ht="14.25" customHeight="1" x14ac:dyDescent="0.35">
      <c r="A229" s="38" t="s">
        <v>3389</v>
      </c>
      <c r="B229" s="38" t="s">
        <v>856</v>
      </c>
      <c r="C229" s="38" t="s">
        <v>2517</v>
      </c>
      <c r="D229" s="42" t="s">
        <v>3401</v>
      </c>
      <c r="E229" s="43" t="s">
        <v>3402</v>
      </c>
    </row>
    <row r="230" spans="1:5" ht="14.25" customHeight="1" x14ac:dyDescent="0.35">
      <c r="A230" s="38" t="s">
        <v>3389</v>
      </c>
      <c r="B230" s="38" t="s">
        <v>316</v>
      </c>
      <c r="C230" s="38" t="s">
        <v>2518</v>
      </c>
      <c r="D230" s="42" t="s">
        <v>3403</v>
      </c>
      <c r="E230" s="43" t="s">
        <v>3404</v>
      </c>
    </row>
    <row r="231" spans="1:5" ht="14.25" customHeight="1" x14ac:dyDescent="0.35">
      <c r="A231" s="38" t="s">
        <v>3389</v>
      </c>
      <c r="B231" s="38" t="s">
        <v>669</v>
      </c>
      <c r="C231" s="38" t="s">
        <v>2519</v>
      </c>
      <c r="D231" s="42" t="s">
        <v>3405</v>
      </c>
      <c r="E231" s="43" t="s">
        <v>3406</v>
      </c>
    </row>
    <row r="232" spans="1:5" ht="14.25" customHeight="1" x14ac:dyDescent="0.35">
      <c r="A232" s="38" t="s">
        <v>3389</v>
      </c>
      <c r="B232" s="38" t="s">
        <v>3407</v>
      </c>
      <c r="C232" s="38" t="s">
        <v>2520</v>
      </c>
      <c r="D232" s="42" t="s">
        <v>3408</v>
      </c>
      <c r="E232" s="43" t="s">
        <v>3409</v>
      </c>
    </row>
    <row r="233" spans="1:5" ht="14.25" customHeight="1" x14ac:dyDescent="0.35">
      <c r="A233" s="38" t="s">
        <v>3389</v>
      </c>
      <c r="B233" s="38" t="s">
        <v>3410</v>
      </c>
      <c r="C233" s="38" t="s">
        <v>2521</v>
      </c>
      <c r="D233" s="42" t="s">
        <v>3411</v>
      </c>
      <c r="E233" s="43" t="s">
        <v>3412</v>
      </c>
    </row>
    <row r="234" spans="1:5" ht="14.25" customHeight="1" x14ac:dyDescent="0.35">
      <c r="A234" s="38" t="s">
        <v>3389</v>
      </c>
      <c r="B234" s="38" t="s">
        <v>3413</v>
      </c>
      <c r="C234" s="38" t="s">
        <v>2522</v>
      </c>
      <c r="D234" s="42" t="s">
        <v>3414</v>
      </c>
      <c r="E234" s="43" t="s">
        <v>3415</v>
      </c>
    </row>
    <row r="235" spans="1:5" ht="14.25" customHeight="1" x14ac:dyDescent="0.35">
      <c r="A235" s="38" t="s">
        <v>3389</v>
      </c>
      <c r="B235" s="38" t="s">
        <v>621</v>
      </c>
      <c r="C235" s="38" t="s">
        <v>2523</v>
      </c>
      <c r="D235" s="42" t="s">
        <v>3416</v>
      </c>
      <c r="E235" s="43" t="s">
        <v>3417</v>
      </c>
    </row>
    <row r="236" spans="1:5" ht="14.25" customHeight="1" x14ac:dyDescent="0.35">
      <c r="A236" s="38" t="s">
        <v>3389</v>
      </c>
      <c r="B236" s="38" t="s">
        <v>3418</v>
      </c>
      <c r="C236" s="38" t="s">
        <v>2524</v>
      </c>
      <c r="D236" s="42" t="s">
        <v>3419</v>
      </c>
      <c r="E236" s="43" t="s">
        <v>3420</v>
      </c>
    </row>
    <row r="237" spans="1:5" ht="14.25" customHeight="1" x14ac:dyDescent="0.35">
      <c r="A237" s="38" t="s">
        <v>3389</v>
      </c>
      <c r="B237" s="38" t="s">
        <v>3421</v>
      </c>
      <c r="C237" s="38" t="s">
        <v>2525</v>
      </c>
      <c r="D237" s="42" t="s">
        <v>3422</v>
      </c>
      <c r="E237" s="43" t="s">
        <v>3423</v>
      </c>
    </row>
    <row r="238" spans="1:5" ht="14.25" customHeight="1" x14ac:dyDescent="0.35">
      <c r="A238" s="38" t="s">
        <v>3389</v>
      </c>
      <c r="B238" s="38" t="s">
        <v>3424</v>
      </c>
      <c r="C238" s="38" t="s">
        <v>2526</v>
      </c>
      <c r="D238" s="42" t="s">
        <v>3425</v>
      </c>
      <c r="E238" s="43" t="s">
        <v>3426</v>
      </c>
    </row>
    <row r="239" spans="1:5" ht="14.25" customHeight="1" x14ac:dyDescent="0.35">
      <c r="A239" s="38" t="s">
        <v>3389</v>
      </c>
      <c r="B239" s="38" t="s">
        <v>3427</v>
      </c>
      <c r="C239" s="38" t="s">
        <v>2527</v>
      </c>
      <c r="D239" s="42" t="s">
        <v>3428</v>
      </c>
      <c r="E239" s="43" t="s">
        <v>3429</v>
      </c>
    </row>
    <row r="240" spans="1:5" ht="14.25" customHeight="1" x14ac:dyDescent="0.35">
      <c r="A240" s="38" t="s">
        <v>3389</v>
      </c>
      <c r="B240" s="38" t="s">
        <v>3430</v>
      </c>
      <c r="C240" s="38" t="s">
        <v>2528</v>
      </c>
      <c r="D240" s="42" t="s">
        <v>3431</v>
      </c>
      <c r="E240" s="43" t="s">
        <v>3432</v>
      </c>
    </row>
    <row r="241" spans="1:7" ht="14.25" customHeight="1" x14ac:dyDescent="0.35">
      <c r="A241" s="38" t="s">
        <v>3389</v>
      </c>
      <c r="B241" s="38" t="s">
        <v>3433</v>
      </c>
      <c r="C241" s="38" t="s">
        <v>2529</v>
      </c>
      <c r="D241" s="42" t="s">
        <v>3434</v>
      </c>
      <c r="E241" s="43" t="s">
        <v>3435</v>
      </c>
    </row>
    <row r="242" spans="1:7" ht="14.25" customHeight="1" x14ac:dyDescent="0.35">
      <c r="A242" s="38" t="s">
        <v>3389</v>
      </c>
      <c r="B242" s="38" t="s">
        <v>261</v>
      </c>
      <c r="C242" s="38" t="s">
        <v>1566</v>
      </c>
      <c r="D242" s="42" t="s">
        <v>3436</v>
      </c>
      <c r="E242" s="43" t="s">
        <v>3437</v>
      </c>
    </row>
    <row r="243" spans="1:7" ht="14.25" customHeight="1" x14ac:dyDescent="0.35">
      <c r="A243" s="38" t="s">
        <v>3389</v>
      </c>
      <c r="B243" s="38" t="s">
        <v>354</v>
      </c>
      <c r="C243" s="38" t="s">
        <v>14</v>
      </c>
      <c r="D243" s="42" t="s">
        <v>3167</v>
      </c>
      <c r="E243" s="43" t="s">
        <v>3168</v>
      </c>
    </row>
    <row r="244" spans="1:7" ht="14.25" customHeight="1" x14ac:dyDescent="0.35">
      <c r="A244" s="38" t="s">
        <v>65</v>
      </c>
      <c r="B244" s="43" t="s">
        <v>244</v>
      </c>
      <c r="C244" s="43" t="s">
        <v>1367</v>
      </c>
      <c r="D244" s="42" t="s">
        <v>3438</v>
      </c>
      <c r="E244" s="43" t="s">
        <v>3439</v>
      </c>
    </row>
    <row r="245" spans="1:7" ht="14.25" customHeight="1" x14ac:dyDescent="0.35">
      <c r="A245" s="38" t="s">
        <v>65</v>
      </c>
      <c r="B245" s="43" t="s">
        <v>785</v>
      </c>
      <c r="C245" s="43" t="s">
        <v>1364</v>
      </c>
      <c r="D245" s="42" t="s">
        <v>3440</v>
      </c>
      <c r="E245" s="43" t="s">
        <v>3441</v>
      </c>
    </row>
    <row r="246" spans="1:7" ht="14.25" customHeight="1" x14ac:dyDescent="0.35">
      <c r="A246" s="38" t="s">
        <v>65</v>
      </c>
      <c r="B246" s="43" t="s">
        <v>718</v>
      </c>
      <c r="C246" s="43" t="s">
        <v>1354</v>
      </c>
      <c r="D246" s="42" t="s">
        <v>3442</v>
      </c>
      <c r="E246" s="43" t="s">
        <v>3443</v>
      </c>
    </row>
    <row r="247" spans="1:7" ht="14.25" customHeight="1" x14ac:dyDescent="0.35">
      <c r="A247" s="38" t="s">
        <v>65</v>
      </c>
      <c r="B247" s="43" t="s">
        <v>1313</v>
      </c>
      <c r="C247" s="43" t="s">
        <v>1351</v>
      </c>
      <c r="D247" s="42" t="s">
        <v>3444</v>
      </c>
      <c r="E247" s="43" t="s">
        <v>3445</v>
      </c>
    </row>
    <row r="248" spans="1:7" ht="14.25" customHeight="1" x14ac:dyDescent="0.35">
      <c r="A248" s="38" t="s">
        <v>65</v>
      </c>
      <c r="B248" s="43" t="s">
        <v>591</v>
      </c>
      <c r="C248" s="43" t="s">
        <v>1361</v>
      </c>
      <c r="D248" s="42" t="s">
        <v>3446</v>
      </c>
      <c r="E248" s="43" t="s">
        <v>3447</v>
      </c>
    </row>
    <row r="249" spans="1:7" ht="14.25" customHeight="1" x14ac:dyDescent="0.35">
      <c r="A249" s="38" t="s">
        <v>65</v>
      </c>
      <c r="B249" s="43" t="s">
        <v>569</v>
      </c>
      <c r="C249" s="43" t="s">
        <v>1377</v>
      </c>
      <c r="D249" s="42" t="s">
        <v>3448</v>
      </c>
      <c r="E249" s="43" t="s">
        <v>3449</v>
      </c>
    </row>
    <row r="250" spans="1:7" ht="14.25" customHeight="1" x14ac:dyDescent="0.35">
      <c r="A250" s="38" t="s">
        <v>65</v>
      </c>
      <c r="B250" s="43" t="s">
        <v>422</v>
      </c>
      <c r="C250" s="43" t="s">
        <v>1355</v>
      </c>
      <c r="D250" s="42" t="s">
        <v>3450</v>
      </c>
      <c r="E250" s="43" t="s">
        <v>3451</v>
      </c>
    </row>
    <row r="251" spans="1:7" ht="14.25" customHeight="1" x14ac:dyDescent="0.35">
      <c r="A251" s="38" t="s">
        <v>65</v>
      </c>
      <c r="B251" s="43" t="s">
        <v>3452</v>
      </c>
      <c r="C251" s="43" t="s">
        <v>3453</v>
      </c>
      <c r="D251" s="42" t="s">
        <v>3454</v>
      </c>
      <c r="E251" s="43" t="s">
        <v>3455</v>
      </c>
    </row>
    <row r="252" spans="1:7" ht="14.25" customHeight="1" x14ac:dyDescent="0.35">
      <c r="A252" s="38" t="s">
        <v>65</v>
      </c>
      <c r="B252" s="43" t="s">
        <v>3456</v>
      </c>
      <c r="C252" s="43" t="s">
        <v>3457</v>
      </c>
      <c r="D252" s="42" t="s">
        <v>3458</v>
      </c>
      <c r="E252" s="43" t="s">
        <v>3459</v>
      </c>
    </row>
    <row r="253" spans="1:7" ht="14.25" customHeight="1" x14ac:dyDescent="0.35">
      <c r="A253" s="38" t="s">
        <v>65</v>
      </c>
      <c r="B253" s="43" t="s">
        <v>3460</v>
      </c>
      <c r="C253" s="43" t="s">
        <v>3461</v>
      </c>
      <c r="D253" s="42" t="s">
        <v>3462</v>
      </c>
      <c r="E253" s="43" t="s">
        <v>3463</v>
      </c>
    </row>
    <row r="254" spans="1:7" ht="14.25" customHeight="1" x14ac:dyDescent="0.35">
      <c r="A254" s="38" t="s">
        <v>65</v>
      </c>
      <c r="B254" s="43" t="s">
        <v>3464</v>
      </c>
      <c r="C254" s="43" t="s">
        <v>3465</v>
      </c>
      <c r="D254" s="42" t="s">
        <v>3466</v>
      </c>
      <c r="E254" s="43" t="s">
        <v>3467</v>
      </c>
    </row>
    <row r="255" spans="1:7" ht="14.25" customHeight="1" x14ac:dyDescent="0.35">
      <c r="A255" s="38" t="s">
        <v>65</v>
      </c>
      <c r="B255" s="43" t="s">
        <v>3468</v>
      </c>
      <c r="C255" s="43" t="s">
        <v>3469</v>
      </c>
      <c r="D255" s="42" t="s">
        <v>3470</v>
      </c>
      <c r="E255" s="43" t="s">
        <v>3471</v>
      </c>
    </row>
    <row r="256" spans="1:7" ht="14.25" customHeight="1" x14ac:dyDescent="0.35">
      <c r="A256" s="38" t="s">
        <v>65</v>
      </c>
      <c r="B256" s="43" t="s">
        <v>3472</v>
      </c>
      <c r="C256" s="43" t="s">
        <v>3473</v>
      </c>
      <c r="D256" s="42" t="s">
        <v>3474</v>
      </c>
      <c r="E256" s="43" t="s">
        <v>3475</v>
      </c>
      <c r="F256" s="42"/>
      <c r="G256" s="43"/>
    </row>
    <row r="257" spans="1:5" ht="14.25" customHeight="1" x14ac:dyDescent="0.35">
      <c r="A257" s="38" t="s">
        <v>65</v>
      </c>
      <c r="B257" s="43" t="s">
        <v>261</v>
      </c>
      <c r="C257" s="43" t="s">
        <v>1358</v>
      </c>
      <c r="D257" s="42" t="s">
        <v>3476</v>
      </c>
      <c r="E257" s="43" t="s">
        <v>3477</v>
      </c>
    </row>
    <row r="258" spans="1:5" ht="14.25" customHeight="1" x14ac:dyDescent="0.35">
      <c r="A258" s="38" t="s">
        <v>65</v>
      </c>
      <c r="B258" s="43" t="s">
        <v>354</v>
      </c>
      <c r="C258" s="43" t="s">
        <v>14</v>
      </c>
      <c r="D258" s="42" t="s">
        <v>3167</v>
      </c>
      <c r="E258" s="43" t="s">
        <v>3168</v>
      </c>
    </row>
    <row r="259" spans="1:5" ht="14.25" customHeight="1" x14ac:dyDescent="0.35">
      <c r="A259" s="38" t="s">
        <v>65</v>
      </c>
      <c r="B259" s="43" t="s">
        <v>979</v>
      </c>
      <c r="C259" s="43" t="s">
        <v>1598</v>
      </c>
      <c r="D259" s="42" t="s">
        <v>3144</v>
      </c>
      <c r="E259" s="43" t="s">
        <v>3145</v>
      </c>
    </row>
    <row r="260" spans="1:5" ht="14.25" customHeight="1" x14ac:dyDescent="0.35">
      <c r="A260" s="38" t="s">
        <v>3478</v>
      </c>
      <c r="B260" s="43" t="s">
        <v>567</v>
      </c>
      <c r="C260" s="38" t="s">
        <v>2347</v>
      </c>
      <c r="D260" s="38" t="s">
        <v>3479</v>
      </c>
      <c r="E260" s="38" t="s">
        <v>3480</v>
      </c>
    </row>
    <row r="261" spans="1:5" ht="14.25" customHeight="1" x14ac:dyDescent="0.35">
      <c r="A261" s="38" t="s">
        <v>3478</v>
      </c>
      <c r="B261" s="43" t="s">
        <v>3481</v>
      </c>
      <c r="C261" s="38" t="s">
        <v>3482</v>
      </c>
      <c r="D261" s="38" t="s">
        <v>3483</v>
      </c>
      <c r="E261" s="38" t="s">
        <v>3483</v>
      </c>
    </row>
    <row r="262" spans="1:5" ht="14.25" customHeight="1" x14ac:dyDescent="0.35">
      <c r="A262" s="38" t="s">
        <v>3478</v>
      </c>
      <c r="B262" s="43" t="s">
        <v>389</v>
      </c>
      <c r="C262" s="38" t="s">
        <v>2348</v>
      </c>
      <c r="D262" s="38" t="s">
        <v>3484</v>
      </c>
      <c r="E262" s="38" t="s">
        <v>3485</v>
      </c>
    </row>
    <row r="263" spans="1:5" ht="15" customHeight="1" x14ac:dyDescent="0.35">
      <c r="A263" s="38" t="s">
        <v>3478</v>
      </c>
      <c r="B263" s="43" t="s">
        <v>663</v>
      </c>
      <c r="C263" s="38" t="s">
        <v>970</v>
      </c>
      <c r="D263" s="38" t="s">
        <v>3486</v>
      </c>
      <c r="E263" s="38" t="s">
        <v>3487</v>
      </c>
    </row>
    <row r="264" spans="1:5" ht="14.25" customHeight="1" x14ac:dyDescent="0.35">
      <c r="A264" s="38" t="s">
        <v>3478</v>
      </c>
      <c r="B264" s="43" t="s">
        <v>3488</v>
      </c>
      <c r="C264" s="38" t="s">
        <v>3489</v>
      </c>
      <c r="D264" s="38" t="s">
        <v>3490</v>
      </c>
      <c r="E264" s="38" t="s">
        <v>3491</v>
      </c>
    </row>
    <row r="265" spans="1:5" ht="14.25" customHeight="1" x14ac:dyDescent="0.35">
      <c r="A265" s="38" t="s">
        <v>3478</v>
      </c>
      <c r="B265" s="43" t="s">
        <v>603</v>
      </c>
      <c r="C265" s="38" t="s">
        <v>2349</v>
      </c>
      <c r="D265" s="38" t="s">
        <v>3492</v>
      </c>
      <c r="E265" s="38" t="s">
        <v>3492</v>
      </c>
    </row>
    <row r="266" spans="1:5" ht="15" customHeight="1" x14ac:dyDescent="0.35">
      <c r="A266" s="38" t="s">
        <v>3478</v>
      </c>
      <c r="B266" s="43" t="s">
        <v>3493</v>
      </c>
      <c r="C266" s="38" t="s">
        <v>3494</v>
      </c>
      <c r="D266" s="38" t="s">
        <v>3495</v>
      </c>
      <c r="E266" s="38" t="s">
        <v>3496</v>
      </c>
    </row>
    <row r="267" spans="1:5" ht="14.25" customHeight="1" x14ac:dyDescent="0.35">
      <c r="A267" s="38" t="s">
        <v>3478</v>
      </c>
      <c r="B267" s="43" t="s">
        <v>1031</v>
      </c>
      <c r="C267" s="38" t="s">
        <v>2351</v>
      </c>
      <c r="D267" s="38" t="s">
        <v>3497</v>
      </c>
      <c r="E267" s="38" t="s">
        <v>3498</v>
      </c>
    </row>
    <row r="268" spans="1:5" ht="14.25" customHeight="1" x14ac:dyDescent="0.35">
      <c r="A268" s="38" t="s">
        <v>3478</v>
      </c>
      <c r="B268" s="43" t="s">
        <v>1220</v>
      </c>
      <c r="C268" s="38" t="s">
        <v>2350</v>
      </c>
      <c r="D268" s="38" t="s">
        <v>3499</v>
      </c>
      <c r="E268" s="38" t="s">
        <v>3499</v>
      </c>
    </row>
    <row r="269" spans="1:5" ht="14.25" customHeight="1" x14ac:dyDescent="0.35">
      <c r="A269" s="38" t="s">
        <v>3478</v>
      </c>
      <c r="B269" s="43" t="s">
        <v>278</v>
      </c>
      <c r="C269" s="38" t="s">
        <v>2352</v>
      </c>
      <c r="D269" s="38" t="s">
        <v>3500</v>
      </c>
      <c r="E269" s="38" t="s">
        <v>3501</v>
      </c>
    </row>
    <row r="270" spans="1:5" ht="14.25" customHeight="1" x14ac:dyDescent="0.35">
      <c r="A270" s="38" t="s">
        <v>3478</v>
      </c>
      <c r="B270" s="43" t="s">
        <v>238</v>
      </c>
      <c r="C270" s="38" t="s">
        <v>2353</v>
      </c>
      <c r="D270" s="38" t="s">
        <v>3502</v>
      </c>
      <c r="E270" s="38" t="s">
        <v>3503</v>
      </c>
    </row>
    <row r="271" spans="1:5" ht="14.25" customHeight="1" x14ac:dyDescent="0.35">
      <c r="A271" s="38" t="s">
        <v>3478</v>
      </c>
      <c r="B271" s="43" t="s">
        <v>1027</v>
      </c>
      <c r="C271" s="38" t="s">
        <v>2354</v>
      </c>
      <c r="D271" s="38" t="s">
        <v>3504</v>
      </c>
      <c r="E271" s="38" t="s">
        <v>3505</v>
      </c>
    </row>
    <row r="272" spans="1:5" ht="14.25" customHeight="1" x14ac:dyDescent="0.35">
      <c r="A272" s="38" t="s">
        <v>3478</v>
      </c>
      <c r="B272" s="43" t="s">
        <v>846</v>
      </c>
      <c r="C272" s="38" t="s">
        <v>2355</v>
      </c>
      <c r="D272" s="38" t="s">
        <v>3506</v>
      </c>
      <c r="E272" s="38" t="s">
        <v>3507</v>
      </c>
    </row>
    <row r="273" spans="1:5" ht="14.25" customHeight="1" x14ac:dyDescent="0.35">
      <c r="A273" s="38" t="s">
        <v>3478</v>
      </c>
      <c r="B273" s="43" t="s">
        <v>683</v>
      </c>
      <c r="C273" s="38" t="s">
        <v>2356</v>
      </c>
      <c r="D273" s="38" t="s">
        <v>3508</v>
      </c>
      <c r="E273" s="38" t="s">
        <v>3509</v>
      </c>
    </row>
    <row r="274" spans="1:5" ht="14.25" customHeight="1" x14ac:dyDescent="0.35">
      <c r="A274" s="38" t="s">
        <v>3478</v>
      </c>
      <c r="B274" s="43" t="s">
        <v>410</v>
      </c>
      <c r="C274" s="38" t="s">
        <v>2357</v>
      </c>
      <c r="D274" s="38" t="s">
        <v>3510</v>
      </c>
      <c r="E274" s="38" t="s">
        <v>3511</v>
      </c>
    </row>
    <row r="275" spans="1:5" ht="14.25" customHeight="1" x14ac:dyDescent="0.35">
      <c r="A275" s="38" t="s">
        <v>3478</v>
      </c>
      <c r="B275" s="43" t="s">
        <v>842</v>
      </c>
      <c r="C275" s="38" t="s">
        <v>2358</v>
      </c>
      <c r="D275" s="38" t="s">
        <v>3512</v>
      </c>
      <c r="E275" s="38" t="s">
        <v>3513</v>
      </c>
    </row>
    <row r="276" spans="1:5" ht="15" customHeight="1" x14ac:dyDescent="0.35">
      <c r="A276" s="38" t="s">
        <v>3478</v>
      </c>
      <c r="B276" s="43" t="s">
        <v>3514</v>
      </c>
      <c r="C276" s="38" t="s">
        <v>3515</v>
      </c>
      <c r="D276" s="38" t="s">
        <v>3516</v>
      </c>
      <c r="E276" s="38" t="s">
        <v>3517</v>
      </c>
    </row>
    <row r="277" spans="1:5" ht="14.25" customHeight="1" x14ac:dyDescent="0.35">
      <c r="A277" s="38" t="s">
        <v>3478</v>
      </c>
      <c r="B277" s="43" t="s">
        <v>397</v>
      </c>
      <c r="C277" s="38" t="s">
        <v>2359</v>
      </c>
      <c r="D277" s="38" t="s">
        <v>3518</v>
      </c>
      <c r="E277" s="38" t="s">
        <v>3519</v>
      </c>
    </row>
    <row r="278" spans="1:5" ht="14.25" customHeight="1" x14ac:dyDescent="0.35">
      <c r="A278" s="38" t="s">
        <v>3478</v>
      </c>
      <c r="B278" s="43" t="s">
        <v>3520</v>
      </c>
      <c r="C278" s="38" t="s">
        <v>3521</v>
      </c>
      <c r="D278" s="38" t="s">
        <v>3522</v>
      </c>
      <c r="E278" s="38" t="s">
        <v>3523</v>
      </c>
    </row>
    <row r="279" spans="1:5" ht="14.25" customHeight="1" x14ac:dyDescent="0.35">
      <c r="A279" s="38" t="s">
        <v>3478</v>
      </c>
      <c r="B279" s="43" t="s">
        <v>886</v>
      </c>
      <c r="C279" s="38" t="s">
        <v>2360</v>
      </c>
      <c r="D279" s="38" t="s">
        <v>3524</v>
      </c>
      <c r="E279" s="38" t="s">
        <v>3525</v>
      </c>
    </row>
    <row r="280" spans="1:5" ht="14.25" customHeight="1" x14ac:dyDescent="0.35">
      <c r="A280" s="38" t="s">
        <v>3478</v>
      </c>
      <c r="B280" s="43" t="s">
        <v>460</v>
      </c>
      <c r="C280" s="45" t="s">
        <v>2361</v>
      </c>
      <c r="D280" s="38" t="s">
        <v>3526</v>
      </c>
      <c r="E280" s="38" t="s">
        <v>3527</v>
      </c>
    </row>
    <row r="281" spans="1:5" ht="15" customHeight="1" x14ac:dyDescent="0.35">
      <c r="A281" s="38" t="s">
        <v>3478</v>
      </c>
      <c r="B281" s="43" t="s">
        <v>3528</v>
      </c>
      <c r="C281" s="38" t="s">
        <v>3529</v>
      </c>
      <c r="D281" s="38" t="s">
        <v>3530</v>
      </c>
      <c r="E281" s="38" t="s">
        <v>3531</v>
      </c>
    </row>
    <row r="282" spans="1:5" ht="14.25" customHeight="1" x14ac:dyDescent="0.35">
      <c r="A282" s="38" t="s">
        <v>3478</v>
      </c>
      <c r="B282" s="43" t="s">
        <v>939</v>
      </c>
      <c r="C282" s="38" t="s">
        <v>2362</v>
      </c>
      <c r="D282" s="38" t="s">
        <v>3532</v>
      </c>
      <c r="E282" s="38" t="s">
        <v>3533</v>
      </c>
    </row>
    <row r="283" spans="1:5" ht="14.25" customHeight="1" x14ac:dyDescent="0.35">
      <c r="A283" s="38" t="s">
        <v>3478</v>
      </c>
      <c r="B283" s="43" t="s">
        <v>745</v>
      </c>
      <c r="C283" s="38" t="s">
        <v>2363</v>
      </c>
      <c r="D283" s="38" t="s">
        <v>3534</v>
      </c>
      <c r="E283" s="38" t="s">
        <v>3535</v>
      </c>
    </row>
    <row r="284" spans="1:5" ht="14.25" customHeight="1" x14ac:dyDescent="0.35">
      <c r="A284" s="38" t="s">
        <v>3478</v>
      </c>
      <c r="B284" s="43" t="s">
        <v>3536</v>
      </c>
      <c r="C284" s="38" t="s">
        <v>3537</v>
      </c>
      <c r="D284" s="38" t="s">
        <v>3538</v>
      </c>
      <c r="E284" s="38" t="s">
        <v>3538</v>
      </c>
    </row>
    <row r="285" spans="1:5" ht="14.25" customHeight="1" x14ac:dyDescent="0.35">
      <c r="A285" s="38" t="s">
        <v>3478</v>
      </c>
      <c r="B285" s="43" t="s">
        <v>3539</v>
      </c>
      <c r="C285" s="38" t="s">
        <v>3540</v>
      </c>
      <c r="D285" s="38" t="s">
        <v>3541</v>
      </c>
      <c r="E285" s="38" t="s">
        <v>3542</v>
      </c>
    </row>
    <row r="286" spans="1:5" ht="14.25" customHeight="1" x14ac:dyDescent="0.35">
      <c r="A286" s="38" t="s">
        <v>3478</v>
      </c>
      <c r="B286" s="43" t="s">
        <v>435</v>
      </c>
      <c r="C286" s="38" t="s">
        <v>2364</v>
      </c>
      <c r="D286" s="38" t="s">
        <v>3543</v>
      </c>
      <c r="E286" s="38" t="s">
        <v>3544</v>
      </c>
    </row>
    <row r="287" spans="1:5" ht="14.25" customHeight="1" x14ac:dyDescent="0.35">
      <c r="A287" s="38" t="s">
        <v>3478</v>
      </c>
      <c r="B287" s="43" t="s">
        <v>628</v>
      </c>
      <c r="C287" s="38" t="s">
        <v>2365</v>
      </c>
      <c r="D287" s="38" t="s">
        <v>3545</v>
      </c>
      <c r="E287" s="38" t="s">
        <v>3546</v>
      </c>
    </row>
    <row r="288" spans="1:5" ht="15" customHeight="1" x14ac:dyDescent="0.35">
      <c r="A288" s="38" t="s">
        <v>3478</v>
      </c>
      <c r="B288" s="43" t="s">
        <v>948</v>
      </c>
      <c r="C288" s="38" t="s">
        <v>2367</v>
      </c>
      <c r="D288" s="38" t="s">
        <v>3547</v>
      </c>
      <c r="E288" s="38" t="s">
        <v>3547</v>
      </c>
    </row>
    <row r="289" spans="1:6" ht="15" customHeight="1" x14ac:dyDescent="0.35">
      <c r="A289" s="38" t="s">
        <v>3478</v>
      </c>
      <c r="B289" s="43" t="s">
        <v>353</v>
      </c>
      <c r="C289" s="38" t="s">
        <v>2366</v>
      </c>
      <c r="D289" s="38" t="s">
        <v>3548</v>
      </c>
      <c r="E289" s="38" t="s">
        <v>3549</v>
      </c>
    </row>
    <row r="290" spans="1:6" ht="15" customHeight="1" x14ac:dyDescent="0.35">
      <c r="A290" s="38" t="s">
        <v>3478</v>
      </c>
      <c r="B290" s="43" t="s">
        <v>589</v>
      </c>
      <c r="C290" s="38" t="s">
        <v>2368</v>
      </c>
      <c r="D290" s="38" t="s">
        <v>3550</v>
      </c>
      <c r="E290" s="38" t="s">
        <v>3551</v>
      </c>
    </row>
    <row r="291" spans="1:6" ht="15" customHeight="1" x14ac:dyDescent="0.35">
      <c r="A291" s="38" t="s">
        <v>3478</v>
      </c>
      <c r="B291" s="43" t="s">
        <v>563</v>
      </c>
      <c r="C291" s="38" t="s">
        <v>2369</v>
      </c>
      <c r="D291" s="38" t="s">
        <v>3552</v>
      </c>
      <c r="E291" s="38" t="s">
        <v>3553</v>
      </c>
    </row>
    <row r="292" spans="1:6" ht="15" customHeight="1" x14ac:dyDescent="0.35">
      <c r="A292" s="38" t="s">
        <v>3478</v>
      </c>
      <c r="B292" s="43" t="s">
        <v>1088</v>
      </c>
      <c r="C292" s="38" t="s">
        <v>2370</v>
      </c>
      <c r="D292" s="38" t="s">
        <v>3554</v>
      </c>
      <c r="E292" s="38" t="s">
        <v>3555</v>
      </c>
    </row>
    <row r="293" spans="1:6" ht="15" customHeight="1" x14ac:dyDescent="0.35">
      <c r="A293" s="38" t="s">
        <v>3478</v>
      </c>
      <c r="B293" s="43" t="s">
        <v>3556</v>
      </c>
      <c r="C293" s="38" t="s">
        <v>3557</v>
      </c>
      <c r="D293" s="38" t="s">
        <v>3558</v>
      </c>
      <c r="E293" s="38" t="s">
        <v>3558</v>
      </c>
    </row>
    <row r="294" spans="1:6" ht="15" customHeight="1" x14ac:dyDescent="0.35">
      <c r="A294" s="38" t="s">
        <v>3478</v>
      </c>
      <c r="B294" s="43" t="s">
        <v>1081</v>
      </c>
      <c r="C294" s="38" t="s">
        <v>2372</v>
      </c>
      <c r="D294" s="38" t="s">
        <v>3559</v>
      </c>
      <c r="E294" s="38" t="s">
        <v>3560</v>
      </c>
    </row>
    <row r="295" spans="1:6" ht="15" customHeight="1" x14ac:dyDescent="0.35">
      <c r="A295" s="38" t="s">
        <v>3478</v>
      </c>
      <c r="B295" s="43" t="s">
        <v>3561</v>
      </c>
      <c r="C295" s="38" t="s">
        <v>3562</v>
      </c>
      <c r="D295" s="38" t="s">
        <v>3563</v>
      </c>
      <c r="E295" s="38" t="s">
        <v>3564</v>
      </c>
    </row>
    <row r="296" spans="1:6" ht="15" customHeight="1" x14ac:dyDescent="0.35">
      <c r="A296" s="38" t="s">
        <v>3478</v>
      </c>
      <c r="B296" s="43" t="s">
        <v>596</v>
      </c>
      <c r="C296" s="38" t="s">
        <v>2371</v>
      </c>
      <c r="D296" s="38" t="s">
        <v>3565</v>
      </c>
      <c r="E296" s="38" t="s">
        <v>3566</v>
      </c>
    </row>
    <row r="297" spans="1:6" ht="15" customHeight="1" x14ac:dyDescent="0.35">
      <c r="A297" s="38" t="s">
        <v>3478</v>
      </c>
      <c r="B297" s="43" t="s">
        <v>1139</v>
      </c>
      <c r="C297" s="38" t="s">
        <v>2373</v>
      </c>
      <c r="D297" s="38" t="s">
        <v>3567</v>
      </c>
      <c r="E297" s="38" t="s">
        <v>3568</v>
      </c>
    </row>
    <row r="298" spans="1:6" ht="15" customHeight="1" x14ac:dyDescent="0.35">
      <c r="A298" s="38" t="s">
        <v>3478</v>
      </c>
      <c r="B298" s="43" t="s">
        <v>3569</v>
      </c>
      <c r="C298" s="38" t="s">
        <v>3570</v>
      </c>
      <c r="D298" s="38" t="s">
        <v>3571</v>
      </c>
      <c r="E298" s="38" t="s">
        <v>3571</v>
      </c>
    </row>
    <row r="299" spans="1:6" ht="15" customHeight="1" x14ac:dyDescent="0.35">
      <c r="A299" s="38" t="s">
        <v>3478</v>
      </c>
      <c r="B299" s="43" t="s">
        <v>557</v>
      </c>
      <c r="C299" s="38" t="s">
        <v>2374</v>
      </c>
      <c r="D299" s="38" t="s">
        <v>3572</v>
      </c>
      <c r="E299" s="38" t="s">
        <v>3573</v>
      </c>
    </row>
    <row r="300" spans="1:6" ht="15" customHeight="1" x14ac:dyDescent="0.35">
      <c r="A300" s="38" t="s">
        <v>3478</v>
      </c>
      <c r="B300" s="43" t="s">
        <v>488</v>
      </c>
      <c r="C300" s="38" t="s">
        <v>2375</v>
      </c>
      <c r="D300" s="38" t="s">
        <v>3574</v>
      </c>
      <c r="E300" s="38" t="s">
        <v>3575</v>
      </c>
    </row>
    <row r="301" spans="1:6" ht="15" customHeight="1" x14ac:dyDescent="0.35">
      <c r="A301" s="38" t="s">
        <v>3478</v>
      </c>
      <c r="B301" s="43" t="s">
        <v>451</v>
      </c>
      <c r="C301" s="38" t="s">
        <v>2376</v>
      </c>
      <c r="D301" s="38" t="s">
        <v>3576</v>
      </c>
      <c r="E301" s="38" t="s">
        <v>3577</v>
      </c>
    </row>
    <row r="302" spans="1:6" ht="15" customHeight="1" x14ac:dyDescent="0.35">
      <c r="A302" s="38" t="s">
        <v>3478</v>
      </c>
      <c r="B302" s="43" t="s">
        <v>979</v>
      </c>
      <c r="C302" s="38" t="s">
        <v>1598</v>
      </c>
      <c r="D302" s="42" t="s">
        <v>3144</v>
      </c>
      <c r="E302" s="43" t="s">
        <v>3145</v>
      </c>
    </row>
    <row r="303" spans="1:6" ht="15" customHeight="1" x14ac:dyDescent="0.35">
      <c r="A303" s="38" t="s">
        <v>3578</v>
      </c>
      <c r="B303" s="43" t="s">
        <v>926</v>
      </c>
      <c r="C303" s="38" t="s">
        <v>2347</v>
      </c>
      <c r="D303" s="38" t="s">
        <v>3479</v>
      </c>
      <c r="E303" s="38" t="s">
        <v>3480</v>
      </c>
      <c r="F303" s="38" t="s">
        <v>567</v>
      </c>
    </row>
    <row r="304" spans="1:6" ht="15" customHeight="1" x14ac:dyDescent="0.35">
      <c r="A304" s="38" t="s">
        <v>3578</v>
      </c>
      <c r="B304" s="43" t="s">
        <v>3579</v>
      </c>
      <c r="C304" s="38" t="s">
        <v>3580</v>
      </c>
      <c r="D304" s="38" t="s">
        <v>3581</v>
      </c>
      <c r="E304" s="38" t="s">
        <v>3582</v>
      </c>
      <c r="F304" s="38" t="s">
        <v>567</v>
      </c>
    </row>
    <row r="305" spans="1:6" ht="15" customHeight="1" x14ac:dyDescent="0.35">
      <c r="A305" s="38" t="s">
        <v>3578</v>
      </c>
      <c r="B305" s="43" t="s">
        <v>3583</v>
      </c>
      <c r="C305" s="38" t="s">
        <v>3584</v>
      </c>
      <c r="D305" s="38" t="s">
        <v>3585</v>
      </c>
      <c r="E305" s="38" t="s">
        <v>3585</v>
      </c>
      <c r="F305" s="38" t="s">
        <v>567</v>
      </c>
    </row>
    <row r="306" spans="1:6" ht="15" customHeight="1" x14ac:dyDescent="0.35">
      <c r="A306" s="38" t="s">
        <v>3578</v>
      </c>
      <c r="B306" s="43" t="s">
        <v>810</v>
      </c>
      <c r="C306" s="38" t="s">
        <v>2385</v>
      </c>
      <c r="D306" s="38" t="s">
        <v>3586</v>
      </c>
      <c r="E306" s="38" t="s">
        <v>3586</v>
      </c>
      <c r="F306" s="38" t="s">
        <v>567</v>
      </c>
    </row>
    <row r="307" spans="1:6" ht="15" customHeight="1" x14ac:dyDescent="0.35">
      <c r="A307" s="38" t="s">
        <v>3578</v>
      </c>
      <c r="B307" s="43" t="s">
        <v>3587</v>
      </c>
      <c r="C307" s="38" t="s">
        <v>3588</v>
      </c>
      <c r="D307" s="38" t="s">
        <v>3589</v>
      </c>
      <c r="E307" s="38" t="s">
        <v>3589</v>
      </c>
      <c r="F307" s="38" t="s">
        <v>567</v>
      </c>
    </row>
    <row r="308" spans="1:6" ht="15" customHeight="1" x14ac:dyDescent="0.35">
      <c r="A308" s="38" t="s">
        <v>3578</v>
      </c>
      <c r="B308" s="43" t="s">
        <v>1229</v>
      </c>
      <c r="C308" s="38" t="s">
        <v>2387</v>
      </c>
      <c r="D308" s="38" t="s">
        <v>3590</v>
      </c>
      <c r="E308" s="38" t="s">
        <v>3591</v>
      </c>
      <c r="F308" s="38" t="s">
        <v>567</v>
      </c>
    </row>
    <row r="309" spans="1:6" ht="15" customHeight="1" x14ac:dyDescent="0.35">
      <c r="A309" s="38" t="s">
        <v>3578</v>
      </c>
      <c r="B309" s="43" t="s">
        <v>3592</v>
      </c>
      <c r="C309" s="38" t="s">
        <v>3593</v>
      </c>
      <c r="D309" s="38" t="s">
        <v>3594</v>
      </c>
      <c r="E309" s="38" t="s">
        <v>3595</v>
      </c>
      <c r="F309" s="38" t="s">
        <v>567</v>
      </c>
    </row>
    <row r="310" spans="1:6" ht="15" customHeight="1" x14ac:dyDescent="0.35">
      <c r="A310" s="38" t="s">
        <v>3578</v>
      </c>
      <c r="B310" s="43" t="s">
        <v>3596</v>
      </c>
      <c r="C310" s="38" t="s">
        <v>3597</v>
      </c>
      <c r="D310" s="38" t="s">
        <v>3598</v>
      </c>
      <c r="E310" s="38" t="s">
        <v>3599</v>
      </c>
      <c r="F310" s="38" t="s">
        <v>567</v>
      </c>
    </row>
    <row r="311" spans="1:6" ht="15" customHeight="1" x14ac:dyDescent="0.35">
      <c r="A311" s="38" t="s">
        <v>3578</v>
      </c>
      <c r="B311" s="43" t="s">
        <v>3600</v>
      </c>
      <c r="C311" s="38" t="s">
        <v>3601</v>
      </c>
      <c r="D311" s="38" t="s">
        <v>3602</v>
      </c>
      <c r="E311" s="38" t="s">
        <v>3603</v>
      </c>
      <c r="F311" s="38" t="s">
        <v>567</v>
      </c>
    </row>
    <row r="312" spans="1:6" ht="15" customHeight="1" x14ac:dyDescent="0.35">
      <c r="A312" s="38" t="s">
        <v>3578</v>
      </c>
      <c r="B312" s="43" t="s">
        <v>3604</v>
      </c>
      <c r="C312" s="38" t="s">
        <v>3605</v>
      </c>
      <c r="D312" s="38" t="s">
        <v>3606</v>
      </c>
      <c r="E312" s="38" t="s">
        <v>3606</v>
      </c>
      <c r="F312" s="38" t="s">
        <v>567</v>
      </c>
    </row>
    <row r="313" spans="1:6" ht="15" customHeight="1" x14ac:dyDescent="0.35">
      <c r="A313" s="38" t="s">
        <v>3578</v>
      </c>
      <c r="B313" s="43" t="s">
        <v>3607</v>
      </c>
      <c r="C313" s="38" t="s">
        <v>3608</v>
      </c>
      <c r="D313" s="38" t="s">
        <v>3609</v>
      </c>
      <c r="E313" s="38" t="s">
        <v>3610</v>
      </c>
      <c r="F313" s="38" t="s">
        <v>567</v>
      </c>
    </row>
    <row r="314" spans="1:6" ht="15" customHeight="1" x14ac:dyDescent="0.35">
      <c r="A314" s="38" t="s">
        <v>3578</v>
      </c>
      <c r="B314" s="43" t="s">
        <v>568</v>
      </c>
      <c r="C314" s="38" t="s">
        <v>2398</v>
      </c>
      <c r="D314" s="38" t="s">
        <v>3611</v>
      </c>
      <c r="E314" s="38" t="s">
        <v>3612</v>
      </c>
      <c r="F314" s="38" t="s">
        <v>567</v>
      </c>
    </row>
    <row r="315" spans="1:6" ht="15" customHeight="1" x14ac:dyDescent="0.35">
      <c r="A315" s="38" t="s">
        <v>3578</v>
      </c>
      <c r="B315" s="43" t="s">
        <v>982</v>
      </c>
      <c r="C315" s="38" t="s">
        <v>2400</v>
      </c>
      <c r="D315" s="38" t="s">
        <v>3613</v>
      </c>
      <c r="E315" s="38" t="s">
        <v>3614</v>
      </c>
      <c r="F315" s="38" t="s">
        <v>567</v>
      </c>
    </row>
    <row r="316" spans="1:6" ht="15" customHeight="1" x14ac:dyDescent="0.35">
      <c r="A316" s="38" t="s">
        <v>3578</v>
      </c>
      <c r="B316" s="43" t="s">
        <v>3615</v>
      </c>
      <c r="C316" s="38" t="s">
        <v>3616</v>
      </c>
      <c r="D316" s="38" t="s">
        <v>3617</v>
      </c>
      <c r="E316" s="38" t="s">
        <v>3618</v>
      </c>
      <c r="F316" s="38" t="s">
        <v>567</v>
      </c>
    </row>
    <row r="317" spans="1:6" ht="15" customHeight="1" x14ac:dyDescent="0.35">
      <c r="A317" s="38" t="s">
        <v>3578</v>
      </c>
      <c r="B317" s="43" t="s">
        <v>3619</v>
      </c>
      <c r="C317" s="38" t="s">
        <v>3620</v>
      </c>
      <c r="D317" s="38" t="s">
        <v>3621</v>
      </c>
      <c r="E317" s="38" t="s">
        <v>3622</v>
      </c>
      <c r="F317" s="38" t="s">
        <v>567</v>
      </c>
    </row>
    <row r="318" spans="1:6" ht="15" customHeight="1" x14ac:dyDescent="0.35">
      <c r="A318" s="38" t="s">
        <v>3578</v>
      </c>
      <c r="B318" s="43" t="s">
        <v>3623</v>
      </c>
      <c r="C318" s="38" t="s">
        <v>3624</v>
      </c>
      <c r="D318" s="38" t="s">
        <v>3625</v>
      </c>
      <c r="E318" s="38" t="s">
        <v>3626</v>
      </c>
      <c r="F318" s="38" t="s">
        <v>567</v>
      </c>
    </row>
    <row r="319" spans="1:6" ht="15" customHeight="1" x14ac:dyDescent="0.35">
      <c r="A319" s="38" t="s">
        <v>3578</v>
      </c>
      <c r="B319" s="43" t="s">
        <v>3627</v>
      </c>
      <c r="C319" s="38" t="s">
        <v>3628</v>
      </c>
      <c r="D319" s="38" t="s">
        <v>3629</v>
      </c>
      <c r="E319" s="38" t="s">
        <v>3630</v>
      </c>
      <c r="F319" s="38" t="s">
        <v>567</v>
      </c>
    </row>
    <row r="320" spans="1:6" ht="15" customHeight="1" x14ac:dyDescent="0.35">
      <c r="A320" s="38" t="s">
        <v>3578</v>
      </c>
      <c r="B320" s="43" t="s">
        <v>3631</v>
      </c>
      <c r="C320" s="38" t="s">
        <v>3632</v>
      </c>
      <c r="D320" s="38" t="s">
        <v>3633</v>
      </c>
      <c r="E320" s="38" t="s">
        <v>3633</v>
      </c>
      <c r="F320" s="38" t="s">
        <v>567</v>
      </c>
    </row>
    <row r="321" spans="1:6" ht="15" customHeight="1" x14ac:dyDescent="0.35">
      <c r="A321" s="38" t="s">
        <v>3578</v>
      </c>
      <c r="B321" s="43" t="s">
        <v>3634</v>
      </c>
      <c r="C321" s="38" t="s">
        <v>3635</v>
      </c>
      <c r="D321" s="38" t="s">
        <v>3636</v>
      </c>
      <c r="E321" s="38" t="s">
        <v>3637</v>
      </c>
      <c r="F321" s="38" t="s">
        <v>567</v>
      </c>
    </row>
    <row r="322" spans="1:6" ht="15" customHeight="1" x14ac:dyDescent="0.35">
      <c r="A322" s="38" t="s">
        <v>3578</v>
      </c>
      <c r="B322" s="43" t="s">
        <v>3638</v>
      </c>
      <c r="C322" s="38" t="s">
        <v>3639</v>
      </c>
      <c r="D322" s="38" t="s">
        <v>3640</v>
      </c>
      <c r="E322" s="39" t="s">
        <v>3641</v>
      </c>
      <c r="F322" s="38" t="s">
        <v>567</v>
      </c>
    </row>
    <row r="323" spans="1:6" ht="15" customHeight="1" x14ac:dyDescent="0.35">
      <c r="A323" s="38" t="s">
        <v>3578</v>
      </c>
      <c r="B323" s="43" t="s">
        <v>3642</v>
      </c>
      <c r="C323" s="38" t="s">
        <v>3643</v>
      </c>
      <c r="D323" s="38" t="s">
        <v>3644</v>
      </c>
      <c r="E323" s="38" t="s">
        <v>3644</v>
      </c>
      <c r="F323" s="38" t="s">
        <v>567</v>
      </c>
    </row>
    <row r="324" spans="1:6" ht="15" customHeight="1" x14ac:dyDescent="0.35">
      <c r="A324" s="38" t="s">
        <v>3578</v>
      </c>
      <c r="B324" s="43" t="s">
        <v>3645</v>
      </c>
      <c r="C324" s="38" t="s">
        <v>3646</v>
      </c>
      <c r="D324" s="38" t="s">
        <v>3647</v>
      </c>
      <c r="E324" s="38" t="s">
        <v>3648</v>
      </c>
      <c r="F324" s="38" t="s">
        <v>567</v>
      </c>
    </row>
    <row r="325" spans="1:6" ht="15" customHeight="1" x14ac:dyDescent="0.35">
      <c r="A325" s="38" t="s">
        <v>3578</v>
      </c>
      <c r="B325" s="43" t="s">
        <v>3649</v>
      </c>
      <c r="C325" s="38" t="s">
        <v>3650</v>
      </c>
      <c r="D325" s="38" t="s">
        <v>3651</v>
      </c>
      <c r="E325" s="38" t="s">
        <v>3652</v>
      </c>
      <c r="F325" s="38" t="s">
        <v>567</v>
      </c>
    </row>
    <row r="326" spans="1:6" ht="15" customHeight="1" x14ac:dyDescent="0.35">
      <c r="A326" s="38" t="s">
        <v>3578</v>
      </c>
      <c r="B326" s="43" t="s">
        <v>3653</v>
      </c>
      <c r="C326" s="38" t="s">
        <v>3654</v>
      </c>
      <c r="D326" s="38" t="s">
        <v>3655</v>
      </c>
      <c r="E326" s="38" t="s">
        <v>3656</v>
      </c>
      <c r="F326" s="38" t="s">
        <v>567</v>
      </c>
    </row>
    <row r="327" spans="1:6" ht="15" customHeight="1" x14ac:dyDescent="0.35">
      <c r="A327" s="38" t="s">
        <v>3578</v>
      </c>
      <c r="B327" s="43" t="s">
        <v>1133</v>
      </c>
      <c r="C327" s="38" t="s">
        <v>2416</v>
      </c>
      <c r="D327" s="38" t="s">
        <v>3657</v>
      </c>
      <c r="E327" s="38" t="s">
        <v>3658</v>
      </c>
      <c r="F327" s="38" t="s">
        <v>567</v>
      </c>
    </row>
    <row r="328" spans="1:6" ht="15" customHeight="1" x14ac:dyDescent="0.35">
      <c r="A328" s="38" t="s">
        <v>3578</v>
      </c>
      <c r="B328" s="43" t="s">
        <v>1258</v>
      </c>
      <c r="C328" s="38" t="s">
        <v>2421</v>
      </c>
      <c r="D328" s="38" t="s">
        <v>3659</v>
      </c>
      <c r="E328" s="38" t="s">
        <v>3660</v>
      </c>
      <c r="F328" s="38" t="s">
        <v>567</v>
      </c>
    </row>
    <row r="329" spans="1:6" ht="15" customHeight="1" x14ac:dyDescent="0.35">
      <c r="A329" s="38" t="s">
        <v>3578</v>
      </c>
      <c r="B329" s="43" t="s">
        <v>3661</v>
      </c>
      <c r="C329" s="38" t="s">
        <v>3482</v>
      </c>
      <c r="D329" s="38" t="s">
        <v>3662</v>
      </c>
      <c r="E329" s="38" t="s">
        <v>3483</v>
      </c>
      <c r="F329" s="38" t="s">
        <v>3481</v>
      </c>
    </row>
    <row r="330" spans="1:6" ht="15" customHeight="1" x14ac:dyDescent="0.35">
      <c r="A330" s="38" t="s">
        <v>3578</v>
      </c>
      <c r="B330" s="43" t="s">
        <v>3663</v>
      </c>
      <c r="C330" s="38" t="s">
        <v>3664</v>
      </c>
      <c r="D330" s="38" t="s">
        <v>3665</v>
      </c>
      <c r="E330" s="38" t="s">
        <v>3666</v>
      </c>
      <c r="F330" s="38" t="s">
        <v>3481</v>
      </c>
    </row>
    <row r="331" spans="1:6" ht="15" customHeight="1" x14ac:dyDescent="0.35">
      <c r="A331" s="38" t="s">
        <v>3578</v>
      </c>
      <c r="B331" s="43" t="s">
        <v>3667</v>
      </c>
      <c r="C331" s="38" t="s">
        <v>3668</v>
      </c>
      <c r="D331" s="38" t="s">
        <v>3669</v>
      </c>
      <c r="E331" s="38" t="s">
        <v>3670</v>
      </c>
      <c r="F331" s="38" t="s">
        <v>3481</v>
      </c>
    </row>
    <row r="332" spans="1:6" ht="15" customHeight="1" x14ac:dyDescent="0.35">
      <c r="A332" s="38" t="s">
        <v>3578</v>
      </c>
      <c r="B332" s="43" t="s">
        <v>3671</v>
      </c>
      <c r="C332" s="38" t="s">
        <v>3672</v>
      </c>
      <c r="D332" s="38" t="s">
        <v>3673</v>
      </c>
      <c r="E332" s="38" t="s">
        <v>3674</v>
      </c>
      <c r="F332" s="38" t="s">
        <v>3481</v>
      </c>
    </row>
    <row r="333" spans="1:6" ht="15" customHeight="1" x14ac:dyDescent="0.35">
      <c r="A333" s="38" t="s">
        <v>3578</v>
      </c>
      <c r="B333" s="43" t="s">
        <v>3675</v>
      </c>
      <c r="C333" s="38" t="s">
        <v>3676</v>
      </c>
      <c r="D333" s="38" t="s">
        <v>3677</v>
      </c>
      <c r="E333" s="38" t="s">
        <v>3678</v>
      </c>
      <c r="F333" s="38" t="s">
        <v>3481</v>
      </c>
    </row>
    <row r="334" spans="1:6" ht="15" customHeight="1" x14ac:dyDescent="0.35">
      <c r="A334" s="38" t="s">
        <v>3578</v>
      </c>
      <c r="B334" s="43" t="s">
        <v>3679</v>
      </c>
      <c r="C334" s="38" t="s">
        <v>3680</v>
      </c>
      <c r="D334" s="38" t="s">
        <v>3681</v>
      </c>
      <c r="E334" s="38" t="s">
        <v>3682</v>
      </c>
      <c r="F334" s="38" t="s">
        <v>3481</v>
      </c>
    </row>
    <row r="335" spans="1:6" ht="15" customHeight="1" x14ac:dyDescent="0.35">
      <c r="A335" s="38" t="s">
        <v>3578</v>
      </c>
      <c r="B335" s="43" t="s">
        <v>3683</v>
      </c>
      <c r="C335" s="38" t="s">
        <v>3684</v>
      </c>
      <c r="D335" s="38" t="s">
        <v>3685</v>
      </c>
      <c r="E335" s="38" t="s">
        <v>3686</v>
      </c>
      <c r="F335" s="38" t="s">
        <v>3481</v>
      </c>
    </row>
    <row r="336" spans="1:6" ht="15" customHeight="1" x14ac:dyDescent="0.35">
      <c r="A336" s="38" t="s">
        <v>3578</v>
      </c>
      <c r="B336" s="43" t="s">
        <v>390</v>
      </c>
      <c r="C336" s="38" t="s">
        <v>2348</v>
      </c>
      <c r="D336" s="38" t="s">
        <v>3687</v>
      </c>
      <c r="E336" s="38" t="s">
        <v>3688</v>
      </c>
      <c r="F336" s="38" t="s">
        <v>389</v>
      </c>
    </row>
    <row r="337" spans="1:6" ht="15" customHeight="1" x14ac:dyDescent="0.35">
      <c r="A337" s="38" t="s">
        <v>3578</v>
      </c>
      <c r="B337" s="43" t="s">
        <v>3689</v>
      </c>
      <c r="C337" s="38" t="s">
        <v>3690</v>
      </c>
      <c r="D337" s="38" t="s">
        <v>3691</v>
      </c>
      <c r="E337" s="38" t="s">
        <v>3692</v>
      </c>
      <c r="F337" s="38" t="s">
        <v>389</v>
      </c>
    </row>
    <row r="338" spans="1:6" ht="15" customHeight="1" x14ac:dyDescent="0.35">
      <c r="A338" s="38" t="s">
        <v>3578</v>
      </c>
      <c r="B338" s="43" t="s">
        <v>3693</v>
      </c>
      <c r="C338" s="38" t="s">
        <v>3694</v>
      </c>
      <c r="D338" s="38" t="s">
        <v>3695</v>
      </c>
      <c r="E338" s="38" t="s">
        <v>3696</v>
      </c>
      <c r="F338" s="38" t="s">
        <v>389</v>
      </c>
    </row>
    <row r="339" spans="1:6" ht="15" customHeight="1" x14ac:dyDescent="0.35">
      <c r="A339" s="38" t="s">
        <v>3578</v>
      </c>
      <c r="B339" s="43" t="s">
        <v>3697</v>
      </c>
      <c r="C339" s="38" t="s">
        <v>3489</v>
      </c>
      <c r="D339" s="38" t="s">
        <v>3490</v>
      </c>
      <c r="E339" s="38" t="s">
        <v>3491</v>
      </c>
      <c r="F339" s="38" t="s">
        <v>3488</v>
      </c>
    </row>
    <row r="340" spans="1:6" ht="15" customHeight="1" x14ac:dyDescent="0.35">
      <c r="A340" s="38" t="s">
        <v>3578</v>
      </c>
      <c r="B340" s="43" t="s">
        <v>3698</v>
      </c>
      <c r="C340" s="38" t="s">
        <v>3699</v>
      </c>
      <c r="D340" s="38" t="s">
        <v>3700</v>
      </c>
      <c r="E340" s="38" t="s">
        <v>3701</v>
      </c>
      <c r="F340" s="38" t="s">
        <v>3488</v>
      </c>
    </row>
    <row r="341" spans="1:6" ht="15" customHeight="1" x14ac:dyDescent="0.35">
      <c r="A341" s="38" t="s">
        <v>3578</v>
      </c>
      <c r="B341" s="43" t="s">
        <v>3702</v>
      </c>
      <c r="C341" s="38" t="s">
        <v>3703</v>
      </c>
      <c r="D341" s="38" t="s">
        <v>3704</v>
      </c>
      <c r="E341" s="38" t="s">
        <v>3705</v>
      </c>
      <c r="F341" s="38" t="s">
        <v>3488</v>
      </c>
    </row>
    <row r="342" spans="1:6" ht="15" customHeight="1" x14ac:dyDescent="0.35">
      <c r="A342" s="38" t="s">
        <v>3578</v>
      </c>
      <c r="B342" s="43" t="s">
        <v>3706</v>
      </c>
      <c r="C342" s="38" t="s">
        <v>3707</v>
      </c>
      <c r="D342" s="38" t="s">
        <v>3708</v>
      </c>
      <c r="E342" s="38" t="s">
        <v>3709</v>
      </c>
      <c r="F342" s="38" t="s">
        <v>3488</v>
      </c>
    </row>
    <row r="343" spans="1:6" ht="15" customHeight="1" x14ac:dyDescent="0.35">
      <c r="A343" s="38" t="s">
        <v>3578</v>
      </c>
      <c r="B343" s="43" t="s">
        <v>3710</v>
      </c>
      <c r="C343" s="38" t="s">
        <v>3711</v>
      </c>
      <c r="D343" s="38" t="s">
        <v>3712</v>
      </c>
      <c r="E343" s="38" t="s">
        <v>3713</v>
      </c>
      <c r="F343" s="38" t="s">
        <v>3488</v>
      </c>
    </row>
    <row r="344" spans="1:6" ht="15" customHeight="1" x14ac:dyDescent="0.35">
      <c r="A344" s="38" t="s">
        <v>3578</v>
      </c>
      <c r="B344" s="43" t="s">
        <v>3714</v>
      </c>
      <c r="C344" s="38" t="s">
        <v>3715</v>
      </c>
      <c r="D344" s="38" t="s">
        <v>3716</v>
      </c>
      <c r="E344" s="38" t="s">
        <v>3717</v>
      </c>
      <c r="F344" s="38" t="s">
        <v>3488</v>
      </c>
    </row>
    <row r="345" spans="1:6" ht="15" customHeight="1" x14ac:dyDescent="0.35">
      <c r="A345" s="38" t="s">
        <v>3578</v>
      </c>
      <c r="B345" s="43" t="s">
        <v>3718</v>
      </c>
      <c r="C345" s="38" t="s">
        <v>3719</v>
      </c>
      <c r="D345" s="38" t="s">
        <v>3720</v>
      </c>
      <c r="E345" s="38" t="s">
        <v>3721</v>
      </c>
      <c r="F345" s="38" t="s">
        <v>3488</v>
      </c>
    </row>
    <row r="346" spans="1:6" ht="15" customHeight="1" x14ac:dyDescent="0.35">
      <c r="A346" s="38" t="s">
        <v>3578</v>
      </c>
      <c r="B346" s="43" t="s">
        <v>3722</v>
      </c>
      <c r="C346" s="38" t="s">
        <v>3584</v>
      </c>
      <c r="D346" s="38" t="s">
        <v>3585</v>
      </c>
      <c r="E346" s="38" t="s">
        <v>3585</v>
      </c>
      <c r="F346" s="38" t="s">
        <v>3488</v>
      </c>
    </row>
    <row r="347" spans="1:6" ht="15" customHeight="1" x14ac:dyDescent="0.35">
      <c r="A347" s="38" t="s">
        <v>3578</v>
      </c>
      <c r="B347" s="43" t="s">
        <v>3723</v>
      </c>
      <c r="C347" s="38" t="s">
        <v>3724</v>
      </c>
      <c r="D347" s="38" t="s">
        <v>3725</v>
      </c>
      <c r="E347" s="38" t="s">
        <v>3726</v>
      </c>
      <c r="F347" s="38" t="s">
        <v>3488</v>
      </c>
    </row>
    <row r="348" spans="1:6" ht="15" customHeight="1" x14ac:dyDescent="0.35">
      <c r="A348" s="38" t="s">
        <v>3578</v>
      </c>
      <c r="B348" s="43" t="s">
        <v>3727</v>
      </c>
      <c r="C348" s="38" t="s">
        <v>3728</v>
      </c>
      <c r="D348" s="38" t="s">
        <v>3729</v>
      </c>
      <c r="E348" s="38" t="s">
        <v>3730</v>
      </c>
      <c r="F348" s="38" t="s">
        <v>3488</v>
      </c>
    </row>
    <row r="349" spans="1:6" ht="15" customHeight="1" x14ac:dyDescent="0.35">
      <c r="A349" s="38" t="s">
        <v>3578</v>
      </c>
      <c r="B349" s="43" t="s">
        <v>3731</v>
      </c>
      <c r="C349" s="38" t="s">
        <v>3732</v>
      </c>
      <c r="D349" s="38" t="s">
        <v>3733</v>
      </c>
      <c r="E349" s="38" t="s">
        <v>3734</v>
      </c>
      <c r="F349" s="38" t="s">
        <v>3488</v>
      </c>
    </row>
    <row r="350" spans="1:6" ht="15" customHeight="1" x14ac:dyDescent="0.35">
      <c r="A350" s="38" t="s">
        <v>3578</v>
      </c>
      <c r="B350" s="43" t="s">
        <v>3735</v>
      </c>
      <c r="C350" s="38" t="s">
        <v>3736</v>
      </c>
      <c r="D350" s="38" t="s">
        <v>3737</v>
      </c>
      <c r="E350" s="38" t="s">
        <v>3738</v>
      </c>
      <c r="F350" s="38" t="s">
        <v>3488</v>
      </c>
    </row>
    <row r="351" spans="1:6" ht="15" customHeight="1" x14ac:dyDescent="0.35">
      <c r="A351" s="38" t="s">
        <v>3578</v>
      </c>
      <c r="B351" s="43" t="s">
        <v>3739</v>
      </c>
      <c r="C351" s="38" t="s">
        <v>3740</v>
      </c>
      <c r="D351" s="38" t="s">
        <v>3741</v>
      </c>
      <c r="E351" s="38" t="s">
        <v>3742</v>
      </c>
      <c r="F351" s="38" t="s">
        <v>3488</v>
      </c>
    </row>
    <row r="352" spans="1:6" ht="15" customHeight="1" x14ac:dyDescent="0.35">
      <c r="A352" s="38" t="s">
        <v>3578</v>
      </c>
      <c r="B352" s="43" t="s">
        <v>3743</v>
      </c>
      <c r="C352" s="38" t="s">
        <v>3744</v>
      </c>
      <c r="D352" s="38" t="s">
        <v>3745</v>
      </c>
      <c r="E352" s="38" t="s">
        <v>3745</v>
      </c>
      <c r="F352" s="38" t="s">
        <v>3488</v>
      </c>
    </row>
    <row r="353" spans="1:6" ht="15" customHeight="1" x14ac:dyDescent="0.35">
      <c r="A353" s="38" t="s">
        <v>3578</v>
      </c>
      <c r="B353" s="43" t="s">
        <v>3746</v>
      </c>
      <c r="C353" s="38" t="s">
        <v>3747</v>
      </c>
      <c r="D353" s="38" t="s">
        <v>3748</v>
      </c>
      <c r="E353" s="38" t="s">
        <v>3749</v>
      </c>
      <c r="F353" s="38" t="s">
        <v>3488</v>
      </c>
    </row>
    <row r="354" spans="1:6" ht="15" customHeight="1" x14ac:dyDescent="0.35">
      <c r="A354" s="38" t="s">
        <v>3578</v>
      </c>
      <c r="B354" s="43" t="s">
        <v>3750</v>
      </c>
      <c r="C354" s="38" t="s">
        <v>3751</v>
      </c>
      <c r="D354" s="38" t="s">
        <v>3752</v>
      </c>
      <c r="E354" s="38" t="s">
        <v>3753</v>
      </c>
      <c r="F354" s="38" t="s">
        <v>3488</v>
      </c>
    </row>
    <row r="355" spans="1:6" ht="15" customHeight="1" x14ac:dyDescent="0.35">
      <c r="A355" s="38" t="s">
        <v>3578</v>
      </c>
      <c r="B355" s="43" t="s">
        <v>3754</v>
      </c>
      <c r="C355" s="38" t="s">
        <v>3755</v>
      </c>
      <c r="D355" s="38" t="s">
        <v>3756</v>
      </c>
      <c r="E355" s="38" t="s">
        <v>3757</v>
      </c>
      <c r="F355" s="38" t="s">
        <v>3488</v>
      </c>
    </row>
    <row r="356" spans="1:6" ht="15" customHeight="1" x14ac:dyDescent="0.35">
      <c r="A356" s="38" t="s">
        <v>3578</v>
      </c>
      <c r="B356" s="43" t="s">
        <v>3758</v>
      </c>
      <c r="C356" s="38" t="s">
        <v>3759</v>
      </c>
      <c r="D356" s="38" t="s">
        <v>3760</v>
      </c>
      <c r="E356" s="38" t="s">
        <v>3761</v>
      </c>
      <c r="F356" s="38" t="s">
        <v>3488</v>
      </c>
    </row>
    <row r="357" spans="1:6" ht="15" customHeight="1" x14ac:dyDescent="0.35">
      <c r="A357" s="38" t="s">
        <v>3578</v>
      </c>
      <c r="B357" s="43" t="s">
        <v>3762</v>
      </c>
      <c r="C357" s="38" t="s">
        <v>3763</v>
      </c>
      <c r="D357" s="38" t="s">
        <v>3764</v>
      </c>
      <c r="E357" s="38" t="s">
        <v>3764</v>
      </c>
      <c r="F357" s="38" t="s">
        <v>3488</v>
      </c>
    </row>
    <row r="358" spans="1:6" ht="15" customHeight="1" x14ac:dyDescent="0.35">
      <c r="A358" s="38" t="s">
        <v>3578</v>
      </c>
      <c r="B358" s="43" t="s">
        <v>3765</v>
      </c>
      <c r="C358" s="38" t="s">
        <v>3766</v>
      </c>
      <c r="D358" s="38" t="s">
        <v>3767</v>
      </c>
      <c r="E358" s="38" t="s">
        <v>3768</v>
      </c>
      <c r="F358" s="38" t="s">
        <v>3488</v>
      </c>
    </row>
    <row r="359" spans="1:6" ht="15" customHeight="1" x14ac:dyDescent="0.35">
      <c r="A359" s="38" t="s">
        <v>3578</v>
      </c>
      <c r="B359" s="43" t="s">
        <v>3769</v>
      </c>
      <c r="C359" s="38" t="s">
        <v>3770</v>
      </c>
      <c r="D359" s="38" t="s">
        <v>3771</v>
      </c>
      <c r="E359" s="38" t="s">
        <v>3771</v>
      </c>
      <c r="F359" s="38" t="s">
        <v>3488</v>
      </c>
    </row>
    <row r="360" spans="1:6" ht="15" customHeight="1" x14ac:dyDescent="0.35">
      <c r="A360" s="38" t="s">
        <v>3578</v>
      </c>
      <c r="B360" s="43" t="s">
        <v>3772</v>
      </c>
      <c r="C360" s="38" t="s">
        <v>3773</v>
      </c>
      <c r="D360" s="38" t="s">
        <v>3774</v>
      </c>
      <c r="E360" s="38" t="s">
        <v>3775</v>
      </c>
      <c r="F360" s="38" t="s">
        <v>3488</v>
      </c>
    </row>
    <row r="361" spans="1:6" ht="15" customHeight="1" x14ac:dyDescent="0.35">
      <c r="A361" s="38" t="s">
        <v>3578</v>
      </c>
      <c r="B361" s="43" t="s">
        <v>3776</v>
      </c>
      <c r="C361" s="38" t="s">
        <v>3777</v>
      </c>
      <c r="D361" s="38" t="s">
        <v>3778</v>
      </c>
      <c r="E361" s="38" t="s">
        <v>3779</v>
      </c>
      <c r="F361" s="38" t="s">
        <v>3488</v>
      </c>
    </row>
    <row r="362" spans="1:6" ht="15" customHeight="1" x14ac:dyDescent="0.35">
      <c r="A362" s="38" t="s">
        <v>3578</v>
      </c>
      <c r="B362" s="43" t="s">
        <v>3780</v>
      </c>
      <c r="C362" s="38" t="s">
        <v>3781</v>
      </c>
      <c r="D362" s="38" t="s">
        <v>3782</v>
      </c>
      <c r="E362" s="38" t="s">
        <v>3783</v>
      </c>
      <c r="F362" s="38" t="s">
        <v>3488</v>
      </c>
    </row>
    <row r="363" spans="1:6" ht="15" customHeight="1" x14ac:dyDescent="0.35">
      <c r="A363" s="38" t="s">
        <v>3578</v>
      </c>
      <c r="B363" s="43" t="s">
        <v>3784</v>
      </c>
      <c r="C363" s="38" t="s">
        <v>3785</v>
      </c>
      <c r="D363" s="38" t="s">
        <v>3786</v>
      </c>
      <c r="E363" s="38" t="s">
        <v>3787</v>
      </c>
      <c r="F363" s="38" t="s">
        <v>3488</v>
      </c>
    </row>
    <row r="364" spans="1:6" ht="15" customHeight="1" x14ac:dyDescent="0.35">
      <c r="A364" s="38" t="s">
        <v>3578</v>
      </c>
      <c r="B364" s="43" t="s">
        <v>3788</v>
      </c>
      <c r="C364" s="38" t="s">
        <v>3789</v>
      </c>
      <c r="D364" s="38" t="s">
        <v>3790</v>
      </c>
      <c r="E364" s="38" t="s">
        <v>3791</v>
      </c>
      <c r="F364" s="38" t="s">
        <v>3488</v>
      </c>
    </row>
    <row r="365" spans="1:6" ht="15" customHeight="1" x14ac:dyDescent="0.35">
      <c r="A365" s="38" t="s">
        <v>3578</v>
      </c>
      <c r="B365" s="43" t="s">
        <v>3792</v>
      </c>
      <c r="C365" s="38" t="s">
        <v>3793</v>
      </c>
      <c r="D365" s="38" t="s">
        <v>3794</v>
      </c>
      <c r="E365" s="38" t="s">
        <v>3795</v>
      </c>
      <c r="F365" s="38" t="s">
        <v>3488</v>
      </c>
    </row>
    <row r="366" spans="1:6" ht="15" customHeight="1" x14ac:dyDescent="0.35">
      <c r="A366" s="38" t="s">
        <v>3578</v>
      </c>
      <c r="B366" s="43" t="s">
        <v>3796</v>
      </c>
      <c r="C366" s="38" t="s">
        <v>3797</v>
      </c>
      <c r="D366" s="38" t="s">
        <v>3798</v>
      </c>
      <c r="E366" s="38" t="s">
        <v>3799</v>
      </c>
      <c r="F366" s="38" t="s">
        <v>3488</v>
      </c>
    </row>
    <row r="367" spans="1:6" ht="15" customHeight="1" x14ac:dyDescent="0.35">
      <c r="A367" s="38" t="s">
        <v>3578</v>
      </c>
      <c r="B367" s="43" t="s">
        <v>604</v>
      </c>
      <c r="C367" s="38" t="s">
        <v>2349</v>
      </c>
      <c r="D367" s="38" t="s">
        <v>3492</v>
      </c>
      <c r="E367" s="38" t="s">
        <v>3492</v>
      </c>
      <c r="F367" s="38" t="s">
        <v>603</v>
      </c>
    </row>
    <row r="368" spans="1:6" ht="15" customHeight="1" x14ac:dyDescent="0.35">
      <c r="A368" s="38" t="s">
        <v>3578</v>
      </c>
      <c r="B368" s="43" t="s">
        <v>3800</v>
      </c>
      <c r="C368" s="38" t="s">
        <v>3801</v>
      </c>
      <c r="D368" s="38" t="s">
        <v>3802</v>
      </c>
      <c r="E368" s="38" t="s">
        <v>3802</v>
      </c>
      <c r="F368" s="38" t="s">
        <v>603</v>
      </c>
    </row>
    <row r="369" spans="1:6" ht="15" customHeight="1" x14ac:dyDescent="0.35">
      <c r="A369" s="38" t="s">
        <v>3578</v>
      </c>
      <c r="B369" s="43" t="s">
        <v>3803</v>
      </c>
      <c r="C369" s="38" t="s">
        <v>3804</v>
      </c>
      <c r="D369" s="38" t="s">
        <v>3805</v>
      </c>
      <c r="E369" s="38" t="s">
        <v>3806</v>
      </c>
      <c r="F369" s="38" t="s">
        <v>603</v>
      </c>
    </row>
    <row r="370" spans="1:6" ht="15" customHeight="1" x14ac:dyDescent="0.35">
      <c r="A370" s="38" t="s">
        <v>3578</v>
      </c>
      <c r="B370" s="43" t="s">
        <v>3807</v>
      </c>
      <c r="C370" s="38" t="s">
        <v>3808</v>
      </c>
      <c r="D370" s="38" t="s">
        <v>3809</v>
      </c>
      <c r="E370" s="38" t="s">
        <v>3810</v>
      </c>
      <c r="F370" s="38" t="s">
        <v>603</v>
      </c>
    </row>
    <row r="371" spans="1:6" ht="15" customHeight="1" x14ac:dyDescent="0.35">
      <c r="A371" s="38" t="s">
        <v>3578</v>
      </c>
      <c r="B371" s="43" t="s">
        <v>3811</v>
      </c>
      <c r="C371" s="38" t="s">
        <v>3812</v>
      </c>
      <c r="D371" s="38" t="s">
        <v>3813</v>
      </c>
      <c r="E371" s="38" t="s">
        <v>3814</v>
      </c>
      <c r="F371" s="38" t="s">
        <v>603</v>
      </c>
    </row>
    <row r="372" spans="1:6" ht="15" customHeight="1" x14ac:dyDescent="0.35">
      <c r="A372" s="38" t="s">
        <v>3578</v>
      </c>
      <c r="B372" s="43" t="s">
        <v>3815</v>
      </c>
      <c r="C372" s="38" t="s">
        <v>3816</v>
      </c>
      <c r="D372" s="38" t="s">
        <v>3817</v>
      </c>
      <c r="E372" s="38" t="s">
        <v>3818</v>
      </c>
      <c r="F372" s="38" t="s">
        <v>603</v>
      </c>
    </row>
    <row r="373" spans="1:6" ht="15" customHeight="1" x14ac:dyDescent="0.35">
      <c r="A373" s="38" t="s">
        <v>3578</v>
      </c>
      <c r="B373" s="43" t="s">
        <v>3819</v>
      </c>
      <c r="C373" s="38" t="s">
        <v>3820</v>
      </c>
      <c r="D373" s="38" t="s">
        <v>3821</v>
      </c>
      <c r="E373" s="38" t="s">
        <v>3822</v>
      </c>
      <c r="F373" s="38" t="s">
        <v>603</v>
      </c>
    </row>
    <row r="374" spans="1:6" ht="15" customHeight="1" x14ac:dyDescent="0.35">
      <c r="A374" s="38" t="s">
        <v>3578</v>
      </c>
      <c r="B374" s="43" t="s">
        <v>3823</v>
      </c>
      <c r="C374" s="38" t="s">
        <v>3824</v>
      </c>
      <c r="D374" s="38" t="s">
        <v>3825</v>
      </c>
      <c r="E374" s="38" t="s">
        <v>3826</v>
      </c>
      <c r="F374" s="38" t="s">
        <v>603</v>
      </c>
    </row>
    <row r="375" spans="1:6" ht="15" customHeight="1" x14ac:dyDescent="0.35">
      <c r="A375" s="38" t="s">
        <v>3578</v>
      </c>
      <c r="B375" s="43" t="s">
        <v>3827</v>
      </c>
      <c r="C375" s="38" t="s">
        <v>3828</v>
      </c>
      <c r="D375" s="38" t="s">
        <v>3829</v>
      </c>
      <c r="E375" s="38" t="s">
        <v>3830</v>
      </c>
      <c r="F375" s="38" t="s">
        <v>603</v>
      </c>
    </row>
    <row r="376" spans="1:6" ht="15" customHeight="1" x14ac:dyDescent="0.35">
      <c r="A376" s="38" t="s">
        <v>3578</v>
      </c>
      <c r="B376" s="43" t="s">
        <v>3831</v>
      </c>
      <c r="C376" s="38" t="s">
        <v>3832</v>
      </c>
      <c r="D376" s="38" t="s">
        <v>3833</v>
      </c>
      <c r="E376" s="38" t="s">
        <v>3834</v>
      </c>
      <c r="F376" s="38" t="s">
        <v>603</v>
      </c>
    </row>
    <row r="377" spans="1:6" ht="15" customHeight="1" x14ac:dyDescent="0.35">
      <c r="A377" s="38" t="s">
        <v>3578</v>
      </c>
      <c r="B377" s="43" t="s">
        <v>3835</v>
      </c>
      <c r="C377" s="38" t="s">
        <v>3836</v>
      </c>
      <c r="D377" s="38" t="s">
        <v>3837</v>
      </c>
      <c r="E377" s="38" t="s">
        <v>3837</v>
      </c>
      <c r="F377" s="38" t="s">
        <v>603</v>
      </c>
    </row>
    <row r="378" spans="1:6" ht="15" customHeight="1" x14ac:dyDescent="0.35">
      <c r="A378" s="38" t="s">
        <v>3578</v>
      </c>
      <c r="B378" s="43" t="s">
        <v>3838</v>
      </c>
      <c r="C378" s="38" t="s">
        <v>3839</v>
      </c>
      <c r="D378" s="38" t="s">
        <v>3840</v>
      </c>
      <c r="E378" s="38" t="s">
        <v>3841</v>
      </c>
      <c r="F378" s="38" t="s">
        <v>603</v>
      </c>
    </row>
    <row r="379" spans="1:6" ht="15" customHeight="1" x14ac:dyDescent="0.35">
      <c r="A379" s="38" t="s">
        <v>3578</v>
      </c>
      <c r="B379" s="43" t="s">
        <v>3842</v>
      </c>
      <c r="C379" s="38" t="s">
        <v>3843</v>
      </c>
      <c r="D379" s="38" t="s">
        <v>3844</v>
      </c>
      <c r="E379" s="38" t="s">
        <v>3845</v>
      </c>
      <c r="F379" s="38" t="s">
        <v>603</v>
      </c>
    </row>
    <row r="380" spans="1:6" ht="15" customHeight="1" x14ac:dyDescent="0.35">
      <c r="A380" s="38" t="s">
        <v>3578</v>
      </c>
      <c r="B380" s="43" t="s">
        <v>3846</v>
      </c>
      <c r="C380" s="38" t="s">
        <v>3847</v>
      </c>
      <c r="D380" s="38" t="s">
        <v>3848</v>
      </c>
      <c r="E380" s="38" t="s">
        <v>3849</v>
      </c>
      <c r="F380" s="38" t="s">
        <v>603</v>
      </c>
    </row>
    <row r="381" spans="1:6" ht="15" customHeight="1" x14ac:dyDescent="0.35">
      <c r="A381" s="38" t="s">
        <v>3578</v>
      </c>
      <c r="B381" s="43" t="s">
        <v>3850</v>
      </c>
      <c r="C381" s="38" t="s">
        <v>3851</v>
      </c>
      <c r="D381" s="38" t="s">
        <v>3852</v>
      </c>
      <c r="E381" s="38" t="s">
        <v>3853</v>
      </c>
      <c r="F381" s="38" t="s">
        <v>603</v>
      </c>
    </row>
    <row r="382" spans="1:6" ht="15" customHeight="1" x14ac:dyDescent="0.35">
      <c r="A382" s="38" t="s">
        <v>3578</v>
      </c>
      <c r="B382" s="43" t="s">
        <v>3854</v>
      </c>
      <c r="C382" s="38" t="s">
        <v>3855</v>
      </c>
      <c r="D382" s="38" t="s">
        <v>3856</v>
      </c>
      <c r="E382" s="38" t="s">
        <v>3857</v>
      </c>
      <c r="F382" s="38" t="s">
        <v>603</v>
      </c>
    </row>
    <row r="383" spans="1:6" ht="15" customHeight="1" x14ac:dyDescent="0.35">
      <c r="A383" s="38" t="s">
        <v>3578</v>
      </c>
      <c r="B383" s="43" t="s">
        <v>3858</v>
      </c>
      <c r="C383" s="38" t="s">
        <v>3859</v>
      </c>
      <c r="D383" s="38" t="s">
        <v>3860</v>
      </c>
      <c r="E383" s="38" t="s">
        <v>3861</v>
      </c>
      <c r="F383" s="38" t="s">
        <v>603</v>
      </c>
    </row>
    <row r="384" spans="1:6" ht="15" customHeight="1" x14ac:dyDescent="0.35">
      <c r="A384" s="38" t="s">
        <v>3578</v>
      </c>
      <c r="B384" s="43" t="s">
        <v>3862</v>
      </c>
      <c r="C384" s="38" t="s">
        <v>3863</v>
      </c>
      <c r="D384" s="38" t="s">
        <v>3864</v>
      </c>
      <c r="E384" s="38" t="s">
        <v>3864</v>
      </c>
      <c r="F384" s="38" t="s">
        <v>603</v>
      </c>
    </row>
    <row r="385" spans="1:6" ht="15" customHeight="1" x14ac:dyDescent="0.35">
      <c r="A385" s="38" t="s">
        <v>3578</v>
      </c>
      <c r="B385" s="43" t="s">
        <v>3865</v>
      </c>
      <c r="C385" s="38" t="s">
        <v>3866</v>
      </c>
      <c r="D385" s="38" t="s">
        <v>3867</v>
      </c>
      <c r="E385" s="38" t="s">
        <v>3868</v>
      </c>
      <c r="F385" s="38" t="s">
        <v>603</v>
      </c>
    </row>
    <row r="386" spans="1:6" ht="15" customHeight="1" x14ac:dyDescent="0.35">
      <c r="A386" s="38" t="s">
        <v>3578</v>
      </c>
      <c r="B386" s="43" t="s">
        <v>3869</v>
      </c>
      <c r="C386" s="38" t="s">
        <v>3870</v>
      </c>
      <c r="D386" s="38" t="s">
        <v>3871</v>
      </c>
      <c r="E386" s="38" t="s">
        <v>3872</v>
      </c>
      <c r="F386" s="38" t="s">
        <v>603</v>
      </c>
    </row>
    <row r="387" spans="1:6" ht="15" customHeight="1" x14ac:dyDescent="0.35">
      <c r="A387" s="38" t="s">
        <v>3578</v>
      </c>
      <c r="B387" s="43" t="s">
        <v>3873</v>
      </c>
      <c r="C387" s="38" t="s">
        <v>3874</v>
      </c>
      <c r="D387" s="38" t="s">
        <v>3875</v>
      </c>
      <c r="E387" s="38" t="s">
        <v>3876</v>
      </c>
      <c r="F387" s="38" t="s">
        <v>603</v>
      </c>
    </row>
    <row r="388" spans="1:6" ht="15" customHeight="1" x14ac:dyDescent="0.35">
      <c r="A388" s="38" t="s">
        <v>3578</v>
      </c>
      <c r="B388" s="43" t="s">
        <v>3877</v>
      </c>
      <c r="C388" s="38" t="s">
        <v>3878</v>
      </c>
      <c r="D388" s="38" t="s">
        <v>3879</v>
      </c>
      <c r="E388" s="38" t="s">
        <v>3880</v>
      </c>
      <c r="F388" s="38" t="s">
        <v>603</v>
      </c>
    </row>
    <row r="389" spans="1:6" ht="15" customHeight="1" x14ac:dyDescent="0.35">
      <c r="A389" s="38" t="s">
        <v>3578</v>
      </c>
      <c r="B389" s="43" t="s">
        <v>3881</v>
      </c>
      <c r="C389" s="38" t="s">
        <v>3882</v>
      </c>
      <c r="D389" s="38" t="s">
        <v>3883</v>
      </c>
      <c r="E389" s="38" t="s">
        <v>3884</v>
      </c>
      <c r="F389" s="38" t="s">
        <v>603</v>
      </c>
    </row>
    <row r="390" spans="1:6" ht="15" customHeight="1" x14ac:dyDescent="0.35">
      <c r="A390" s="38" t="s">
        <v>3578</v>
      </c>
      <c r="B390" s="43" t="s">
        <v>3885</v>
      </c>
      <c r="C390" s="38" t="s">
        <v>3886</v>
      </c>
      <c r="D390" s="38" t="s">
        <v>3887</v>
      </c>
      <c r="E390" s="38" t="s">
        <v>3887</v>
      </c>
      <c r="F390" s="38" t="s">
        <v>603</v>
      </c>
    </row>
    <row r="391" spans="1:6" ht="15" customHeight="1" x14ac:dyDescent="0.35">
      <c r="A391" s="38" t="s">
        <v>3578</v>
      </c>
      <c r="B391" s="43" t="s">
        <v>3888</v>
      </c>
      <c r="C391" s="38" t="s">
        <v>3889</v>
      </c>
      <c r="D391" s="38" t="s">
        <v>3890</v>
      </c>
      <c r="E391" s="38" t="s">
        <v>3891</v>
      </c>
      <c r="F391" s="38" t="s">
        <v>603</v>
      </c>
    </row>
    <row r="392" spans="1:6" ht="15" customHeight="1" x14ac:dyDescent="0.35">
      <c r="A392" s="38" t="s">
        <v>3578</v>
      </c>
      <c r="B392" s="43" t="s">
        <v>3892</v>
      </c>
      <c r="C392" s="38" t="s">
        <v>3893</v>
      </c>
      <c r="D392" s="38" t="s">
        <v>3894</v>
      </c>
      <c r="E392" s="38" t="s">
        <v>3895</v>
      </c>
      <c r="F392" s="38" t="s">
        <v>603</v>
      </c>
    </row>
    <row r="393" spans="1:6" ht="15" customHeight="1" x14ac:dyDescent="0.35">
      <c r="A393" s="38" t="s">
        <v>3578</v>
      </c>
      <c r="B393" s="43" t="s">
        <v>3896</v>
      </c>
      <c r="C393" s="38" t="s">
        <v>3897</v>
      </c>
      <c r="D393" s="38" t="s">
        <v>3898</v>
      </c>
      <c r="E393" s="38" t="s">
        <v>3898</v>
      </c>
      <c r="F393" s="38" t="s">
        <v>603</v>
      </c>
    </row>
    <row r="394" spans="1:6" ht="15" customHeight="1" x14ac:dyDescent="0.35">
      <c r="A394" s="38" t="s">
        <v>3578</v>
      </c>
      <c r="B394" s="43" t="s">
        <v>3899</v>
      </c>
      <c r="C394" s="38" t="s">
        <v>3900</v>
      </c>
      <c r="D394" s="38" t="s">
        <v>3901</v>
      </c>
      <c r="E394" s="38" t="s">
        <v>3901</v>
      </c>
      <c r="F394" s="38" t="s">
        <v>603</v>
      </c>
    </row>
    <row r="395" spans="1:6" ht="15" customHeight="1" x14ac:dyDescent="0.35">
      <c r="A395" s="38" t="s">
        <v>3578</v>
      </c>
      <c r="B395" s="43" t="s">
        <v>3902</v>
      </c>
      <c r="C395" s="38" t="s">
        <v>3903</v>
      </c>
      <c r="D395" s="38" t="s">
        <v>3904</v>
      </c>
      <c r="E395" s="38" t="s">
        <v>3905</v>
      </c>
      <c r="F395" s="38" t="s">
        <v>603</v>
      </c>
    </row>
    <row r="396" spans="1:6" ht="15" customHeight="1" x14ac:dyDescent="0.35">
      <c r="A396" s="38" t="s">
        <v>3578</v>
      </c>
      <c r="B396" s="43" t="s">
        <v>3906</v>
      </c>
      <c r="C396" s="38" t="s">
        <v>3907</v>
      </c>
      <c r="D396" s="38" t="s">
        <v>3908</v>
      </c>
      <c r="E396" s="38" t="s">
        <v>3908</v>
      </c>
      <c r="F396" s="38" t="s">
        <v>603</v>
      </c>
    </row>
    <row r="397" spans="1:6" ht="15" customHeight="1" x14ac:dyDescent="0.35">
      <c r="A397" s="38" t="s">
        <v>3578</v>
      </c>
      <c r="B397" s="43" t="s">
        <v>3909</v>
      </c>
      <c r="C397" s="38" t="s">
        <v>3910</v>
      </c>
      <c r="D397" s="38" t="s">
        <v>3911</v>
      </c>
      <c r="E397" s="38" t="s">
        <v>3912</v>
      </c>
      <c r="F397" s="38" t="s">
        <v>603</v>
      </c>
    </row>
    <row r="398" spans="1:6" ht="15" customHeight="1" x14ac:dyDescent="0.35">
      <c r="A398" s="38" t="s">
        <v>3578</v>
      </c>
      <c r="B398" s="43" t="s">
        <v>3913</v>
      </c>
      <c r="C398" s="38" t="s">
        <v>3914</v>
      </c>
      <c r="D398" s="38" t="s">
        <v>3915</v>
      </c>
      <c r="E398" s="38" t="s">
        <v>3916</v>
      </c>
      <c r="F398" s="38" t="s">
        <v>603</v>
      </c>
    </row>
    <row r="399" spans="1:6" ht="15" customHeight="1" x14ac:dyDescent="0.35">
      <c r="A399" s="38" t="s">
        <v>3578</v>
      </c>
      <c r="B399" s="43" t="s">
        <v>3917</v>
      </c>
      <c r="C399" s="38" t="s">
        <v>3918</v>
      </c>
      <c r="D399" s="38" t="s">
        <v>3919</v>
      </c>
      <c r="E399" s="38" t="s">
        <v>3920</v>
      </c>
      <c r="F399" s="38" t="s">
        <v>603</v>
      </c>
    </row>
    <row r="400" spans="1:6" ht="15" customHeight="1" x14ac:dyDescent="0.35">
      <c r="A400" s="38" t="s">
        <v>3578</v>
      </c>
      <c r="B400" s="43" t="s">
        <v>3921</v>
      </c>
      <c r="C400" s="38" t="s">
        <v>3922</v>
      </c>
      <c r="D400" s="38" t="s">
        <v>3923</v>
      </c>
      <c r="E400" s="38" t="s">
        <v>3924</v>
      </c>
      <c r="F400" s="38" t="s">
        <v>603</v>
      </c>
    </row>
    <row r="401" spans="1:6" ht="15" customHeight="1" x14ac:dyDescent="0.35">
      <c r="A401" s="38" t="s">
        <v>3578</v>
      </c>
      <c r="B401" s="43" t="s">
        <v>3925</v>
      </c>
      <c r="C401" s="38" t="s">
        <v>3926</v>
      </c>
      <c r="D401" s="38" t="s">
        <v>3927</v>
      </c>
      <c r="E401" s="38" t="s">
        <v>3928</v>
      </c>
      <c r="F401" s="38" t="s">
        <v>603</v>
      </c>
    </row>
    <row r="402" spans="1:6" ht="15" customHeight="1" x14ac:dyDescent="0.35">
      <c r="A402" s="38" t="s">
        <v>3578</v>
      </c>
      <c r="B402" s="43" t="s">
        <v>3929</v>
      </c>
      <c r="C402" s="38" t="s">
        <v>3930</v>
      </c>
      <c r="D402" s="38" t="s">
        <v>3931</v>
      </c>
      <c r="E402" s="38" t="s">
        <v>3932</v>
      </c>
      <c r="F402" s="38" t="s">
        <v>603</v>
      </c>
    </row>
    <row r="403" spans="1:6" ht="15" customHeight="1" x14ac:dyDescent="0.35">
      <c r="A403" s="38" t="s">
        <v>3578</v>
      </c>
      <c r="B403" s="43" t="s">
        <v>3933</v>
      </c>
      <c r="C403" s="38" t="s">
        <v>3934</v>
      </c>
      <c r="D403" s="38" t="s">
        <v>3935</v>
      </c>
      <c r="E403" s="38" t="s">
        <v>3936</v>
      </c>
      <c r="F403" s="38" t="s">
        <v>603</v>
      </c>
    </row>
    <row r="404" spans="1:6" ht="15" customHeight="1" x14ac:dyDescent="0.35">
      <c r="A404" s="38" t="s">
        <v>3578</v>
      </c>
      <c r="B404" s="43" t="s">
        <v>1032</v>
      </c>
      <c r="C404" s="38" t="s">
        <v>2351</v>
      </c>
      <c r="D404" s="38" t="s">
        <v>3497</v>
      </c>
      <c r="E404" s="38" t="s">
        <v>3498</v>
      </c>
      <c r="F404" s="38" t="s">
        <v>1031</v>
      </c>
    </row>
    <row r="405" spans="1:6" ht="15" customHeight="1" x14ac:dyDescent="0.35">
      <c r="A405" s="38" t="s">
        <v>3578</v>
      </c>
      <c r="B405" s="43" t="s">
        <v>3937</v>
      </c>
      <c r="C405" s="38" t="s">
        <v>2379</v>
      </c>
      <c r="D405" s="38" t="s">
        <v>3938</v>
      </c>
      <c r="E405" s="38" t="s">
        <v>3939</v>
      </c>
      <c r="F405" s="38" t="s">
        <v>1031</v>
      </c>
    </row>
    <row r="406" spans="1:6" ht="15" customHeight="1" x14ac:dyDescent="0.35">
      <c r="A406" s="38" t="s">
        <v>3578</v>
      </c>
      <c r="B406" s="43" t="s">
        <v>3940</v>
      </c>
      <c r="C406" s="38" t="s">
        <v>3941</v>
      </c>
      <c r="D406" s="38" t="s">
        <v>3942</v>
      </c>
      <c r="E406" s="38" t="s">
        <v>3943</v>
      </c>
      <c r="F406" s="38" t="s">
        <v>1031</v>
      </c>
    </row>
    <row r="407" spans="1:6" ht="15" customHeight="1" x14ac:dyDescent="0.35">
      <c r="A407" s="38" t="s">
        <v>3578</v>
      </c>
      <c r="B407" s="43" t="s">
        <v>3944</v>
      </c>
      <c r="C407" s="38" t="s">
        <v>3945</v>
      </c>
      <c r="D407" s="38" t="s">
        <v>3946</v>
      </c>
      <c r="E407" s="38" t="s">
        <v>3947</v>
      </c>
      <c r="F407" s="38" t="s">
        <v>1031</v>
      </c>
    </row>
    <row r="408" spans="1:6" ht="15" customHeight="1" x14ac:dyDescent="0.35">
      <c r="A408" s="38" t="s">
        <v>3578</v>
      </c>
      <c r="B408" s="43" t="s">
        <v>3948</v>
      </c>
      <c r="C408" s="38" t="s">
        <v>3949</v>
      </c>
      <c r="D408" s="38" t="s">
        <v>3950</v>
      </c>
      <c r="E408" s="38" t="s">
        <v>3951</v>
      </c>
      <c r="F408" s="38" t="s">
        <v>1031</v>
      </c>
    </row>
    <row r="409" spans="1:6" ht="15" customHeight="1" x14ac:dyDescent="0.35">
      <c r="A409" s="38" t="s">
        <v>3578</v>
      </c>
      <c r="B409" s="43" t="s">
        <v>3952</v>
      </c>
      <c r="C409" s="38" t="s">
        <v>3953</v>
      </c>
      <c r="D409" s="38" t="s">
        <v>3954</v>
      </c>
      <c r="E409" s="38" t="s">
        <v>3955</v>
      </c>
      <c r="F409" s="38" t="s">
        <v>1031</v>
      </c>
    </row>
    <row r="410" spans="1:6" ht="15" customHeight="1" x14ac:dyDescent="0.35">
      <c r="A410" s="38" t="s">
        <v>3578</v>
      </c>
      <c r="B410" s="43" t="s">
        <v>3956</v>
      </c>
      <c r="C410" s="38" t="s">
        <v>3957</v>
      </c>
      <c r="D410" s="38" t="s">
        <v>3958</v>
      </c>
      <c r="E410" s="38" t="s">
        <v>3959</v>
      </c>
      <c r="F410" s="38" t="s">
        <v>1031</v>
      </c>
    </row>
    <row r="411" spans="1:6" ht="15" customHeight="1" x14ac:dyDescent="0.35">
      <c r="A411" s="38" t="s">
        <v>3578</v>
      </c>
      <c r="B411" s="43" t="s">
        <v>3960</v>
      </c>
      <c r="C411" s="38" t="s">
        <v>3961</v>
      </c>
      <c r="D411" s="38" t="s">
        <v>3962</v>
      </c>
      <c r="E411" s="38" t="s">
        <v>3963</v>
      </c>
      <c r="F411" s="38" t="s">
        <v>1031</v>
      </c>
    </row>
    <row r="412" spans="1:6" ht="15" customHeight="1" x14ac:dyDescent="0.35">
      <c r="A412" s="38" t="s">
        <v>3578</v>
      </c>
      <c r="B412" s="43" t="s">
        <v>3964</v>
      </c>
      <c r="C412" s="38" t="s">
        <v>3965</v>
      </c>
      <c r="D412" s="38" t="s">
        <v>3966</v>
      </c>
      <c r="E412" s="38" t="s">
        <v>3967</v>
      </c>
      <c r="F412" s="38" t="s">
        <v>1031</v>
      </c>
    </row>
    <row r="413" spans="1:6" ht="15" customHeight="1" x14ac:dyDescent="0.35">
      <c r="A413" s="38" t="s">
        <v>3578</v>
      </c>
      <c r="B413" s="43" t="s">
        <v>3968</v>
      </c>
      <c r="C413" s="38" t="s">
        <v>3969</v>
      </c>
      <c r="D413" s="38" t="s">
        <v>3970</v>
      </c>
      <c r="E413" s="38" t="s">
        <v>3971</v>
      </c>
      <c r="F413" s="38" t="s">
        <v>1031</v>
      </c>
    </row>
    <row r="414" spans="1:6" ht="15" customHeight="1" x14ac:dyDescent="0.35">
      <c r="A414" s="38" t="s">
        <v>3578</v>
      </c>
      <c r="B414" s="43" t="s">
        <v>3972</v>
      </c>
      <c r="C414" s="38" t="s">
        <v>3973</v>
      </c>
      <c r="D414" s="38" t="s">
        <v>3974</v>
      </c>
      <c r="E414" s="38" t="s">
        <v>3975</v>
      </c>
      <c r="F414" s="38" t="s">
        <v>1031</v>
      </c>
    </row>
    <row r="415" spans="1:6" ht="15" customHeight="1" x14ac:dyDescent="0.35">
      <c r="A415" s="38" t="s">
        <v>3578</v>
      </c>
      <c r="B415" s="43" t="s">
        <v>3976</v>
      </c>
      <c r="C415" s="38" t="s">
        <v>3977</v>
      </c>
      <c r="D415" s="38" t="s">
        <v>3978</v>
      </c>
      <c r="E415" s="38" t="s">
        <v>3979</v>
      </c>
      <c r="F415" s="38" t="s">
        <v>1031</v>
      </c>
    </row>
    <row r="416" spans="1:6" ht="15" customHeight="1" x14ac:dyDescent="0.35">
      <c r="A416" s="38" t="s">
        <v>3578</v>
      </c>
      <c r="B416" s="43" t="s">
        <v>3980</v>
      </c>
      <c r="C416" s="38" t="s">
        <v>3981</v>
      </c>
      <c r="D416" s="38" t="s">
        <v>3982</v>
      </c>
      <c r="E416" s="38" t="s">
        <v>3983</v>
      </c>
      <c r="F416" s="38" t="s">
        <v>1031</v>
      </c>
    </row>
    <row r="417" spans="1:6" ht="15" customHeight="1" x14ac:dyDescent="0.35">
      <c r="A417" s="38" t="s">
        <v>3578</v>
      </c>
      <c r="B417" s="43" t="s">
        <v>3984</v>
      </c>
      <c r="C417" s="38" t="s">
        <v>3985</v>
      </c>
      <c r="D417" s="38" t="s">
        <v>3986</v>
      </c>
      <c r="E417" s="38" t="s">
        <v>3987</v>
      </c>
      <c r="F417" s="38" t="s">
        <v>1031</v>
      </c>
    </row>
    <row r="418" spans="1:6" ht="15" customHeight="1" x14ac:dyDescent="0.35">
      <c r="A418" s="38" t="s">
        <v>3578</v>
      </c>
      <c r="B418" s="43" t="s">
        <v>3988</v>
      </c>
      <c r="C418" s="38" t="s">
        <v>3989</v>
      </c>
      <c r="D418" s="38" t="s">
        <v>3990</v>
      </c>
      <c r="E418" s="38" t="s">
        <v>3991</v>
      </c>
      <c r="F418" s="38" t="s">
        <v>1031</v>
      </c>
    </row>
    <row r="419" spans="1:6" ht="15" customHeight="1" x14ac:dyDescent="0.35">
      <c r="A419" s="38" t="s">
        <v>3578</v>
      </c>
      <c r="B419" s="43" t="s">
        <v>3992</v>
      </c>
      <c r="C419" s="38" t="s">
        <v>3993</v>
      </c>
      <c r="D419" s="38" t="s">
        <v>3994</v>
      </c>
      <c r="E419" s="38" t="s">
        <v>3995</v>
      </c>
      <c r="F419" s="38" t="s">
        <v>1031</v>
      </c>
    </row>
    <row r="420" spans="1:6" ht="15" customHeight="1" x14ac:dyDescent="0.35">
      <c r="A420" s="38" t="s">
        <v>3578</v>
      </c>
      <c r="B420" s="43" t="s">
        <v>3996</v>
      </c>
      <c r="C420" s="38" t="s">
        <v>3997</v>
      </c>
      <c r="D420" s="38" t="s">
        <v>3998</v>
      </c>
      <c r="E420" s="38" t="s">
        <v>3999</v>
      </c>
      <c r="F420" s="38" t="s">
        <v>1031</v>
      </c>
    </row>
    <row r="421" spans="1:6" ht="15" customHeight="1" x14ac:dyDescent="0.35">
      <c r="A421" s="38" t="s">
        <v>3578</v>
      </c>
      <c r="B421" s="43" t="s">
        <v>4000</v>
      </c>
      <c r="C421" s="38" t="s">
        <v>4001</v>
      </c>
      <c r="D421" s="38" t="s">
        <v>4002</v>
      </c>
      <c r="E421" s="38" t="s">
        <v>4003</v>
      </c>
      <c r="F421" s="38" t="s">
        <v>1031</v>
      </c>
    </row>
    <row r="422" spans="1:6" ht="15" customHeight="1" x14ac:dyDescent="0.35">
      <c r="A422" s="38" t="s">
        <v>3578</v>
      </c>
      <c r="B422" s="43" t="s">
        <v>4004</v>
      </c>
      <c r="C422" s="38" t="s">
        <v>4005</v>
      </c>
      <c r="D422" s="38" t="s">
        <v>4006</v>
      </c>
      <c r="E422" s="38" t="s">
        <v>4007</v>
      </c>
      <c r="F422" s="38" t="s">
        <v>1031</v>
      </c>
    </row>
    <row r="423" spans="1:6" ht="15" customHeight="1" x14ac:dyDescent="0.35">
      <c r="A423" s="38" t="s">
        <v>3578</v>
      </c>
      <c r="B423" s="43" t="s">
        <v>4008</v>
      </c>
      <c r="C423" s="38" t="s">
        <v>4009</v>
      </c>
      <c r="D423" s="38" t="s">
        <v>4010</v>
      </c>
      <c r="E423" s="38" t="s">
        <v>4011</v>
      </c>
      <c r="F423" s="38" t="s">
        <v>1031</v>
      </c>
    </row>
    <row r="424" spans="1:6" ht="15" customHeight="1" x14ac:dyDescent="0.35">
      <c r="A424" s="38" t="s">
        <v>3578</v>
      </c>
      <c r="B424" s="43" t="s">
        <v>4012</v>
      </c>
      <c r="C424" s="38" t="s">
        <v>4013</v>
      </c>
      <c r="D424" s="38" t="s">
        <v>4014</v>
      </c>
      <c r="E424" s="38" t="s">
        <v>4015</v>
      </c>
      <c r="F424" s="38" t="s">
        <v>1031</v>
      </c>
    </row>
    <row r="425" spans="1:6" ht="15" customHeight="1" x14ac:dyDescent="0.35">
      <c r="A425" s="38" t="s">
        <v>3578</v>
      </c>
      <c r="B425" s="43" t="s">
        <v>4016</v>
      </c>
      <c r="C425" s="38" t="s">
        <v>4017</v>
      </c>
      <c r="D425" s="38" t="s">
        <v>4018</v>
      </c>
      <c r="E425" s="38" t="s">
        <v>4019</v>
      </c>
      <c r="F425" s="38" t="s">
        <v>1031</v>
      </c>
    </row>
    <row r="426" spans="1:6" ht="15" customHeight="1" x14ac:dyDescent="0.35">
      <c r="A426" s="38" t="s">
        <v>3578</v>
      </c>
      <c r="B426" s="43" t="s">
        <v>4020</v>
      </c>
      <c r="C426" s="38" t="s">
        <v>4021</v>
      </c>
      <c r="D426" s="38" t="s">
        <v>4022</v>
      </c>
      <c r="E426" s="38" t="s">
        <v>4023</v>
      </c>
      <c r="F426" s="38" t="s">
        <v>1031</v>
      </c>
    </row>
    <row r="427" spans="1:6" ht="15" customHeight="1" x14ac:dyDescent="0.35">
      <c r="A427" s="38" t="s">
        <v>3578</v>
      </c>
      <c r="B427" s="43" t="s">
        <v>4024</v>
      </c>
      <c r="C427" s="38" t="s">
        <v>4025</v>
      </c>
      <c r="D427" s="38" t="s">
        <v>4026</v>
      </c>
      <c r="E427" s="38" t="s">
        <v>4026</v>
      </c>
      <c r="F427" s="38" t="s">
        <v>1031</v>
      </c>
    </row>
    <row r="428" spans="1:6" ht="15" customHeight="1" x14ac:dyDescent="0.35">
      <c r="A428" s="38" t="s">
        <v>3578</v>
      </c>
      <c r="B428" s="43" t="s">
        <v>4027</v>
      </c>
      <c r="C428" s="38" t="s">
        <v>4028</v>
      </c>
      <c r="D428" s="38" t="s">
        <v>4029</v>
      </c>
      <c r="E428" s="38" t="s">
        <v>4030</v>
      </c>
      <c r="F428" s="38" t="s">
        <v>1031</v>
      </c>
    </row>
    <row r="429" spans="1:6" ht="15" customHeight="1" x14ac:dyDescent="0.35">
      <c r="A429" s="38" t="s">
        <v>3578</v>
      </c>
      <c r="B429" s="43" t="s">
        <v>4031</v>
      </c>
      <c r="C429" s="38" t="s">
        <v>4032</v>
      </c>
      <c r="D429" s="38" t="s">
        <v>4033</v>
      </c>
      <c r="E429" s="38" t="s">
        <v>4033</v>
      </c>
      <c r="F429" s="38" t="s">
        <v>1031</v>
      </c>
    </row>
    <row r="430" spans="1:6" ht="15" customHeight="1" x14ac:dyDescent="0.35">
      <c r="A430" s="38" t="s">
        <v>3578</v>
      </c>
      <c r="B430" s="43" t="s">
        <v>4034</v>
      </c>
      <c r="C430" s="38" t="s">
        <v>4035</v>
      </c>
      <c r="D430" s="38" t="s">
        <v>4036</v>
      </c>
      <c r="E430" s="38" t="s">
        <v>4037</v>
      </c>
      <c r="F430" s="38" t="s">
        <v>1031</v>
      </c>
    </row>
    <row r="431" spans="1:6" ht="15" customHeight="1" x14ac:dyDescent="0.35">
      <c r="A431" s="38" t="s">
        <v>3578</v>
      </c>
      <c r="B431" s="43" t="s">
        <v>1221</v>
      </c>
      <c r="C431" s="38" t="s">
        <v>2350</v>
      </c>
      <c r="D431" s="38" t="s">
        <v>3499</v>
      </c>
      <c r="E431" s="38" t="s">
        <v>3499</v>
      </c>
      <c r="F431" s="38" t="s">
        <v>1220</v>
      </c>
    </row>
    <row r="432" spans="1:6" ht="15" customHeight="1" x14ac:dyDescent="0.35">
      <c r="A432" s="38" t="s">
        <v>3578</v>
      </c>
      <c r="B432" s="43" t="s">
        <v>4038</v>
      </c>
      <c r="C432" s="38" t="s">
        <v>4039</v>
      </c>
      <c r="D432" s="38" t="s">
        <v>4040</v>
      </c>
      <c r="E432" s="38" t="s">
        <v>4040</v>
      </c>
      <c r="F432" s="38" t="s">
        <v>1220</v>
      </c>
    </row>
    <row r="433" spans="1:6" ht="15" customHeight="1" x14ac:dyDescent="0.35">
      <c r="A433" s="38" t="s">
        <v>3578</v>
      </c>
      <c r="B433" s="43" t="s">
        <v>4041</v>
      </c>
      <c r="C433" s="38" t="s">
        <v>4042</v>
      </c>
      <c r="D433" s="38" t="s">
        <v>4043</v>
      </c>
      <c r="E433" s="38" t="s">
        <v>4044</v>
      </c>
      <c r="F433" s="38" t="s">
        <v>1220</v>
      </c>
    </row>
    <row r="434" spans="1:6" ht="15" customHeight="1" x14ac:dyDescent="0.35">
      <c r="A434" s="38" t="s">
        <v>3578</v>
      </c>
      <c r="B434" s="43" t="s">
        <v>4045</v>
      </c>
      <c r="C434" s="38" t="s">
        <v>4046</v>
      </c>
      <c r="D434" s="38" t="s">
        <v>4047</v>
      </c>
      <c r="E434" s="38" t="s">
        <v>4047</v>
      </c>
      <c r="F434" s="38" t="s">
        <v>1220</v>
      </c>
    </row>
    <row r="435" spans="1:6" ht="15" customHeight="1" x14ac:dyDescent="0.35">
      <c r="A435" s="38" t="s">
        <v>3578</v>
      </c>
      <c r="B435" s="43" t="s">
        <v>4048</v>
      </c>
      <c r="C435" s="38" t="s">
        <v>4049</v>
      </c>
      <c r="D435" s="38" t="s">
        <v>4050</v>
      </c>
      <c r="E435" s="38" t="s">
        <v>4051</v>
      </c>
      <c r="F435" s="38" t="s">
        <v>1220</v>
      </c>
    </row>
    <row r="436" spans="1:6" ht="15" customHeight="1" x14ac:dyDescent="0.35">
      <c r="A436" s="38" t="s">
        <v>3578</v>
      </c>
      <c r="B436" s="43" t="s">
        <v>4052</v>
      </c>
      <c r="C436" s="38" t="s">
        <v>4053</v>
      </c>
      <c r="D436" s="38" t="s">
        <v>4054</v>
      </c>
      <c r="E436" s="38" t="s">
        <v>4054</v>
      </c>
      <c r="F436" s="38" t="s">
        <v>1220</v>
      </c>
    </row>
    <row r="437" spans="1:6" ht="15" customHeight="1" x14ac:dyDescent="0.35">
      <c r="A437" s="38" t="s">
        <v>3578</v>
      </c>
      <c r="B437" s="43" t="s">
        <v>4055</v>
      </c>
      <c r="C437" s="38" t="s">
        <v>4056</v>
      </c>
      <c r="D437" s="38" t="s">
        <v>4057</v>
      </c>
      <c r="E437" s="38" t="s">
        <v>4057</v>
      </c>
      <c r="F437" s="38" t="s">
        <v>1220</v>
      </c>
    </row>
    <row r="438" spans="1:6" ht="15" customHeight="1" x14ac:dyDescent="0.35">
      <c r="A438" s="38" t="s">
        <v>3578</v>
      </c>
      <c r="B438" s="43" t="s">
        <v>4058</v>
      </c>
      <c r="C438" s="38" t="s">
        <v>4059</v>
      </c>
      <c r="D438" s="38" t="s">
        <v>4060</v>
      </c>
      <c r="E438" s="38" t="s">
        <v>4060</v>
      </c>
      <c r="F438" s="38" t="s">
        <v>1220</v>
      </c>
    </row>
    <row r="439" spans="1:6" ht="15" customHeight="1" x14ac:dyDescent="0.35">
      <c r="A439" s="38" t="s">
        <v>3578</v>
      </c>
      <c r="B439" s="43" t="s">
        <v>4061</v>
      </c>
      <c r="C439" s="38" t="s">
        <v>4062</v>
      </c>
      <c r="D439" s="38" t="s">
        <v>4063</v>
      </c>
      <c r="E439" s="38" t="s">
        <v>4064</v>
      </c>
      <c r="F439" s="38" t="s">
        <v>1220</v>
      </c>
    </row>
    <row r="440" spans="1:6" ht="15" customHeight="1" x14ac:dyDescent="0.35">
      <c r="A440" s="38" t="s">
        <v>3578</v>
      </c>
      <c r="B440" s="43" t="s">
        <v>4065</v>
      </c>
      <c r="C440" s="38" t="s">
        <v>4066</v>
      </c>
      <c r="D440" s="38" t="s">
        <v>4067</v>
      </c>
      <c r="E440" s="38" t="s">
        <v>4068</v>
      </c>
      <c r="F440" s="38" t="s">
        <v>1220</v>
      </c>
    </row>
    <row r="441" spans="1:6" ht="15" customHeight="1" x14ac:dyDescent="0.35">
      <c r="A441" s="38" t="s">
        <v>3578</v>
      </c>
      <c r="B441" s="43" t="s">
        <v>4069</v>
      </c>
      <c r="C441" s="38" t="s">
        <v>4070</v>
      </c>
      <c r="D441" s="38" t="s">
        <v>4071</v>
      </c>
      <c r="E441" s="38" t="s">
        <v>4071</v>
      </c>
      <c r="F441" s="38" t="s">
        <v>1220</v>
      </c>
    </row>
    <row r="442" spans="1:6" ht="15" customHeight="1" x14ac:dyDescent="0.35">
      <c r="A442" s="38" t="s">
        <v>3578</v>
      </c>
      <c r="B442" s="43" t="s">
        <v>4072</v>
      </c>
      <c r="C442" s="38" t="s">
        <v>4073</v>
      </c>
      <c r="D442" s="38" t="s">
        <v>4074</v>
      </c>
      <c r="E442" s="38" t="s">
        <v>4074</v>
      </c>
      <c r="F442" s="38" t="s">
        <v>1220</v>
      </c>
    </row>
    <row r="443" spans="1:6" ht="15" customHeight="1" x14ac:dyDescent="0.35">
      <c r="A443" s="38" t="s">
        <v>3578</v>
      </c>
      <c r="B443" s="43" t="s">
        <v>4075</v>
      </c>
      <c r="C443" s="38" t="s">
        <v>4076</v>
      </c>
      <c r="D443" s="38" t="s">
        <v>4077</v>
      </c>
      <c r="E443" s="38" t="s">
        <v>4078</v>
      </c>
      <c r="F443" s="38" t="s">
        <v>1220</v>
      </c>
    </row>
    <row r="444" spans="1:6" ht="15" customHeight="1" x14ac:dyDescent="0.35">
      <c r="A444" s="38" t="s">
        <v>3578</v>
      </c>
      <c r="B444" s="43" t="s">
        <v>4079</v>
      </c>
      <c r="C444" s="38" t="s">
        <v>4080</v>
      </c>
      <c r="D444" s="38" t="s">
        <v>4081</v>
      </c>
      <c r="E444" s="38" t="s">
        <v>4082</v>
      </c>
      <c r="F444" s="38" t="s">
        <v>1220</v>
      </c>
    </row>
    <row r="445" spans="1:6" ht="15" customHeight="1" x14ac:dyDescent="0.35">
      <c r="A445" s="38" t="s">
        <v>3578</v>
      </c>
      <c r="B445" s="43" t="s">
        <v>4083</v>
      </c>
      <c r="C445" s="38" t="s">
        <v>4084</v>
      </c>
      <c r="D445" s="38" t="s">
        <v>4085</v>
      </c>
      <c r="E445" s="38" t="s">
        <v>4086</v>
      </c>
      <c r="F445" s="38" t="s">
        <v>1220</v>
      </c>
    </row>
    <row r="446" spans="1:6" ht="15" customHeight="1" x14ac:dyDescent="0.35">
      <c r="A446" s="38" t="s">
        <v>3578</v>
      </c>
      <c r="B446" s="43" t="s">
        <v>4087</v>
      </c>
      <c r="C446" s="38" t="s">
        <v>4088</v>
      </c>
      <c r="D446" s="38" t="s">
        <v>4089</v>
      </c>
      <c r="E446" s="38" t="s">
        <v>4090</v>
      </c>
      <c r="F446" s="38" t="s">
        <v>1220</v>
      </c>
    </row>
    <row r="447" spans="1:6" ht="15" customHeight="1" x14ac:dyDescent="0.35">
      <c r="A447" s="38" t="s">
        <v>3578</v>
      </c>
      <c r="B447" s="43" t="s">
        <v>4091</v>
      </c>
      <c r="C447" s="38" t="s">
        <v>4092</v>
      </c>
      <c r="D447" s="38" t="s">
        <v>4093</v>
      </c>
      <c r="E447" s="38" t="s">
        <v>4093</v>
      </c>
      <c r="F447" s="38" t="s">
        <v>1220</v>
      </c>
    </row>
    <row r="448" spans="1:6" ht="15" customHeight="1" x14ac:dyDescent="0.35">
      <c r="A448" s="38" t="s">
        <v>3578</v>
      </c>
      <c r="B448" s="43" t="s">
        <v>4094</v>
      </c>
      <c r="C448" s="38" t="s">
        <v>4095</v>
      </c>
      <c r="D448" s="38" t="s">
        <v>4096</v>
      </c>
      <c r="E448" s="38" t="s">
        <v>4097</v>
      </c>
      <c r="F448" s="38" t="s">
        <v>1220</v>
      </c>
    </row>
    <row r="449" spans="1:6" ht="15" customHeight="1" x14ac:dyDescent="0.35">
      <c r="A449" s="38" t="s">
        <v>3578</v>
      </c>
      <c r="B449" s="43" t="s">
        <v>4098</v>
      </c>
      <c r="C449" s="38" t="s">
        <v>4099</v>
      </c>
      <c r="D449" s="38" t="s">
        <v>4100</v>
      </c>
      <c r="E449" s="38" t="s">
        <v>4101</v>
      </c>
      <c r="F449" s="38" t="s">
        <v>1220</v>
      </c>
    </row>
    <row r="450" spans="1:6" ht="15" customHeight="1" x14ac:dyDescent="0.35">
      <c r="A450" s="38" t="s">
        <v>3578</v>
      </c>
      <c r="B450" s="43" t="s">
        <v>4102</v>
      </c>
      <c r="C450" s="38" t="s">
        <v>4103</v>
      </c>
      <c r="D450" s="38" t="s">
        <v>4104</v>
      </c>
      <c r="E450" s="38" t="s">
        <v>4105</v>
      </c>
      <c r="F450" s="38" t="s">
        <v>1220</v>
      </c>
    </row>
    <row r="451" spans="1:6" ht="15" customHeight="1" x14ac:dyDescent="0.35">
      <c r="A451" s="38" t="s">
        <v>3578</v>
      </c>
      <c r="B451" s="43" t="s">
        <v>4106</v>
      </c>
      <c r="C451" s="38" t="s">
        <v>4107</v>
      </c>
      <c r="D451" s="38" t="s">
        <v>4108</v>
      </c>
      <c r="E451" s="38" t="s">
        <v>4108</v>
      </c>
      <c r="F451" s="38" t="s">
        <v>1220</v>
      </c>
    </row>
    <row r="452" spans="1:6" ht="15" customHeight="1" x14ac:dyDescent="0.35">
      <c r="A452" s="38" t="s">
        <v>3578</v>
      </c>
      <c r="B452" s="43" t="s">
        <v>4109</v>
      </c>
      <c r="C452" s="38" t="s">
        <v>4110</v>
      </c>
      <c r="D452" s="38" t="s">
        <v>4111</v>
      </c>
      <c r="E452" s="38" t="s">
        <v>4112</v>
      </c>
      <c r="F452" s="38" t="s">
        <v>1220</v>
      </c>
    </row>
    <row r="453" spans="1:6" ht="15" customHeight="1" x14ac:dyDescent="0.35">
      <c r="A453" s="38" t="s">
        <v>3578</v>
      </c>
      <c r="B453" s="43" t="s">
        <v>4113</v>
      </c>
      <c r="C453" s="38" t="s">
        <v>4114</v>
      </c>
      <c r="D453" s="38" t="s">
        <v>4115</v>
      </c>
      <c r="E453" s="38" t="s">
        <v>4116</v>
      </c>
      <c r="F453" s="38" t="s">
        <v>1220</v>
      </c>
    </row>
    <row r="454" spans="1:6" ht="15" customHeight="1" x14ac:dyDescent="0.35">
      <c r="A454" s="38" t="s">
        <v>3578</v>
      </c>
      <c r="B454" s="43" t="s">
        <v>4117</v>
      </c>
      <c r="C454" s="38" t="s">
        <v>4118</v>
      </c>
      <c r="D454" s="38" t="s">
        <v>4119</v>
      </c>
      <c r="E454" s="38" t="s">
        <v>4120</v>
      </c>
      <c r="F454" s="38" t="s">
        <v>1220</v>
      </c>
    </row>
    <row r="455" spans="1:6" ht="15" customHeight="1" x14ac:dyDescent="0.35">
      <c r="A455" s="38" t="s">
        <v>3578</v>
      </c>
      <c r="B455" s="43" t="s">
        <v>4121</v>
      </c>
      <c r="C455" s="38" t="s">
        <v>4122</v>
      </c>
      <c r="D455" s="38" t="s">
        <v>4123</v>
      </c>
      <c r="E455" s="38" t="s">
        <v>4123</v>
      </c>
      <c r="F455" s="38" t="s">
        <v>1220</v>
      </c>
    </row>
    <row r="456" spans="1:6" ht="15" customHeight="1" x14ac:dyDescent="0.35">
      <c r="A456" s="38" t="s">
        <v>3578</v>
      </c>
      <c r="B456" s="43" t="s">
        <v>4124</v>
      </c>
      <c r="C456" s="38" t="s">
        <v>4125</v>
      </c>
      <c r="D456" s="38" t="s">
        <v>4126</v>
      </c>
      <c r="E456" s="38" t="s">
        <v>4127</v>
      </c>
      <c r="F456" s="38" t="s">
        <v>1220</v>
      </c>
    </row>
    <row r="457" spans="1:6" ht="15" customHeight="1" x14ac:dyDescent="0.35">
      <c r="A457" s="38" t="s">
        <v>3578</v>
      </c>
      <c r="B457" s="43" t="s">
        <v>4128</v>
      </c>
      <c r="C457" s="38" t="s">
        <v>2415</v>
      </c>
      <c r="D457" s="38" t="s">
        <v>4129</v>
      </c>
      <c r="E457" s="38" t="s">
        <v>4130</v>
      </c>
      <c r="F457" s="38" t="s">
        <v>1220</v>
      </c>
    </row>
    <row r="458" spans="1:6" ht="15" customHeight="1" x14ac:dyDescent="0.35">
      <c r="A458" s="38" t="s">
        <v>3578</v>
      </c>
      <c r="B458" s="43" t="s">
        <v>4131</v>
      </c>
      <c r="C458" s="38" t="s">
        <v>4132</v>
      </c>
      <c r="D458" s="38" t="s">
        <v>4133</v>
      </c>
      <c r="E458" s="38" t="s">
        <v>4134</v>
      </c>
      <c r="F458" s="38" t="s">
        <v>1220</v>
      </c>
    </row>
    <row r="459" spans="1:6" ht="15" customHeight="1" x14ac:dyDescent="0.35">
      <c r="A459" s="38" t="s">
        <v>3578</v>
      </c>
      <c r="B459" s="43" t="s">
        <v>279</v>
      </c>
      <c r="C459" s="38" t="s">
        <v>2352</v>
      </c>
      <c r="D459" s="38" t="s">
        <v>3500</v>
      </c>
      <c r="E459" s="38" t="s">
        <v>3501</v>
      </c>
      <c r="F459" s="38" t="s">
        <v>278</v>
      </c>
    </row>
    <row r="460" spans="1:6" ht="15" customHeight="1" x14ac:dyDescent="0.35">
      <c r="A460" s="38" t="s">
        <v>3578</v>
      </c>
      <c r="B460" s="43" t="s">
        <v>4135</v>
      </c>
      <c r="C460" s="38" t="s">
        <v>4136</v>
      </c>
      <c r="D460" s="38" t="s">
        <v>4137</v>
      </c>
      <c r="E460" s="38" t="s">
        <v>4138</v>
      </c>
      <c r="F460" s="38" t="s">
        <v>278</v>
      </c>
    </row>
    <row r="461" spans="1:6" ht="15" customHeight="1" x14ac:dyDescent="0.35">
      <c r="A461" s="38" t="s">
        <v>3578</v>
      </c>
      <c r="B461" s="43" t="s">
        <v>4139</v>
      </c>
      <c r="C461" s="38" t="s">
        <v>4140</v>
      </c>
      <c r="D461" s="38" t="s">
        <v>4141</v>
      </c>
      <c r="E461" s="38" t="s">
        <v>4142</v>
      </c>
      <c r="F461" s="38" t="s">
        <v>278</v>
      </c>
    </row>
    <row r="462" spans="1:6" ht="15" customHeight="1" x14ac:dyDescent="0.35">
      <c r="A462" s="38" t="s">
        <v>3578</v>
      </c>
      <c r="B462" s="43" t="s">
        <v>4143</v>
      </c>
      <c r="C462" s="38" t="s">
        <v>3941</v>
      </c>
      <c r="D462" s="38" t="s">
        <v>3942</v>
      </c>
      <c r="E462" s="38" t="s">
        <v>3943</v>
      </c>
      <c r="F462" s="38" t="s">
        <v>278</v>
      </c>
    </row>
    <row r="463" spans="1:6" ht="15" customHeight="1" x14ac:dyDescent="0.35">
      <c r="A463" s="38" t="s">
        <v>3578</v>
      </c>
      <c r="B463" s="43" t="s">
        <v>4144</v>
      </c>
      <c r="C463" s="38" t="s">
        <v>4145</v>
      </c>
      <c r="D463" s="38" t="s">
        <v>4146</v>
      </c>
      <c r="E463" s="38" t="s">
        <v>4147</v>
      </c>
      <c r="F463" s="38" t="s">
        <v>278</v>
      </c>
    </row>
    <row r="464" spans="1:6" ht="15" customHeight="1" x14ac:dyDescent="0.35">
      <c r="A464" s="38" t="s">
        <v>3578</v>
      </c>
      <c r="B464" s="43" t="s">
        <v>4148</v>
      </c>
      <c r="C464" s="38" t="s">
        <v>4149</v>
      </c>
      <c r="D464" s="38" t="s">
        <v>4150</v>
      </c>
      <c r="E464" s="38" t="s">
        <v>4151</v>
      </c>
      <c r="F464" s="38" t="s">
        <v>278</v>
      </c>
    </row>
    <row r="465" spans="1:6" ht="15" customHeight="1" x14ac:dyDescent="0.35">
      <c r="A465" s="38" t="s">
        <v>3578</v>
      </c>
      <c r="B465" s="43" t="s">
        <v>4152</v>
      </c>
      <c r="C465" s="38" t="s">
        <v>4153</v>
      </c>
      <c r="D465" s="38" t="s">
        <v>4154</v>
      </c>
      <c r="E465" s="38" t="s">
        <v>4155</v>
      </c>
      <c r="F465" s="38" t="s">
        <v>278</v>
      </c>
    </row>
    <row r="466" spans="1:6" ht="15" customHeight="1" x14ac:dyDescent="0.35">
      <c r="A466" s="38" t="s">
        <v>3578</v>
      </c>
      <c r="B466" s="43" t="s">
        <v>4156</v>
      </c>
      <c r="C466" s="38" t="s">
        <v>4157</v>
      </c>
      <c r="D466" s="38" t="s">
        <v>4158</v>
      </c>
      <c r="E466" s="38" t="s">
        <v>4159</v>
      </c>
      <c r="F466" s="38" t="s">
        <v>278</v>
      </c>
    </row>
    <row r="467" spans="1:6" ht="15" customHeight="1" x14ac:dyDescent="0.35">
      <c r="A467" s="38" t="s">
        <v>3578</v>
      </c>
      <c r="B467" s="43" t="s">
        <v>4160</v>
      </c>
      <c r="C467" s="38" t="s">
        <v>4161</v>
      </c>
      <c r="D467" s="38" t="s">
        <v>4162</v>
      </c>
      <c r="E467" s="38" t="s">
        <v>4163</v>
      </c>
      <c r="F467" s="38" t="s">
        <v>278</v>
      </c>
    </row>
    <row r="468" spans="1:6" ht="15" customHeight="1" x14ac:dyDescent="0.35">
      <c r="A468" s="38" t="s">
        <v>3578</v>
      </c>
      <c r="B468" s="43" t="s">
        <v>4164</v>
      </c>
      <c r="C468" s="38" t="s">
        <v>4165</v>
      </c>
      <c r="D468" s="46" t="s">
        <v>4166</v>
      </c>
      <c r="E468" s="38" t="s">
        <v>4167</v>
      </c>
      <c r="F468" s="38" t="s">
        <v>278</v>
      </c>
    </row>
    <row r="469" spans="1:6" ht="15" customHeight="1" x14ac:dyDescent="0.35">
      <c r="A469" s="38" t="s">
        <v>3578</v>
      </c>
      <c r="B469" s="43" t="s">
        <v>4168</v>
      </c>
      <c r="C469" s="38" t="s">
        <v>4169</v>
      </c>
      <c r="D469" s="38" t="s">
        <v>4170</v>
      </c>
      <c r="E469" s="38" t="s">
        <v>4170</v>
      </c>
      <c r="F469" s="38" t="s">
        <v>278</v>
      </c>
    </row>
    <row r="470" spans="1:6" ht="15" customHeight="1" x14ac:dyDescent="0.35">
      <c r="A470" s="38" t="s">
        <v>3578</v>
      </c>
      <c r="B470" s="43" t="s">
        <v>4171</v>
      </c>
      <c r="C470" s="38" t="s">
        <v>4172</v>
      </c>
      <c r="D470" s="38" t="s">
        <v>4173</v>
      </c>
      <c r="E470" s="38" t="s">
        <v>4174</v>
      </c>
      <c r="F470" s="38" t="s">
        <v>278</v>
      </c>
    </row>
    <row r="471" spans="1:6" ht="15" customHeight="1" x14ac:dyDescent="0.35">
      <c r="A471" s="38" t="s">
        <v>3578</v>
      </c>
      <c r="B471" s="43" t="s">
        <v>4175</v>
      </c>
      <c r="C471" s="38" t="s">
        <v>4176</v>
      </c>
      <c r="D471" s="38" t="s">
        <v>4177</v>
      </c>
      <c r="E471" s="38" t="s">
        <v>4178</v>
      </c>
      <c r="F471" s="38" t="s">
        <v>278</v>
      </c>
    </row>
    <row r="472" spans="1:6" ht="15" customHeight="1" x14ac:dyDescent="0.35">
      <c r="A472" s="38" t="s">
        <v>3578</v>
      </c>
      <c r="B472" s="43" t="s">
        <v>4179</v>
      </c>
      <c r="C472" s="38" t="s">
        <v>4180</v>
      </c>
      <c r="D472" s="38" t="s">
        <v>4181</v>
      </c>
      <c r="E472" s="38" t="s">
        <v>4182</v>
      </c>
      <c r="F472" s="38" t="s">
        <v>278</v>
      </c>
    </row>
    <row r="473" spans="1:6" ht="15" customHeight="1" x14ac:dyDescent="0.35">
      <c r="A473" s="38" t="s">
        <v>3578</v>
      </c>
      <c r="B473" s="43" t="s">
        <v>4183</v>
      </c>
      <c r="C473" s="38" t="s">
        <v>4184</v>
      </c>
      <c r="D473" s="38" t="s">
        <v>4185</v>
      </c>
      <c r="E473" s="38" t="s">
        <v>4186</v>
      </c>
      <c r="F473" s="38" t="s">
        <v>278</v>
      </c>
    </row>
    <row r="474" spans="1:6" ht="15" customHeight="1" x14ac:dyDescent="0.35">
      <c r="A474" s="38" t="s">
        <v>3578</v>
      </c>
      <c r="B474" s="43" t="s">
        <v>4187</v>
      </c>
      <c r="C474" s="38" t="s">
        <v>4188</v>
      </c>
      <c r="D474" s="38" t="s">
        <v>4189</v>
      </c>
      <c r="E474" s="38" t="s">
        <v>4190</v>
      </c>
      <c r="F474" s="38" t="s">
        <v>278</v>
      </c>
    </row>
    <row r="475" spans="1:6" ht="15" customHeight="1" x14ac:dyDescent="0.35">
      <c r="A475" s="38" t="s">
        <v>3578</v>
      </c>
      <c r="B475" s="43" t="s">
        <v>4191</v>
      </c>
      <c r="C475" s="38" t="s">
        <v>4192</v>
      </c>
      <c r="D475" s="38" t="s">
        <v>4193</v>
      </c>
      <c r="E475" s="38" t="s">
        <v>4194</v>
      </c>
      <c r="F475" s="38" t="s">
        <v>278</v>
      </c>
    </row>
    <row r="476" spans="1:6" ht="15" customHeight="1" x14ac:dyDescent="0.35">
      <c r="A476" s="38" t="s">
        <v>3578</v>
      </c>
      <c r="B476" s="43" t="s">
        <v>4195</v>
      </c>
      <c r="C476" s="38" t="s">
        <v>4196</v>
      </c>
      <c r="D476" s="38" t="s">
        <v>4197</v>
      </c>
      <c r="E476" s="38" t="s">
        <v>4198</v>
      </c>
      <c r="F476" s="38" t="s">
        <v>278</v>
      </c>
    </row>
    <row r="477" spans="1:6" ht="15" customHeight="1" x14ac:dyDescent="0.35">
      <c r="A477" s="38" t="s">
        <v>3578</v>
      </c>
      <c r="B477" s="43" t="s">
        <v>4199</v>
      </c>
      <c r="C477" s="38" t="s">
        <v>4200</v>
      </c>
      <c r="D477" s="38" t="s">
        <v>4201</v>
      </c>
      <c r="E477" s="38" t="s">
        <v>4202</v>
      </c>
      <c r="F477" s="38" t="s">
        <v>278</v>
      </c>
    </row>
    <row r="478" spans="1:6" ht="15" customHeight="1" x14ac:dyDescent="0.35">
      <c r="A478" s="38" t="s">
        <v>3578</v>
      </c>
      <c r="B478" s="43" t="s">
        <v>4203</v>
      </c>
      <c r="C478" s="38" t="s">
        <v>4204</v>
      </c>
      <c r="D478" s="38" t="s">
        <v>4205</v>
      </c>
      <c r="E478" s="38" t="s">
        <v>4206</v>
      </c>
      <c r="F478" s="38" t="s">
        <v>278</v>
      </c>
    </row>
    <row r="479" spans="1:6" ht="15" customHeight="1" x14ac:dyDescent="0.35">
      <c r="A479" s="38" t="s">
        <v>3578</v>
      </c>
      <c r="B479" s="43" t="s">
        <v>4207</v>
      </c>
      <c r="C479" s="38" t="s">
        <v>4208</v>
      </c>
      <c r="D479" s="38" t="s">
        <v>4209</v>
      </c>
      <c r="E479" s="38" t="s">
        <v>4209</v>
      </c>
      <c r="F479" s="38" t="s">
        <v>278</v>
      </c>
    </row>
    <row r="480" spans="1:6" ht="15" customHeight="1" x14ac:dyDescent="0.35">
      <c r="A480" s="38" t="s">
        <v>3578</v>
      </c>
      <c r="B480" s="43" t="s">
        <v>4210</v>
      </c>
      <c r="C480" s="38" t="s">
        <v>4211</v>
      </c>
      <c r="D480" s="38" t="s">
        <v>4212</v>
      </c>
      <c r="E480" s="38" t="s">
        <v>4213</v>
      </c>
      <c r="F480" s="38" t="s">
        <v>278</v>
      </c>
    </row>
    <row r="481" spans="1:6" ht="15" customHeight="1" x14ac:dyDescent="0.35">
      <c r="A481" s="38" t="s">
        <v>3578</v>
      </c>
      <c r="B481" s="43" t="s">
        <v>4214</v>
      </c>
      <c r="C481" s="38" t="s">
        <v>4215</v>
      </c>
      <c r="D481" s="38" t="s">
        <v>4216</v>
      </c>
      <c r="E481" s="38" t="s">
        <v>4217</v>
      </c>
      <c r="F481" s="38" t="s">
        <v>278</v>
      </c>
    </row>
    <row r="482" spans="1:6" ht="15" customHeight="1" x14ac:dyDescent="0.35">
      <c r="A482" s="38" t="s">
        <v>3578</v>
      </c>
      <c r="B482" s="43" t="s">
        <v>4218</v>
      </c>
      <c r="C482" s="38" t="s">
        <v>2373</v>
      </c>
      <c r="D482" s="38" t="s">
        <v>3567</v>
      </c>
      <c r="E482" s="38" t="s">
        <v>3568</v>
      </c>
      <c r="F482" s="38" t="s">
        <v>278</v>
      </c>
    </row>
    <row r="483" spans="1:6" ht="15" customHeight="1" x14ac:dyDescent="0.35">
      <c r="A483" s="38" t="s">
        <v>3578</v>
      </c>
      <c r="B483" s="43" t="s">
        <v>4219</v>
      </c>
      <c r="C483" s="38" t="s">
        <v>4220</v>
      </c>
      <c r="D483" s="38" t="s">
        <v>4221</v>
      </c>
      <c r="E483" s="38" t="s">
        <v>4222</v>
      </c>
      <c r="F483" s="38" t="s">
        <v>278</v>
      </c>
    </row>
    <row r="484" spans="1:6" ht="15" customHeight="1" x14ac:dyDescent="0.35">
      <c r="A484" s="38" t="s">
        <v>3578</v>
      </c>
      <c r="B484" s="43" t="s">
        <v>4223</v>
      </c>
      <c r="C484" s="38" t="s">
        <v>4224</v>
      </c>
      <c r="D484" s="38" t="s">
        <v>4225</v>
      </c>
      <c r="E484" s="38" t="s">
        <v>4226</v>
      </c>
      <c r="F484" s="38" t="s">
        <v>278</v>
      </c>
    </row>
    <row r="485" spans="1:6" ht="15" customHeight="1" x14ac:dyDescent="0.35">
      <c r="A485" s="38" t="s">
        <v>3578</v>
      </c>
      <c r="B485" s="43" t="s">
        <v>4227</v>
      </c>
      <c r="C485" s="38" t="s">
        <v>4228</v>
      </c>
      <c r="D485" s="38" t="s">
        <v>4229</v>
      </c>
      <c r="E485" s="38" t="s">
        <v>4229</v>
      </c>
      <c r="F485" s="38" t="s">
        <v>278</v>
      </c>
    </row>
    <row r="486" spans="1:6" ht="15" customHeight="1" x14ac:dyDescent="0.35">
      <c r="A486" s="38" t="s">
        <v>3578</v>
      </c>
      <c r="B486" s="43" t="s">
        <v>4230</v>
      </c>
      <c r="C486" s="38" t="s">
        <v>4231</v>
      </c>
      <c r="D486" s="38" t="s">
        <v>4232</v>
      </c>
      <c r="E486" s="38" t="s">
        <v>4233</v>
      </c>
      <c r="F486" s="38" t="s">
        <v>278</v>
      </c>
    </row>
    <row r="487" spans="1:6" ht="15" customHeight="1" x14ac:dyDescent="0.35">
      <c r="A487" s="38" t="s">
        <v>3578</v>
      </c>
      <c r="B487" s="43" t="s">
        <v>574</v>
      </c>
      <c r="C487" s="38" t="s">
        <v>2414</v>
      </c>
      <c r="D487" s="38" t="s">
        <v>4234</v>
      </c>
      <c r="E487" s="38" t="s">
        <v>4235</v>
      </c>
      <c r="F487" s="38" t="s">
        <v>278</v>
      </c>
    </row>
    <row r="488" spans="1:6" ht="15" customHeight="1" x14ac:dyDescent="0.35">
      <c r="A488" s="38" t="s">
        <v>3578</v>
      </c>
      <c r="B488" s="43" t="s">
        <v>4236</v>
      </c>
      <c r="C488" s="38" t="s">
        <v>4237</v>
      </c>
      <c r="D488" s="38" t="s">
        <v>4238</v>
      </c>
      <c r="E488" s="38" t="s">
        <v>4239</v>
      </c>
      <c r="F488" s="38" t="s">
        <v>278</v>
      </c>
    </row>
    <row r="489" spans="1:6" ht="15" customHeight="1" x14ac:dyDescent="0.35">
      <c r="A489" s="38" t="s">
        <v>3578</v>
      </c>
      <c r="B489" s="43" t="s">
        <v>239</v>
      </c>
      <c r="C489" s="38" t="s">
        <v>2353</v>
      </c>
      <c r="D489" s="38" t="s">
        <v>3502</v>
      </c>
      <c r="E489" s="38" t="s">
        <v>3503</v>
      </c>
      <c r="F489" s="38" t="s">
        <v>238</v>
      </c>
    </row>
    <row r="490" spans="1:6" ht="15" customHeight="1" x14ac:dyDescent="0.35">
      <c r="A490" s="38" t="s">
        <v>3578</v>
      </c>
      <c r="B490" s="43" t="s">
        <v>4240</v>
      </c>
      <c r="C490" s="38" t="s">
        <v>4241</v>
      </c>
      <c r="D490" s="38" t="s">
        <v>4242</v>
      </c>
      <c r="E490" s="38" t="s">
        <v>4242</v>
      </c>
      <c r="F490" s="38" t="s">
        <v>238</v>
      </c>
    </row>
    <row r="491" spans="1:6" ht="15" customHeight="1" x14ac:dyDescent="0.35">
      <c r="A491" s="38" t="s">
        <v>3578</v>
      </c>
      <c r="B491" s="43" t="s">
        <v>4243</v>
      </c>
      <c r="C491" s="38" t="s">
        <v>4244</v>
      </c>
      <c r="D491" s="38" t="s">
        <v>4245</v>
      </c>
      <c r="E491" s="38" t="s">
        <v>4246</v>
      </c>
      <c r="F491" s="38" t="s">
        <v>238</v>
      </c>
    </row>
    <row r="492" spans="1:6" ht="15" customHeight="1" x14ac:dyDescent="0.35">
      <c r="A492" s="38" t="s">
        <v>3578</v>
      </c>
      <c r="B492" s="43" t="s">
        <v>444</v>
      </c>
      <c r="C492" s="38" t="s">
        <v>2395</v>
      </c>
      <c r="D492" s="38" t="s">
        <v>4247</v>
      </c>
      <c r="E492" s="38" t="s">
        <v>4248</v>
      </c>
      <c r="F492" s="38" t="s">
        <v>238</v>
      </c>
    </row>
    <row r="493" spans="1:6" ht="15" customHeight="1" x14ac:dyDescent="0.35">
      <c r="A493" s="38" t="s">
        <v>3578</v>
      </c>
      <c r="B493" s="43" t="s">
        <v>4249</v>
      </c>
      <c r="C493" s="38" t="s">
        <v>4250</v>
      </c>
      <c r="D493" s="38" t="s">
        <v>4251</v>
      </c>
      <c r="E493" s="38" t="s">
        <v>4252</v>
      </c>
      <c r="F493" s="38" t="s">
        <v>238</v>
      </c>
    </row>
    <row r="494" spans="1:6" ht="15" customHeight="1" x14ac:dyDescent="0.35">
      <c r="A494" s="38" t="s">
        <v>3578</v>
      </c>
      <c r="B494" s="43" t="s">
        <v>4253</v>
      </c>
      <c r="C494" s="38" t="s">
        <v>4254</v>
      </c>
      <c r="D494" s="38" t="s">
        <v>4255</v>
      </c>
      <c r="E494" s="38" t="s">
        <v>4255</v>
      </c>
      <c r="F494" s="38" t="s">
        <v>238</v>
      </c>
    </row>
    <row r="495" spans="1:6" ht="15" customHeight="1" x14ac:dyDescent="0.35">
      <c r="A495" s="38" t="s">
        <v>3578</v>
      </c>
      <c r="B495" s="43" t="s">
        <v>4256</v>
      </c>
      <c r="C495" s="38" t="s">
        <v>4257</v>
      </c>
      <c r="D495" s="38" t="s">
        <v>4258</v>
      </c>
      <c r="E495" s="38" t="s">
        <v>4258</v>
      </c>
      <c r="F495" s="38" t="s">
        <v>238</v>
      </c>
    </row>
    <row r="496" spans="1:6" ht="15" customHeight="1" x14ac:dyDescent="0.35">
      <c r="A496" s="38" t="s">
        <v>3578</v>
      </c>
      <c r="B496" s="43" t="s">
        <v>346</v>
      </c>
      <c r="C496" s="38" t="s">
        <v>2380</v>
      </c>
      <c r="D496" s="38" t="s">
        <v>4259</v>
      </c>
      <c r="E496" s="38" t="s">
        <v>4259</v>
      </c>
      <c r="F496" s="38" t="s">
        <v>238</v>
      </c>
    </row>
    <row r="497" spans="1:6" ht="15" customHeight="1" x14ac:dyDescent="0.35">
      <c r="A497" s="38" t="s">
        <v>3578</v>
      </c>
      <c r="B497" s="43" t="s">
        <v>301</v>
      </c>
      <c r="C497" s="38" t="s">
        <v>2384</v>
      </c>
      <c r="D497" s="38" t="s">
        <v>4260</v>
      </c>
      <c r="E497" s="38" t="s">
        <v>4261</v>
      </c>
      <c r="F497" s="38" t="s">
        <v>238</v>
      </c>
    </row>
    <row r="498" spans="1:6" ht="15" customHeight="1" x14ac:dyDescent="0.35">
      <c r="A498" s="38" t="s">
        <v>3578</v>
      </c>
      <c r="B498" s="43" t="s">
        <v>4262</v>
      </c>
      <c r="C498" s="38" t="s">
        <v>4263</v>
      </c>
      <c r="D498" s="38" t="s">
        <v>4264</v>
      </c>
      <c r="E498" s="38" t="s">
        <v>4265</v>
      </c>
      <c r="F498" s="38" t="s">
        <v>238</v>
      </c>
    </row>
    <row r="499" spans="1:6" ht="15" customHeight="1" x14ac:dyDescent="0.35">
      <c r="A499" s="38" t="s">
        <v>3578</v>
      </c>
      <c r="B499" s="43" t="s">
        <v>4266</v>
      </c>
      <c r="C499" s="38" t="s">
        <v>4267</v>
      </c>
      <c r="D499" s="38" t="s">
        <v>4268</v>
      </c>
      <c r="E499" s="38" t="s">
        <v>4269</v>
      </c>
      <c r="F499" s="38" t="s">
        <v>238</v>
      </c>
    </row>
    <row r="500" spans="1:6" ht="15" customHeight="1" x14ac:dyDescent="0.35">
      <c r="A500" s="38" t="s">
        <v>3578</v>
      </c>
      <c r="B500" s="43" t="s">
        <v>4270</v>
      </c>
      <c r="C500" s="38" t="s">
        <v>4271</v>
      </c>
      <c r="D500" s="38" t="s">
        <v>4272</v>
      </c>
      <c r="E500" s="38" t="s">
        <v>4273</v>
      </c>
      <c r="F500" s="38" t="s">
        <v>238</v>
      </c>
    </row>
    <row r="501" spans="1:6" ht="15" customHeight="1" x14ac:dyDescent="0.35">
      <c r="A501" s="38" t="s">
        <v>3578</v>
      </c>
      <c r="B501" s="43" t="s">
        <v>4274</v>
      </c>
      <c r="C501" s="38" t="s">
        <v>4275</v>
      </c>
      <c r="D501" s="38" t="s">
        <v>4276</v>
      </c>
      <c r="E501" s="38" t="s">
        <v>4277</v>
      </c>
      <c r="F501" s="38" t="s">
        <v>238</v>
      </c>
    </row>
    <row r="502" spans="1:6" ht="15" customHeight="1" x14ac:dyDescent="0.35">
      <c r="A502" s="38" t="s">
        <v>3578</v>
      </c>
      <c r="B502" s="43" t="s">
        <v>4278</v>
      </c>
      <c r="C502" s="38" t="s">
        <v>4279</v>
      </c>
      <c r="D502" s="38" t="s">
        <v>4280</v>
      </c>
      <c r="E502" s="38" t="s">
        <v>4281</v>
      </c>
      <c r="F502" s="38" t="s">
        <v>238</v>
      </c>
    </row>
    <row r="503" spans="1:6" ht="15" customHeight="1" x14ac:dyDescent="0.35">
      <c r="A503" s="38" t="s">
        <v>3578</v>
      </c>
      <c r="B503" s="43" t="s">
        <v>1104</v>
      </c>
      <c r="C503" s="38" t="s">
        <v>2399</v>
      </c>
      <c r="D503" s="38" t="s">
        <v>4282</v>
      </c>
      <c r="E503" s="38" t="s">
        <v>4283</v>
      </c>
      <c r="F503" s="38" t="s">
        <v>238</v>
      </c>
    </row>
    <row r="504" spans="1:6" ht="15" customHeight="1" x14ac:dyDescent="0.35">
      <c r="A504" s="38" t="s">
        <v>3578</v>
      </c>
      <c r="B504" s="43" t="s">
        <v>4284</v>
      </c>
      <c r="C504" s="38" t="s">
        <v>4285</v>
      </c>
      <c r="D504" s="38" t="s">
        <v>4286</v>
      </c>
      <c r="E504" s="38" t="s">
        <v>4287</v>
      </c>
      <c r="F504" s="38" t="s">
        <v>238</v>
      </c>
    </row>
    <row r="505" spans="1:6" ht="15" customHeight="1" x14ac:dyDescent="0.35">
      <c r="A505" s="38" t="s">
        <v>3578</v>
      </c>
      <c r="B505" s="43" t="s">
        <v>4288</v>
      </c>
      <c r="C505" s="38" t="s">
        <v>4289</v>
      </c>
      <c r="D505" s="38" t="s">
        <v>4290</v>
      </c>
      <c r="E505" s="38" t="s">
        <v>4291</v>
      </c>
      <c r="F505" s="38" t="s">
        <v>238</v>
      </c>
    </row>
    <row r="506" spans="1:6" ht="15" customHeight="1" x14ac:dyDescent="0.35">
      <c r="A506" s="38" t="s">
        <v>3578</v>
      </c>
      <c r="B506" s="43" t="s">
        <v>653</v>
      </c>
      <c r="C506" s="38" t="s">
        <v>2413</v>
      </c>
      <c r="D506" s="38" t="s">
        <v>4292</v>
      </c>
      <c r="E506" s="38" t="s">
        <v>4293</v>
      </c>
      <c r="F506" s="38" t="s">
        <v>238</v>
      </c>
    </row>
    <row r="507" spans="1:6" ht="15" customHeight="1" x14ac:dyDescent="0.35">
      <c r="A507" s="38" t="s">
        <v>3578</v>
      </c>
      <c r="B507" s="43" t="s">
        <v>4294</v>
      </c>
      <c r="C507" s="38" t="s">
        <v>4295</v>
      </c>
      <c r="D507" s="38" t="s">
        <v>4296</v>
      </c>
      <c r="E507" s="38" t="s">
        <v>4296</v>
      </c>
      <c r="F507" s="38" t="s">
        <v>238</v>
      </c>
    </row>
    <row r="508" spans="1:6" ht="15" customHeight="1" x14ac:dyDescent="0.35">
      <c r="A508" s="38" t="s">
        <v>3578</v>
      </c>
      <c r="B508" s="43" t="s">
        <v>4297</v>
      </c>
      <c r="C508" s="38" t="s">
        <v>2354</v>
      </c>
      <c r="D508" s="38" t="s">
        <v>3504</v>
      </c>
      <c r="E508" s="38" t="s">
        <v>3505</v>
      </c>
      <c r="F508" s="38" t="s">
        <v>1027</v>
      </c>
    </row>
    <row r="509" spans="1:6" ht="15" customHeight="1" x14ac:dyDescent="0.35">
      <c r="A509" s="38" t="s">
        <v>3578</v>
      </c>
      <c r="B509" s="43" t="s">
        <v>4298</v>
      </c>
      <c r="C509" s="38" t="s">
        <v>4299</v>
      </c>
      <c r="D509" s="38" t="s">
        <v>4300</v>
      </c>
      <c r="E509" s="38" t="s">
        <v>4301</v>
      </c>
      <c r="F509" s="38" t="s">
        <v>1027</v>
      </c>
    </row>
    <row r="510" spans="1:6" ht="15" customHeight="1" x14ac:dyDescent="0.35">
      <c r="A510" s="38" t="s">
        <v>3578</v>
      </c>
      <c r="B510" s="43" t="s">
        <v>1028</v>
      </c>
      <c r="C510" s="38" t="s">
        <v>2381</v>
      </c>
      <c r="D510" s="38" t="s">
        <v>4302</v>
      </c>
      <c r="E510" s="38" t="s">
        <v>4303</v>
      </c>
      <c r="F510" s="38" t="s">
        <v>1027</v>
      </c>
    </row>
    <row r="511" spans="1:6" ht="15" customHeight="1" x14ac:dyDescent="0.35">
      <c r="A511" s="38" t="s">
        <v>3578</v>
      </c>
      <c r="B511" s="43" t="s">
        <v>4304</v>
      </c>
      <c r="C511" s="38" t="s">
        <v>4305</v>
      </c>
      <c r="D511" s="38" t="s">
        <v>4306</v>
      </c>
      <c r="E511" s="38" t="s">
        <v>4306</v>
      </c>
      <c r="F511" s="38" t="s">
        <v>1027</v>
      </c>
    </row>
    <row r="512" spans="1:6" ht="15" customHeight="1" x14ac:dyDescent="0.35">
      <c r="A512" s="38" t="s">
        <v>3578</v>
      </c>
      <c r="B512" s="43" t="s">
        <v>4307</v>
      </c>
      <c r="C512" s="38" t="s">
        <v>4308</v>
      </c>
      <c r="D512" s="38" t="s">
        <v>4309</v>
      </c>
      <c r="E512" s="38" t="s">
        <v>4310</v>
      </c>
      <c r="F512" s="38" t="s">
        <v>1027</v>
      </c>
    </row>
    <row r="513" spans="1:6" ht="15" customHeight="1" x14ac:dyDescent="0.35">
      <c r="A513" s="38" t="s">
        <v>3578</v>
      </c>
      <c r="B513" s="43" t="s">
        <v>4311</v>
      </c>
      <c r="C513" s="38" t="s">
        <v>4312</v>
      </c>
      <c r="D513" s="38" t="s">
        <v>4313</v>
      </c>
      <c r="E513" s="38" t="s">
        <v>4314</v>
      </c>
      <c r="F513" s="38" t="s">
        <v>1027</v>
      </c>
    </row>
    <row r="514" spans="1:6" ht="15" customHeight="1" x14ac:dyDescent="0.35">
      <c r="A514" s="38" t="s">
        <v>3578</v>
      </c>
      <c r="B514" s="43" t="s">
        <v>4315</v>
      </c>
      <c r="C514" s="38" t="s">
        <v>4316</v>
      </c>
      <c r="D514" s="38" t="s">
        <v>4317</v>
      </c>
      <c r="E514" s="38" t="s">
        <v>4318</v>
      </c>
      <c r="F514" s="38" t="s">
        <v>1027</v>
      </c>
    </row>
    <row r="515" spans="1:6" ht="15" customHeight="1" x14ac:dyDescent="0.35">
      <c r="A515" s="38" t="s">
        <v>3578</v>
      </c>
      <c r="B515" s="43" t="s">
        <v>4319</v>
      </c>
      <c r="C515" s="38" t="s">
        <v>4320</v>
      </c>
      <c r="D515" s="38" t="s">
        <v>4321</v>
      </c>
      <c r="E515" s="38" t="s">
        <v>4322</v>
      </c>
      <c r="F515" s="38" t="s">
        <v>1027</v>
      </c>
    </row>
    <row r="516" spans="1:6" ht="15" customHeight="1" x14ac:dyDescent="0.35">
      <c r="A516" s="38" t="s">
        <v>3578</v>
      </c>
      <c r="B516" s="43" t="s">
        <v>4323</v>
      </c>
      <c r="C516" s="38" t="s">
        <v>4324</v>
      </c>
      <c r="D516" s="38" t="s">
        <v>4325</v>
      </c>
      <c r="E516" s="38" t="s">
        <v>4326</v>
      </c>
      <c r="F516" s="38" t="s">
        <v>1027</v>
      </c>
    </row>
    <row r="517" spans="1:6" ht="15" customHeight="1" x14ac:dyDescent="0.35">
      <c r="A517" s="38" t="s">
        <v>3578</v>
      </c>
      <c r="B517" s="43" t="s">
        <v>4327</v>
      </c>
      <c r="C517" s="38" t="s">
        <v>4328</v>
      </c>
      <c r="D517" s="38" t="s">
        <v>4329</v>
      </c>
      <c r="E517" s="38" t="s">
        <v>4330</v>
      </c>
      <c r="F517" s="38" t="s">
        <v>1027</v>
      </c>
    </row>
    <row r="518" spans="1:6" ht="15" customHeight="1" x14ac:dyDescent="0.35">
      <c r="A518" s="38" t="s">
        <v>3578</v>
      </c>
      <c r="B518" s="43" t="s">
        <v>4331</v>
      </c>
      <c r="C518" s="38" t="s">
        <v>4332</v>
      </c>
      <c r="D518" s="38" t="s">
        <v>4333</v>
      </c>
      <c r="E518" s="38" t="s">
        <v>4334</v>
      </c>
      <c r="F518" s="38" t="s">
        <v>1027</v>
      </c>
    </row>
    <row r="519" spans="1:6" ht="15" customHeight="1" x14ac:dyDescent="0.35">
      <c r="A519" s="38" t="s">
        <v>3578</v>
      </c>
      <c r="B519" s="43" t="s">
        <v>4335</v>
      </c>
      <c r="C519" s="38" t="s">
        <v>4336</v>
      </c>
      <c r="D519" s="38" t="s">
        <v>4337</v>
      </c>
      <c r="E519" s="38" t="s">
        <v>4338</v>
      </c>
      <c r="F519" s="38" t="s">
        <v>1027</v>
      </c>
    </row>
    <row r="520" spans="1:6" ht="15" customHeight="1" x14ac:dyDescent="0.35">
      <c r="A520" s="38" t="s">
        <v>3578</v>
      </c>
      <c r="B520" s="43" t="s">
        <v>4339</v>
      </c>
      <c r="C520" s="38" t="s">
        <v>4340</v>
      </c>
      <c r="D520" s="38" t="s">
        <v>4341</v>
      </c>
      <c r="E520" s="38" t="s">
        <v>4342</v>
      </c>
      <c r="F520" s="38" t="s">
        <v>1027</v>
      </c>
    </row>
    <row r="521" spans="1:6" ht="15" customHeight="1" x14ac:dyDescent="0.35">
      <c r="A521" s="38" t="s">
        <v>3578</v>
      </c>
      <c r="B521" s="43" t="s">
        <v>4343</v>
      </c>
      <c r="C521" s="38" t="s">
        <v>4344</v>
      </c>
      <c r="D521" s="38" t="s">
        <v>4345</v>
      </c>
      <c r="E521" s="38" t="s">
        <v>4346</v>
      </c>
      <c r="F521" s="38" t="s">
        <v>1027</v>
      </c>
    </row>
    <row r="522" spans="1:6" ht="15" customHeight="1" x14ac:dyDescent="0.35">
      <c r="A522" s="38" t="s">
        <v>3578</v>
      </c>
      <c r="B522" s="43" t="s">
        <v>4347</v>
      </c>
      <c r="C522" s="38" t="s">
        <v>4348</v>
      </c>
      <c r="D522" s="38" t="s">
        <v>4349</v>
      </c>
      <c r="E522" s="38" t="s">
        <v>4350</v>
      </c>
      <c r="F522" s="38" t="s">
        <v>1027</v>
      </c>
    </row>
    <row r="523" spans="1:6" ht="15" customHeight="1" x14ac:dyDescent="0.35">
      <c r="A523" s="38" t="s">
        <v>3578</v>
      </c>
      <c r="B523" s="43" t="s">
        <v>4351</v>
      </c>
      <c r="C523" s="38" t="s">
        <v>4352</v>
      </c>
      <c r="D523" s="38" t="s">
        <v>4353</v>
      </c>
      <c r="E523" s="38" t="s">
        <v>4353</v>
      </c>
      <c r="F523" s="38" t="s">
        <v>1027</v>
      </c>
    </row>
    <row r="524" spans="1:6" ht="15" customHeight="1" x14ac:dyDescent="0.35">
      <c r="A524" s="38" t="s">
        <v>3578</v>
      </c>
      <c r="B524" s="43" t="s">
        <v>4354</v>
      </c>
      <c r="C524" s="38" t="s">
        <v>4355</v>
      </c>
      <c r="D524" s="38" t="s">
        <v>4356</v>
      </c>
      <c r="E524" s="38" t="s">
        <v>4356</v>
      </c>
      <c r="F524" s="38" t="s">
        <v>1027</v>
      </c>
    </row>
    <row r="525" spans="1:6" ht="15" customHeight="1" x14ac:dyDescent="0.35">
      <c r="A525" s="38" t="s">
        <v>3578</v>
      </c>
      <c r="B525" s="43" t="s">
        <v>4357</v>
      </c>
      <c r="C525" s="38" t="s">
        <v>4358</v>
      </c>
      <c r="D525" s="38" t="s">
        <v>4359</v>
      </c>
      <c r="E525" s="38" t="s">
        <v>4360</v>
      </c>
      <c r="F525" s="38" t="s">
        <v>1027</v>
      </c>
    </row>
    <row r="526" spans="1:6" ht="15" customHeight="1" x14ac:dyDescent="0.35">
      <c r="A526" s="38" t="s">
        <v>3578</v>
      </c>
      <c r="B526" s="43" t="s">
        <v>4361</v>
      </c>
      <c r="C526" s="38" t="s">
        <v>4362</v>
      </c>
      <c r="D526" s="38" t="s">
        <v>4363</v>
      </c>
      <c r="E526" s="38" t="s">
        <v>4363</v>
      </c>
      <c r="F526" s="38" t="s">
        <v>1027</v>
      </c>
    </row>
    <row r="527" spans="1:6" ht="15" customHeight="1" x14ac:dyDescent="0.35">
      <c r="A527" s="38" t="s">
        <v>3578</v>
      </c>
      <c r="B527" s="43" t="s">
        <v>4364</v>
      </c>
      <c r="C527" s="38" t="s">
        <v>4365</v>
      </c>
      <c r="D527" s="38" t="s">
        <v>4366</v>
      </c>
      <c r="E527" s="38" t="s">
        <v>4367</v>
      </c>
      <c r="F527" s="38" t="s">
        <v>1027</v>
      </c>
    </row>
    <row r="528" spans="1:6" ht="15" customHeight="1" x14ac:dyDescent="0.35">
      <c r="A528" s="38" t="s">
        <v>3578</v>
      </c>
      <c r="B528" s="43" t="s">
        <v>4368</v>
      </c>
      <c r="C528" s="38" t="s">
        <v>4369</v>
      </c>
      <c r="D528" s="38" t="s">
        <v>4370</v>
      </c>
      <c r="E528" s="38" t="s">
        <v>4370</v>
      </c>
      <c r="F528" s="38" t="s">
        <v>1027</v>
      </c>
    </row>
    <row r="529" spans="1:6" ht="15" customHeight="1" x14ac:dyDescent="0.35">
      <c r="A529" s="38" t="s">
        <v>3578</v>
      </c>
      <c r="B529" s="43" t="s">
        <v>4371</v>
      </c>
      <c r="C529" s="38" t="s">
        <v>4372</v>
      </c>
      <c r="D529" s="38" t="s">
        <v>4373</v>
      </c>
      <c r="E529" s="38" t="s">
        <v>4374</v>
      </c>
      <c r="F529" s="38" t="s">
        <v>1027</v>
      </c>
    </row>
    <row r="530" spans="1:6" ht="15" customHeight="1" x14ac:dyDescent="0.35">
      <c r="A530" s="38" t="s">
        <v>3578</v>
      </c>
      <c r="B530" s="43" t="s">
        <v>4375</v>
      </c>
      <c r="C530" s="38" t="s">
        <v>4376</v>
      </c>
      <c r="D530" s="38" t="s">
        <v>4377</v>
      </c>
      <c r="E530" s="38" t="s">
        <v>4378</v>
      </c>
      <c r="F530" s="38" t="s">
        <v>1027</v>
      </c>
    </row>
    <row r="531" spans="1:6" ht="15" customHeight="1" x14ac:dyDescent="0.35">
      <c r="A531" s="38" t="s">
        <v>3578</v>
      </c>
      <c r="B531" s="43" t="s">
        <v>4379</v>
      </c>
      <c r="C531" s="38" t="s">
        <v>2355</v>
      </c>
      <c r="D531" s="38" t="s">
        <v>3506</v>
      </c>
      <c r="E531" s="38" t="s">
        <v>3507</v>
      </c>
      <c r="F531" s="38" t="s">
        <v>846</v>
      </c>
    </row>
    <row r="532" spans="1:6" ht="15" customHeight="1" x14ac:dyDescent="0.35">
      <c r="A532" s="38" t="s">
        <v>3578</v>
      </c>
      <c r="B532" s="43" t="s">
        <v>4380</v>
      </c>
      <c r="C532" s="38" t="s">
        <v>4381</v>
      </c>
      <c r="D532" s="38" t="s">
        <v>4382</v>
      </c>
      <c r="E532" s="38" t="s">
        <v>4383</v>
      </c>
      <c r="F532" s="38" t="s">
        <v>846</v>
      </c>
    </row>
    <row r="533" spans="1:6" ht="15" customHeight="1" x14ac:dyDescent="0.35">
      <c r="A533" s="38" t="s">
        <v>3578</v>
      </c>
      <c r="B533" s="43" t="s">
        <v>4384</v>
      </c>
      <c r="C533" s="38" t="s">
        <v>4385</v>
      </c>
      <c r="D533" s="38" t="s">
        <v>4386</v>
      </c>
      <c r="E533" s="38" t="s">
        <v>4387</v>
      </c>
      <c r="F533" s="38" t="s">
        <v>846</v>
      </c>
    </row>
    <row r="534" spans="1:6" ht="15" customHeight="1" x14ac:dyDescent="0.35">
      <c r="A534" s="38" t="s">
        <v>3578</v>
      </c>
      <c r="B534" s="43" t="s">
        <v>4388</v>
      </c>
      <c r="C534" s="38" t="s">
        <v>4389</v>
      </c>
      <c r="D534" s="38" t="s">
        <v>4390</v>
      </c>
      <c r="E534" s="38" t="s">
        <v>4391</v>
      </c>
      <c r="F534" s="38" t="s">
        <v>846</v>
      </c>
    </row>
    <row r="535" spans="1:6" ht="15" customHeight="1" x14ac:dyDescent="0.35">
      <c r="A535" s="38" t="s">
        <v>3578</v>
      </c>
      <c r="B535" s="43" t="s">
        <v>4392</v>
      </c>
      <c r="C535" s="38" t="s">
        <v>4393</v>
      </c>
      <c r="D535" s="38" t="s">
        <v>4394</v>
      </c>
      <c r="E535" s="38" t="s">
        <v>4395</v>
      </c>
      <c r="F535" s="38" t="s">
        <v>846</v>
      </c>
    </row>
    <row r="536" spans="1:6" ht="15" customHeight="1" x14ac:dyDescent="0.35">
      <c r="A536" s="38" t="s">
        <v>3578</v>
      </c>
      <c r="B536" s="43" t="s">
        <v>4396</v>
      </c>
      <c r="C536" s="38" t="s">
        <v>4397</v>
      </c>
      <c r="D536" s="38" t="s">
        <v>4398</v>
      </c>
      <c r="E536" s="38" t="s">
        <v>4398</v>
      </c>
      <c r="F536" s="38" t="s">
        <v>846</v>
      </c>
    </row>
    <row r="537" spans="1:6" ht="15" customHeight="1" x14ac:dyDescent="0.35">
      <c r="A537" s="38" t="s">
        <v>3578</v>
      </c>
      <c r="B537" s="43" t="s">
        <v>4399</v>
      </c>
      <c r="C537" s="38" t="s">
        <v>4400</v>
      </c>
      <c r="D537" s="38" t="s">
        <v>4401</v>
      </c>
      <c r="E537" s="38" t="s">
        <v>4402</v>
      </c>
      <c r="F537" s="38" t="s">
        <v>846</v>
      </c>
    </row>
    <row r="538" spans="1:6" ht="15" customHeight="1" x14ac:dyDescent="0.35">
      <c r="A538" s="38" t="s">
        <v>3578</v>
      </c>
      <c r="B538" s="43" t="s">
        <v>4403</v>
      </c>
      <c r="C538" s="38" t="s">
        <v>4404</v>
      </c>
      <c r="D538" s="38" t="s">
        <v>4405</v>
      </c>
      <c r="E538" s="38" t="s">
        <v>4405</v>
      </c>
      <c r="F538" s="38" t="s">
        <v>846</v>
      </c>
    </row>
    <row r="539" spans="1:6" ht="15" customHeight="1" x14ac:dyDescent="0.35">
      <c r="A539" s="38" t="s">
        <v>3578</v>
      </c>
      <c r="B539" s="43" t="s">
        <v>4406</v>
      </c>
      <c r="C539" s="38" t="s">
        <v>4407</v>
      </c>
      <c r="D539" s="38" t="s">
        <v>4408</v>
      </c>
      <c r="E539" s="38" t="s">
        <v>4409</v>
      </c>
      <c r="F539" s="38" t="s">
        <v>846</v>
      </c>
    </row>
    <row r="540" spans="1:6" ht="15" customHeight="1" x14ac:dyDescent="0.35">
      <c r="A540" s="38" t="s">
        <v>3578</v>
      </c>
      <c r="B540" s="43" t="s">
        <v>4410</v>
      </c>
      <c r="C540" s="38" t="s">
        <v>4411</v>
      </c>
      <c r="D540" s="38" t="s">
        <v>4412</v>
      </c>
      <c r="E540" s="38" t="s">
        <v>4413</v>
      </c>
      <c r="F540" s="38" t="s">
        <v>846</v>
      </c>
    </row>
    <row r="541" spans="1:6" ht="15" customHeight="1" x14ac:dyDescent="0.35">
      <c r="A541" s="38" t="s">
        <v>3578</v>
      </c>
      <c r="B541" s="43" t="s">
        <v>4414</v>
      </c>
      <c r="C541" s="38" t="s">
        <v>4415</v>
      </c>
      <c r="D541" s="38" t="s">
        <v>4416</v>
      </c>
      <c r="E541" s="38" t="s">
        <v>4417</v>
      </c>
      <c r="F541" s="38" t="s">
        <v>846</v>
      </c>
    </row>
    <row r="542" spans="1:6" ht="15" customHeight="1" x14ac:dyDescent="0.35">
      <c r="A542" s="38" t="s">
        <v>3578</v>
      </c>
      <c r="B542" s="43" t="s">
        <v>4418</v>
      </c>
      <c r="C542" s="38" t="s">
        <v>4419</v>
      </c>
      <c r="D542" s="38" t="s">
        <v>4420</v>
      </c>
      <c r="E542" s="38" t="s">
        <v>4421</v>
      </c>
      <c r="F542" s="38" t="s">
        <v>846</v>
      </c>
    </row>
    <row r="543" spans="1:6" ht="15" customHeight="1" x14ac:dyDescent="0.35">
      <c r="A543" s="38" t="s">
        <v>3578</v>
      </c>
      <c r="B543" s="43" t="s">
        <v>4422</v>
      </c>
      <c r="C543" s="38" t="s">
        <v>4423</v>
      </c>
      <c r="D543" s="38" t="s">
        <v>4424</v>
      </c>
      <c r="E543" s="38" t="s">
        <v>4425</v>
      </c>
      <c r="F543" s="38" t="s">
        <v>846</v>
      </c>
    </row>
    <row r="544" spans="1:6" ht="15" customHeight="1" x14ac:dyDescent="0.35">
      <c r="A544" s="38" t="s">
        <v>3578</v>
      </c>
      <c r="B544" s="43" t="s">
        <v>4426</v>
      </c>
      <c r="C544" s="38" t="s">
        <v>4427</v>
      </c>
      <c r="D544" s="38" t="s">
        <v>4428</v>
      </c>
      <c r="E544" s="38" t="s">
        <v>4429</v>
      </c>
      <c r="F544" s="38" t="s">
        <v>846</v>
      </c>
    </row>
    <row r="545" spans="1:6" ht="15" customHeight="1" x14ac:dyDescent="0.35">
      <c r="A545" s="38" t="s">
        <v>3578</v>
      </c>
      <c r="B545" s="43" t="s">
        <v>4430</v>
      </c>
      <c r="C545" s="38" t="s">
        <v>4431</v>
      </c>
      <c r="D545" s="38" t="s">
        <v>4432</v>
      </c>
      <c r="E545" s="38" t="s">
        <v>4433</v>
      </c>
      <c r="F545" s="38" t="s">
        <v>846</v>
      </c>
    </row>
    <row r="546" spans="1:6" ht="15" customHeight="1" x14ac:dyDescent="0.35">
      <c r="A546" s="38" t="s">
        <v>3578</v>
      </c>
      <c r="B546" s="43" t="s">
        <v>4434</v>
      </c>
      <c r="C546" s="38" t="s">
        <v>4435</v>
      </c>
      <c r="D546" s="38" t="s">
        <v>4436</v>
      </c>
      <c r="E546" s="38" t="s">
        <v>4437</v>
      </c>
      <c r="F546" s="38" t="s">
        <v>846</v>
      </c>
    </row>
    <row r="547" spans="1:6" ht="15" customHeight="1" x14ac:dyDescent="0.35">
      <c r="A547" s="38" t="s">
        <v>3578</v>
      </c>
      <c r="B547" s="43" t="s">
        <v>4438</v>
      </c>
      <c r="C547" s="38" t="s">
        <v>4439</v>
      </c>
      <c r="D547" s="38" t="s">
        <v>4440</v>
      </c>
      <c r="E547" s="38" t="s">
        <v>4441</v>
      </c>
      <c r="F547" s="38" t="s">
        <v>846</v>
      </c>
    </row>
    <row r="548" spans="1:6" ht="15" customHeight="1" x14ac:dyDescent="0.35">
      <c r="A548" s="38" t="s">
        <v>3578</v>
      </c>
      <c r="B548" s="43" t="s">
        <v>4442</v>
      </c>
      <c r="C548" s="38" t="s">
        <v>4443</v>
      </c>
      <c r="D548" s="38" t="s">
        <v>4444</v>
      </c>
      <c r="E548" s="38" t="s">
        <v>4445</v>
      </c>
      <c r="F548" s="38" t="s">
        <v>846</v>
      </c>
    </row>
    <row r="549" spans="1:6" ht="15" customHeight="1" x14ac:dyDescent="0.35">
      <c r="A549" s="38" t="s">
        <v>3578</v>
      </c>
      <c r="B549" s="43" t="s">
        <v>847</v>
      </c>
      <c r="C549" s="38" t="s">
        <v>2406</v>
      </c>
      <c r="D549" s="38" t="s">
        <v>4446</v>
      </c>
      <c r="E549" s="38" t="s">
        <v>4447</v>
      </c>
      <c r="F549" s="38" t="s">
        <v>846</v>
      </c>
    </row>
    <row r="550" spans="1:6" ht="15" customHeight="1" x14ac:dyDescent="0.35">
      <c r="A550" s="38" t="s">
        <v>3578</v>
      </c>
      <c r="B550" s="43" t="s">
        <v>4448</v>
      </c>
      <c r="C550" s="38" t="s">
        <v>4449</v>
      </c>
      <c r="D550" s="38" t="s">
        <v>4450</v>
      </c>
      <c r="E550" s="38" t="s">
        <v>4451</v>
      </c>
      <c r="F550" s="38" t="s">
        <v>846</v>
      </c>
    </row>
    <row r="551" spans="1:6" ht="15" customHeight="1" x14ac:dyDescent="0.35">
      <c r="A551" s="38" t="s">
        <v>3578</v>
      </c>
      <c r="B551" s="43" t="s">
        <v>4452</v>
      </c>
      <c r="C551" s="38" t="s">
        <v>4453</v>
      </c>
      <c r="D551" s="38" t="s">
        <v>4454</v>
      </c>
      <c r="E551" s="38" t="s">
        <v>4455</v>
      </c>
      <c r="F551" s="38" t="s">
        <v>846</v>
      </c>
    </row>
    <row r="552" spans="1:6" ht="15" customHeight="1" x14ac:dyDescent="0.35">
      <c r="A552" s="38" t="s">
        <v>3578</v>
      </c>
      <c r="B552" s="43" t="s">
        <v>4456</v>
      </c>
      <c r="C552" s="38" t="s">
        <v>4457</v>
      </c>
      <c r="D552" s="38" t="s">
        <v>4458</v>
      </c>
      <c r="E552" s="38" t="s">
        <v>4459</v>
      </c>
      <c r="F552" s="38" t="s">
        <v>846</v>
      </c>
    </row>
    <row r="553" spans="1:6" ht="15" customHeight="1" x14ac:dyDescent="0.35">
      <c r="A553" s="38" t="s">
        <v>3578</v>
      </c>
      <c r="B553" s="43" t="s">
        <v>4460</v>
      </c>
      <c r="C553" s="38" t="s">
        <v>4461</v>
      </c>
      <c r="D553" s="38" t="s">
        <v>4462</v>
      </c>
      <c r="E553" s="38" t="s">
        <v>4463</v>
      </c>
      <c r="F553" s="38" t="s">
        <v>846</v>
      </c>
    </row>
    <row r="554" spans="1:6" ht="15" customHeight="1" x14ac:dyDescent="0.35">
      <c r="A554" s="38" t="s">
        <v>3578</v>
      </c>
      <c r="B554" s="43" t="s">
        <v>4464</v>
      </c>
      <c r="C554" s="38" t="s">
        <v>4465</v>
      </c>
      <c r="D554" s="38" t="s">
        <v>4466</v>
      </c>
      <c r="E554" s="38" t="s">
        <v>4467</v>
      </c>
      <c r="F554" s="38" t="s">
        <v>846</v>
      </c>
    </row>
    <row r="555" spans="1:6" ht="15" customHeight="1" x14ac:dyDescent="0.35">
      <c r="A555" s="38" t="s">
        <v>3578</v>
      </c>
      <c r="B555" s="43" t="s">
        <v>4468</v>
      </c>
      <c r="C555" s="38" t="s">
        <v>4469</v>
      </c>
      <c r="D555" s="38" t="s">
        <v>4470</v>
      </c>
      <c r="E555" s="38" t="s">
        <v>4471</v>
      </c>
      <c r="F555" s="38" t="s">
        <v>846</v>
      </c>
    </row>
    <row r="556" spans="1:6" ht="15" customHeight="1" x14ac:dyDescent="0.35">
      <c r="A556" s="38" t="s">
        <v>3578</v>
      </c>
      <c r="B556" s="43" t="s">
        <v>684</v>
      </c>
      <c r="C556" s="38" t="s">
        <v>2356</v>
      </c>
      <c r="D556" s="38" t="s">
        <v>3508</v>
      </c>
      <c r="E556" s="38" t="s">
        <v>3509</v>
      </c>
      <c r="F556" s="38" t="s">
        <v>683</v>
      </c>
    </row>
    <row r="557" spans="1:6" ht="15" customHeight="1" x14ac:dyDescent="0.35">
      <c r="A557" s="38" t="s">
        <v>3578</v>
      </c>
      <c r="B557" s="43" t="s">
        <v>4472</v>
      </c>
      <c r="C557" s="38" t="s">
        <v>4473</v>
      </c>
      <c r="D557" s="38" t="s">
        <v>4474</v>
      </c>
      <c r="E557" s="38" t="s">
        <v>4475</v>
      </c>
      <c r="F557" s="38" t="s">
        <v>683</v>
      </c>
    </row>
    <row r="558" spans="1:6" ht="15" customHeight="1" x14ac:dyDescent="0.35">
      <c r="A558" s="38" t="s">
        <v>3578</v>
      </c>
      <c r="B558" s="43" t="s">
        <v>4476</v>
      </c>
      <c r="C558" s="38" t="s">
        <v>4477</v>
      </c>
      <c r="D558" s="38" t="s">
        <v>4478</v>
      </c>
      <c r="E558" s="38" t="s">
        <v>4479</v>
      </c>
      <c r="F558" s="38" t="s">
        <v>683</v>
      </c>
    </row>
    <row r="559" spans="1:6" ht="15" customHeight="1" x14ac:dyDescent="0.35">
      <c r="A559" s="38" t="s">
        <v>3578</v>
      </c>
      <c r="B559" s="43" t="s">
        <v>4480</v>
      </c>
      <c r="C559" s="38" t="s">
        <v>3489</v>
      </c>
      <c r="D559" s="38" t="s">
        <v>4481</v>
      </c>
      <c r="E559" s="38" t="s">
        <v>4482</v>
      </c>
      <c r="F559" s="38" t="s">
        <v>683</v>
      </c>
    </row>
    <row r="560" spans="1:6" ht="15" customHeight="1" x14ac:dyDescent="0.35">
      <c r="A560" s="38" t="s">
        <v>3578</v>
      </c>
      <c r="B560" s="43" t="s">
        <v>4483</v>
      </c>
      <c r="C560" s="38" t="s">
        <v>4484</v>
      </c>
      <c r="D560" s="38" t="s">
        <v>4485</v>
      </c>
      <c r="E560" s="38" t="s">
        <v>4486</v>
      </c>
      <c r="F560" s="38" t="s">
        <v>683</v>
      </c>
    </row>
    <row r="561" spans="1:6" ht="15" customHeight="1" x14ac:dyDescent="0.35">
      <c r="A561" s="38" t="s">
        <v>3578</v>
      </c>
      <c r="B561" s="43" t="s">
        <v>4487</v>
      </c>
      <c r="C561" s="38" t="s">
        <v>4488</v>
      </c>
      <c r="D561" s="38" t="s">
        <v>4489</v>
      </c>
      <c r="E561" s="38" t="s">
        <v>4490</v>
      </c>
      <c r="F561" s="38" t="s">
        <v>683</v>
      </c>
    </row>
    <row r="562" spans="1:6" ht="15" customHeight="1" x14ac:dyDescent="0.35">
      <c r="A562" s="38" t="s">
        <v>3578</v>
      </c>
      <c r="B562" s="43" t="s">
        <v>4491</v>
      </c>
      <c r="C562" s="38" t="s">
        <v>4492</v>
      </c>
      <c r="D562" s="38" t="s">
        <v>4493</v>
      </c>
      <c r="E562" s="38" t="s">
        <v>4493</v>
      </c>
      <c r="F562" s="38" t="s">
        <v>683</v>
      </c>
    </row>
    <row r="563" spans="1:6" ht="15" customHeight="1" x14ac:dyDescent="0.35">
      <c r="A563" s="38" t="s">
        <v>3578</v>
      </c>
      <c r="B563" s="43" t="s">
        <v>4494</v>
      </c>
      <c r="C563" s="38" t="s">
        <v>4495</v>
      </c>
      <c r="D563" s="38" t="s">
        <v>4496</v>
      </c>
      <c r="E563" s="38" t="s">
        <v>4497</v>
      </c>
      <c r="F563" s="38" t="s">
        <v>683</v>
      </c>
    </row>
    <row r="564" spans="1:6" ht="15" customHeight="1" x14ac:dyDescent="0.35">
      <c r="A564" s="38" t="s">
        <v>3578</v>
      </c>
      <c r="B564" s="43" t="s">
        <v>684</v>
      </c>
      <c r="C564" s="38" t="s">
        <v>2356</v>
      </c>
      <c r="D564" s="38" t="s">
        <v>3508</v>
      </c>
      <c r="E564" s="38" t="s">
        <v>3509</v>
      </c>
      <c r="F564" s="38" t="s">
        <v>683</v>
      </c>
    </row>
    <row r="565" spans="1:6" ht="15" customHeight="1" x14ac:dyDescent="0.35">
      <c r="A565" s="38" t="s">
        <v>3578</v>
      </c>
      <c r="B565" s="43" t="s">
        <v>4498</v>
      </c>
      <c r="C565" s="38" t="s">
        <v>4499</v>
      </c>
      <c r="D565" s="38" t="s">
        <v>4500</v>
      </c>
      <c r="E565" s="38" t="s">
        <v>4501</v>
      </c>
      <c r="F565" s="38" t="s">
        <v>683</v>
      </c>
    </row>
    <row r="566" spans="1:6" ht="15" customHeight="1" x14ac:dyDescent="0.35">
      <c r="A566" s="38" t="s">
        <v>3578</v>
      </c>
      <c r="B566" s="43" t="s">
        <v>4502</v>
      </c>
      <c r="C566" s="38" t="s">
        <v>4503</v>
      </c>
      <c r="D566" s="38" t="s">
        <v>4504</v>
      </c>
      <c r="E566" s="38" t="s">
        <v>4505</v>
      </c>
      <c r="F566" s="38" t="s">
        <v>683</v>
      </c>
    </row>
    <row r="567" spans="1:6" ht="15" customHeight="1" x14ac:dyDescent="0.35">
      <c r="A567" s="38" t="s">
        <v>3578</v>
      </c>
      <c r="B567" s="43" t="s">
        <v>4506</v>
      </c>
      <c r="C567" s="38" t="s">
        <v>4070</v>
      </c>
      <c r="D567" s="38" t="s">
        <v>4507</v>
      </c>
      <c r="E567" s="38" t="s">
        <v>4071</v>
      </c>
      <c r="F567" s="38" t="s">
        <v>683</v>
      </c>
    </row>
    <row r="568" spans="1:6" ht="15" customHeight="1" x14ac:dyDescent="0.35">
      <c r="A568" s="38" t="s">
        <v>3578</v>
      </c>
      <c r="B568" s="43" t="s">
        <v>4508</v>
      </c>
      <c r="C568" s="38" t="s">
        <v>4509</v>
      </c>
      <c r="D568" s="38" t="s">
        <v>4510</v>
      </c>
      <c r="E568" s="38" t="s">
        <v>4510</v>
      </c>
      <c r="F568" s="38" t="s">
        <v>683</v>
      </c>
    </row>
    <row r="569" spans="1:6" ht="15" customHeight="1" x14ac:dyDescent="0.35">
      <c r="A569" s="38" t="s">
        <v>3578</v>
      </c>
      <c r="B569" s="43" t="s">
        <v>4511</v>
      </c>
      <c r="C569" s="38" t="s">
        <v>4512</v>
      </c>
      <c r="D569" s="38" t="s">
        <v>4513</v>
      </c>
      <c r="E569" s="38" t="s">
        <v>4514</v>
      </c>
      <c r="F569" s="38" t="s">
        <v>683</v>
      </c>
    </row>
    <row r="570" spans="1:6" ht="15" customHeight="1" x14ac:dyDescent="0.35">
      <c r="A570" s="38" t="s">
        <v>3578</v>
      </c>
      <c r="B570" s="43" t="s">
        <v>4515</v>
      </c>
      <c r="C570" s="38" t="s">
        <v>4516</v>
      </c>
      <c r="D570" s="38" t="s">
        <v>4517</v>
      </c>
      <c r="E570" s="38" t="s">
        <v>4517</v>
      </c>
      <c r="F570" s="38" t="s">
        <v>683</v>
      </c>
    </row>
    <row r="571" spans="1:6" ht="15" customHeight="1" x14ac:dyDescent="0.35">
      <c r="A571" s="38" t="s">
        <v>3578</v>
      </c>
      <c r="B571" s="43" t="s">
        <v>890</v>
      </c>
      <c r="C571" s="38" t="s">
        <v>2409</v>
      </c>
      <c r="D571" s="38" t="s">
        <v>4518</v>
      </c>
      <c r="E571" s="38" t="s">
        <v>4518</v>
      </c>
      <c r="F571" s="38" t="s">
        <v>683</v>
      </c>
    </row>
    <row r="572" spans="1:6" ht="15" customHeight="1" x14ac:dyDescent="0.35">
      <c r="A572" s="38" t="s">
        <v>3578</v>
      </c>
      <c r="B572" s="43" t="s">
        <v>4519</v>
      </c>
      <c r="C572" s="38" t="s">
        <v>4520</v>
      </c>
      <c r="D572" s="38" t="s">
        <v>4521</v>
      </c>
      <c r="E572" s="38" t="s">
        <v>4521</v>
      </c>
      <c r="F572" s="38" t="s">
        <v>683</v>
      </c>
    </row>
    <row r="573" spans="1:6" ht="15" customHeight="1" x14ac:dyDescent="0.35">
      <c r="A573" s="38" t="s">
        <v>3578</v>
      </c>
      <c r="B573" s="43" t="s">
        <v>4522</v>
      </c>
      <c r="C573" s="38" t="s">
        <v>4523</v>
      </c>
      <c r="D573" s="38" t="s">
        <v>4524</v>
      </c>
      <c r="E573" s="38" t="s">
        <v>4525</v>
      </c>
      <c r="F573" s="38" t="s">
        <v>683</v>
      </c>
    </row>
    <row r="574" spans="1:6" ht="15" customHeight="1" x14ac:dyDescent="0.35">
      <c r="A574" s="38" t="s">
        <v>3578</v>
      </c>
      <c r="B574" s="43" t="s">
        <v>4526</v>
      </c>
      <c r="C574" s="38" t="s">
        <v>4527</v>
      </c>
      <c r="D574" s="38" t="s">
        <v>4528</v>
      </c>
      <c r="E574" s="38" t="s">
        <v>4528</v>
      </c>
      <c r="F574" s="38" t="s">
        <v>683</v>
      </c>
    </row>
    <row r="575" spans="1:6" ht="15" customHeight="1" x14ac:dyDescent="0.35">
      <c r="A575" s="38" t="s">
        <v>3578</v>
      </c>
      <c r="B575" s="43" t="s">
        <v>4529</v>
      </c>
      <c r="C575" s="38" t="s">
        <v>4530</v>
      </c>
      <c r="D575" s="38" t="s">
        <v>4531</v>
      </c>
      <c r="E575" s="38" t="s">
        <v>4532</v>
      </c>
      <c r="F575" s="38" t="s">
        <v>683</v>
      </c>
    </row>
    <row r="576" spans="1:6" ht="15" customHeight="1" x14ac:dyDescent="0.35">
      <c r="A576" s="38" t="s">
        <v>3578</v>
      </c>
      <c r="B576" s="43" t="s">
        <v>4533</v>
      </c>
      <c r="C576" s="38" t="s">
        <v>4534</v>
      </c>
      <c r="D576" s="38" t="s">
        <v>4535</v>
      </c>
      <c r="E576" s="38" t="s">
        <v>4536</v>
      </c>
      <c r="F576" s="38" t="s">
        <v>683</v>
      </c>
    </row>
    <row r="577" spans="1:6" ht="15" customHeight="1" x14ac:dyDescent="0.35">
      <c r="A577" s="38" t="s">
        <v>3578</v>
      </c>
      <c r="B577" s="43" t="s">
        <v>4537</v>
      </c>
      <c r="C577" s="38" t="s">
        <v>4538</v>
      </c>
      <c r="D577" s="38" t="s">
        <v>4539</v>
      </c>
      <c r="E577" s="38" t="s">
        <v>4539</v>
      </c>
      <c r="F577" s="38" t="s">
        <v>683</v>
      </c>
    </row>
    <row r="578" spans="1:6" ht="15" customHeight="1" x14ac:dyDescent="0.35">
      <c r="A578" s="38" t="s">
        <v>3578</v>
      </c>
      <c r="B578" s="43" t="s">
        <v>4540</v>
      </c>
      <c r="C578" s="38" t="s">
        <v>2357</v>
      </c>
      <c r="D578" s="38" t="s">
        <v>3510</v>
      </c>
      <c r="E578" s="38" t="s">
        <v>3511</v>
      </c>
      <c r="F578" s="38" t="s">
        <v>410</v>
      </c>
    </row>
    <row r="579" spans="1:6" ht="15" customHeight="1" x14ac:dyDescent="0.35">
      <c r="A579" s="38" t="s">
        <v>3578</v>
      </c>
      <c r="B579" s="43" t="s">
        <v>4541</v>
      </c>
      <c r="C579" s="38" t="s">
        <v>4542</v>
      </c>
      <c r="D579" s="38" t="s">
        <v>4543</v>
      </c>
      <c r="E579" s="38" t="s">
        <v>4544</v>
      </c>
      <c r="F579" s="38" t="s">
        <v>410</v>
      </c>
    </row>
    <row r="580" spans="1:6" ht="15" customHeight="1" x14ac:dyDescent="0.35">
      <c r="A580" s="38" t="s">
        <v>3578</v>
      </c>
      <c r="B580" s="43" t="s">
        <v>4545</v>
      </c>
      <c r="C580" s="38" t="s">
        <v>4546</v>
      </c>
      <c r="D580" s="38" t="s">
        <v>4547</v>
      </c>
      <c r="E580" s="38" t="s">
        <v>4547</v>
      </c>
      <c r="F580" s="38" t="s">
        <v>410</v>
      </c>
    </row>
    <row r="581" spans="1:6" ht="15" customHeight="1" x14ac:dyDescent="0.35">
      <c r="A581" s="38" t="s">
        <v>3578</v>
      </c>
      <c r="B581" s="43" t="s">
        <v>4548</v>
      </c>
      <c r="C581" s="38" t="s">
        <v>3588</v>
      </c>
      <c r="D581" s="38" t="s">
        <v>3589</v>
      </c>
      <c r="E581" s="38" t="s">
        <v>3589</v>
      </c>
      <c r="F581" s="38" t="s">
        <v>410</v>
      </c>
    </row>
    <row r="582" spans="1:6" ht="15" customHeight="1" x14ac:dyDescent="0.35">
      <c r="A582" s="38" t="s">
        <v>3578</v>
      </c>
      <c r="B582" s="43" t="s">
        <v>1063</v>
      </c>
      <c r="C582" s="38" t="s">
        <v>2390</v>
      </c>
      <c r="D582" s="38" t="s">
        <v>4549</v>
      </c>
      <c r="E582" s="38" t="s">
        <v>4549</v>
      </c>
      <c r="F582" s="38" t="s">
        <v>410</v>
      </c>
    </row>
    <row r="583" spans="1:6" ht="15" customHeight="1" x14ac:dyDescent="0.35">
      <c r="A583" s="38" t="s">
        <v>3578</v>
      </c>
      <c r="B583" s="43" t="s">
        <v>823</v>
      </c>
      <c r="C583" s="38" t="s">
        <v>2393</v>
      </c>
      <c r="D583" s="38" t="s">
        <v>4550</v>
      </c>
      <c r="E583" s="38" t="s">
        <v>4551</v>
      </c>
      <c r="F583" s="38" t="s">
        <v>410</v>
      </c>
    </row>
    <row r="584" spans="1:6" ht="15" customHeight="1" x14ac:dyDescent="0.35">
      <c r="A584" s="38" t="s">
        <v>3578</v>
      </c>
      <c r="B584" s="43" t="s">
        <v>4540</v>
      </c>
      <c r="C584" s="38" t="s">
        <v>2357</v>
      </c>
      <c r="D584" s="38" t="s">
        <v>3510</v>
      </c>
      <c r="E584" s="38" t="s">
        <v>3511</v>
      </c>
      <c r="F584" s="38" t="s">
        <v>410</v>
      </c>
    </row>
    <row r="585" spans="1:6" ht="15" customHeight="1" x14ac:dyDescent="0.35">
      <c r="A585" s="38" t="s">
        <v>3578</v>
      </c>
      <c r="B585" s="43" t="s">
        <v>4552</v>
      </c>
      <c r="C585" s="38" t="s">
        <v>4553</v>
      </c>
      <c r="D585" s="38" t="s">
        <v>4554</v>
      </c>
      <c r="E585" s="38" t="s">
        <v>4555</v>
      </c>
      <c r="F585" s="38" t="s">
        <v>410</v>
      </c>
    </row>
    <row r="586" spans="1:6" ht="15" customHeight="1" x14ac:dyDescent="0.35">
      <c r="A586" s="38" t="s">
        <v>3578</v>
      </c>
      <c r="B586" s="43" t="s">
        <v>4556</v>
      </c>
      <c r="C586" s="38" t="s">
        <v>4557</v>
      </c>
      <c r="D586" s="38" t="s">
        <v>4558</v>
      </c>
      <c r="E586" s="38" t="s">
        <v>4558</v>
      </c>
      <c r="F586" s="38" t="s">
        <v>410</v>
      </c>
    </row>
    <row r="587" spans="1:6" ht="15" customHeight="1" x14ac:dyDescent="0.35">
      <c r="A587" s="38" t="s">
        <v>3578</v>
      </c>
      <c r="B587" s="43" t="s">
        <v>760</v>
      </c>
      <c r="C587" s="38" t="s">
        <v>2401</v>
      </c>
      <c r="D587" s="38" t="s">
        <v>4559</v>
      </c>
      <c r="E587" s="38" t="s">
        <v>4560</v>
      </c>
      <c r="F587" s="38" t="s">
        <v>410</v>
      </c>
    </row>
    <row r="588" spans="1:6" ht="15" customHeight="1" x14ac:dyDescent="0.35">
      <c r="A588" s="38" t="s">
        <v>3578</v>
      </c>
      <c r="B588" s="43" t="s">
        <v>4561</v>
      </c>
      <c r="C588" s="38" t="s">
        <v>4562</v>
      </c>
      <c r="D588" s="38" t="s">
        <v>4563</v>
      </c>
      <c r="E588" s="38" t="s">
        <v>4564</v>
      </c>
      <c r="F588" s="38" t="s">
        <v>410</v>
      </c>
    </row>
    <row r="589" spans="1:6" ht="15" customHeight="1" x14ac:dyDescent="0.35">
      <c r="A589" s="38" t="s">
        <v>3578</v>
      </c>
      <c r="B589" s="43" t="s">
        <v>411</v>
      </c>
      <c r="C589" s="38" t="s">
        <v>2404</v>
      </c>
      <c r="D589" s="38" t="s">
        <v>4565</v>
      </c>
      <c r="E589" s="38" t="s">
        <v>4566</v>
      </c>
      <c r="F589" s="38" t="s">
        <v>410</v>
      </c>
    </row>
    <row r="590" spans="1:6" ht="15" customHeight="1" x14ac:dyDescent="0.35">
      <c r="A590" s="38" t="s">
        <v>3578</v>
      </c>
      <c r="B590" s="43" t="s">
        <v>4567</v>
      </c>
      <c r="C590" s="38" t="s">
        <v>4568</v>
      </c>
      <c r="D590" s="38" t="s">
        <v>4569</v>
      </c>
      <c r="E590" s="38" t="s">
        <v>4570</v>
      </c>
      <c r="F590" s="38" t="s">
        <v>410</v>
      </c>
    </row>
    <row r="591" spans="1:6" ht="15" customHeight="1" x14ac:dyDescent="0.35">
      <c r="A591" s="38" t="s">
        <v>3578</v>
      </c>
      <c r="B591" s="43" t="s">
        <v>4571</v>
      </c>
      <c r="C591" s="38" t="s">
        <v>4572</v>
      </c>
      <c r="D591" s="38" t="s">
        <v>4573</v>
      </c>
      <c r="E591" s="38" t="s">
        <v>4574</v>
      </c>
      <c r="F591" s="38" t="s">
        <v>410</v>
      </c>
    </row>
    <row r="592" spans="1:6" ht="15" customHeight="1" x14ac:dyDescent="0.35">
      <c r="A592" s="38" t="s">
        <v>3578</v>
      </c>
      <c r="B592" s="43" t="s">
        <v>4575</v>
      </c>
      <c r="C592" s="38" t="s">
        <v>4576</v>
      </c>
      <c r="D592" s="38" t="s">
        <v>4577</v>
      </c>
      <c r="E592" s="38" t="s">
        <v>4578</v>
      </c>
      <c r="F592" s="38" t="s">
        <v>410</v>
      </c>
    </row>
    <row r="593" spans="1:6" ht="15" customHeight="1" x14ac:dyDescent="0.35">
      <c r="A593" s="38" t="s">
        <v>3578</v>
      </c>
      <c r="B593" s="43" t="s">
        <v>4579</v>
      </c>
      <c r="C593" s="38" t="s">
        <v>4580</v>
      </c>
      <c r="D593" s="38" t="s">
        <v>4581</v>
      </c>
      <c r="E593" s="38" t="s">
        <v>4582</v>
      </c>
      <c r="F593" s="38" t="s">
        <v>410</v>
      </c>
    </row>
    <row r="594" spans="1:6" ht="15" customHeight="1" x14ac:dyDescent="0.35">
      <c r="A594" s="38" t="s">
        <v>3578</v>
      </c>
      <c r="B594" s="43" t="s">
        <v>4583</v>
      </c>
      <c r="C594" s="38" t="s">
        <v>4584</v>
      </c>
      <c r="D594" s="38" t="s">
        <v>4585</v>
      </c>
      <c r="E594" s="38" t="s">
        <v>4585</v>
      </c>
      <c r="F594" s="38" t="s">
        <v>410</v>
      </c>
    </row>
    <row r="595" spans="1:6" ht="15" customHeight="1" x14ac:dyDescent="0.35">
      <c r="A595" s="38" t="s">
        <v>3578</v>
      </c>
      <c r="B595" s="43" t="s">
        <v>4586</v>
      </c>
      <c r="C595" s="38" t="s">
        <v>2408</v>
      </c>
      <c r="D595" s="38" t="s">
        <v>4587</v>
      </c>
      <c r="E595" s="38" t="s">
        <v>4587</v>
      </c>
      <c r="F595" s="38" t="s">
        <v>410</v>
      </c>
    </row>
    <row r="596" spans="1:6" ht="15" customHeight="1" x14ac:dyDescent="0.35">
      <c r="A596" s="38" t="s">
        <v>3578</v>
      </c>
      <c r="B596" s="43" t="s">
        <v>4588</v>
      </c>
      <c r="C596" s="38" t="s">
        <v>4589</v>
      </c>
      <c r="D596" s="38" t="s">
        <v>4590</v>
      </c>
      <c r="E596" s="38" t="s">
        <v>4591</v>
      </c>
      <c r="F596" s="38" t="s">
        <v>410</v>
      </c>
    </row>
    <row r="597" spans="1:6" ht="15" customHeight="1" x14ac:dyDescent="0.35">
      <c r="A597" s="38" t="s">
        <v>3578</v>
      </c>
      <c r="B597" s="43" t="s">
        <v>4592</v>
      </c>
      <c r="C597" s="38" t="s">
        <v>4593</v>
      </c>
      <c r="D597" s="38" t="s">
        <v>4594</v>
      </c>
      <c r="E597" s="38" t="s">
        <v>4595</v>
      </c>
      <c r="F597" s="38" t="s">
        <v>410</v>
      </c>
    </row>
    <row r="598" spans="1:6" ht="15" customHeight="1" x14ac:dyDescent="0.35">
      <c r="A598" s="38" t="s">
        <v>3578</v>
      </c>
      <c r="B598" s="43" t="s">
        <v>4596</v>
      </c>
      <c r="C598" s="38" t="s">
        <v>4597</v>
      </c>
      <c r="D598" s="38" t="s">
        <v>4598</v>
      </c>
      <c r="E598" s="38" t="s">
        <v>4599</v>
      </c>
      <c r="F598" s="38" t="s">
        <v>410</v>
      </c>
    </row>
    <row r="599" spans="1:6" ht="15" customHeight="1" x14ac:dyDescent="0.35">
      <c r="A599" s="38" t="s">
        <v>3578</v>
      </c>
      <c r="B599" s="43" t="s">
        <v>4600</v>
      </c>
      <c r="C599" s="38" t="s">
        <v>4601</v>
      </c>
      <c r="D599" s="38" t="s">
        <v>4602</v>
      </c>
      <c r="E599" s="38" t="s">
        <v>4603</v>
      </c>
      <c r="F599" s="38" t="s">
        <v>410</v>
      </c>
    </row>
    <row r="600" spans="1:6" ht="15" customHeight="1" x14ac:dyDescent="0.35">
      <c r="A600" s="38" t="s">
        <v>3578</v>
      </c>
      <c r="B600" s="43" t="s">
        <v>4604</v>
      </c>
      <c r="C600" s="38" t="s">
        <v>4605</v>
      </c>
      <c r="D600" s="38" t="s">
        <v>4606</v>
      </c>
      <c r="E600" s="38" t="s">
        <v>4607</v>
      </c>
      <c r="F600" s="38" t="s">
        <v>410</v>
      </c>
    </row>
    <row r="601" spans="1:6" ht="15" customHeight="1" x14ac:dyDescent="0.35">
      <c r="A601" s="38" t="s">
        <v>3578</v>
      </c>
      <c r="B601" s="43" t="s">
        <v>4608</v>
      </c>
      <c r="C601" s="38" t="s">
        <v>4609</v>
      </c>
      <c r="D601" s="38" t="s">
        <v>4610</v>
      </c>
      <c r="E601" s="38" t="s">
        <v>4611</v>
      </c>
      <c r="F601" s="38" t="s">
        <v>410</v>
      </c>
    </row>
    <row r="602" spans="1:6" ht="15" customHeight="1" x14ac:dyDescent="0.35">
      <c r="A602" s="38" t="s">
        <v>3578</v>
      </c>
      <c r="B602" s="43" t="s">
        <v>4612</v>
      </c>
      <c r="C602" s="38" t="s">
        <v>4613</v>
      </c>
      <c r="D602" s="38" t="s">
        <v>4614</v>
      </c>
      <c r="E602" s="38" t="s">
        <v>4615</v>
      </c>
      <c r="F602" s="38" t="s">
        <v>410</v>
      </c>
    </row>
    <row r="603" spans="1:6" ht="15" customHeight="1" x14ac:dyDescent="0.35">
      <c r="A603" s="38" t="s">
        <v>3578</v>
      </c>
      <c r="B603" s="43" t="s">
        <v>4616</v>
      </c>
      <c r="C603" s="38" t="s">
        <v>4617</v>
      </c>
      <c r="D603" s="38" t="s">
        <v>4618</v>
      </c>
      <c r="E603" s="38" t="s">
        <v>4619</v>
      </c>
      <c r="F603" s="38" t="s">
        <v>410</v>
      </c>
    </row>
    <row r="604" spans="1:6" ht="15" customHeight="1" x14ac:dyDescent="0.35">
      <c r="A604" s="38" t="s">
        <v>3578</v>
      </c>
      <c r="B604" s="43" t="s">
        <v>4620</v>
      </c>
      <c r="C604" s="38" t="s">
        <v>4621</v>
      </c>
      <c r="D604" s="38" t="s">
        <v>4622</v>
      </c>
      <c r="E604" s="38" t="s">
        <v>4622</v>
      </c>
      <c r="F604" s="38" t="s">
        <v>410</v>
      </c>
    </row>
    <row r="605" spans="1:6" ht="15" customHeight="1" x14ac:dyDescent="0.35">
      <c r="A605" s="38" t="s">
        <v>3578</v>
      </c>
      <c r="B605" s="43" t="s">
        <v>4623</v>
      </c>
      <c r="C605" s="38" t="s">
        <v>4624</v>
      </c>
      <c r="D605" s="38" t="s">
        <v>4625</v>
      </c>
      <c r="E605" s="38" t="s">
        <v>4626</v>
      </c>
      <c r="F605" s="38" t="s">
        <v>410</v>
      </c>
    </row>
    <row r="606" spans="1:6" ht="15" customHeight="1" x14ac:dyDescent="0.35">
      <c r="A606" s="38" t="s">
        <v>3578</v>
      </c>
      <c r="B606" s="43" t="s">
        <v>4627</v>
      </c>
      <c r="C606" s="38" t="s">
        <v>4628</v>
      </c>
      <c r="D606" s="38" t="s">
        <v>4629</v>
      </c>
      <c r="E606" s="38" t="s">
        <v>4630</v>
      </c>
      <c r="F606" s="38" t="s">
        <v>842</v>
      </c>
    </row>
    <row r="607" spans="1:6" ht="15" customHeight="1" x14ac:dyDescent="0.35">
      <c r="A607" s="38" t="s">
        <v>3578</v>
      </c>
      <c r="B607" s="43" t="s">
        <v>4631</v>
      </c>
      <c r="C607" s="38" t="s">
        <v>4397</v>
      </c>
      <c r="D607" s="38" t="s">
        <v>4398</v>
      </c>
      <c r="E607" s="38" t="s">
        <v>4398</v>
      </c>
      <c r="F607" s="38" t="s">
        <v>842</v>
      </c>
    </row>
    <row r="608" spans="1:6" ht="15" customHeight="1" x14ac:dyDescent="0.35">
      <c r="A608" s="38" t="s">
        <v>3578</v>
      </c>
      <c r="B608" s="43" t="s">
        <v>4632</v>
      </c>
      <c r="C608" s="38" t="s">
        <v>4633</v>
      </c>
      <c r="D608" s="38" t="s">
        <v>4634</v>
      </c>
      <c r="E608" s="38" t="s">
        <v>4635</v>
      </c>
      <c r="F608" s="38" t="s">
        <v>842</v>
      </c>
    </row>
    <row r="609" spans="1:6" ht="15" customHeight="1" x14ac:dyDescent="0.35">
      <c r="A609" s="38" t="s">
        <v>3578</v>
      </c>
      <c r="B609" s="43" t="s">
        <v>843</v>
      </c>
      <c r="C609" s="38" t="s">
        <v>2394</v>
      </c>
      <c r="D609" s="38" t="s">
        <v>4636</v>
      </c>
      <c r="E609" s="38" t="s">
        <v>4637</v>
      </c>
      <c r="F609" s="38" t="s">
        <v>842</v>
      </c>
    </row>
    <row r="610" spans="1:6" ht="15" customHeight="1" x14ac:dyDescent="0.35">
      <c r="A610" s="38" t="s">
        <v>3578</v>
      </c>
      <c r="B610" s="43" t="s">
        <v>4638</v>
      </c>
      <c r="C610" s="38" t="s">
        <v>4639</v>
      </c>
      <c r="D610" s="38" t="s">
        <v>4640</v>
      </c>
      <c r="E610" s="38" t="s">
        <v>4641</v>
      </c>
      <c r="F610" s="38" t="s">
        <v>842</v>
      </c>
    </row>
    <row r="611" spans="1:6" ht="15" customHeight="1" x14ac:dyDescent="0.35">
      <c r="A611" s="38" t="s">
        <v>3578</v>
      </c>
      <c r="B611" s="43" t="s">
        <v>4642</v>
      </c>
      <c r="C611" s="38" t="s">
        <v>4643</v>
      </c>
      <c r="D611" s="38" t="s">
        <v>3767</v>
      </c>
      <c r="E611" s="38" t="s">
        <v>3768</v>
      </c>
      <c r="F611" s="38" t="s">
        <v>842</v>
      </c>
    </row>
    <row r="612" spans="1:6" ht="15" customHeight="1" x14ac:dyDescent="0.35">
      <c r="A612" s="38" t="s">
        <v>3578</v>
      </c>
      <c r="B612" s="43" t="s">
        <v>4644</v>
      </c>
      <c r="C612" s="38" t="s">
        <v>4645</v>
      </c>
      <c r="D612" s="38" t="s">
        <v>4646</v>
      </c>
      <c r="E612" s="38" t="s">
        <v>4646</v>
      </c>
      <c r="F612" s="38" t="s">
        <v>842</v>
      </c>
    </row>
    <row r="613" spans="1:6" ht="15" customHeight="1" x14ac:dyDescent="0.35">
      <c r="A613" s="38" t="s">
        <v>3578</v>
      </c>
      <c r="B613" s="43" t="s">
        <v>4647</v>
      </c>
      <c r="C613" s="38" t="s">
        <v>4648</v>
      </c>
      <c r="D613" s="38" t="s">
        <v>4649</v>
      </c>
      <c r="E613" s="38" t="s">
        <v>4650</v>
      </c>
      <c r="F613" s="38" t="s">
        <v>842</v>
      </c>
    </row>
    <row r="614" spans="1:6" ht="15" customHeight="1" x14ac:dyDescent="0.35">
      <c r="A614" s="38" t="s">
        <v>3578</v>
      </c>
      <c r="B614" s="43" t="s">
        <v>4651</v>
      </c>
      <c r="C614" s="38" t="s">
        <v>4652</v>
      </c>
      <c r="D614" s="38" t="s">
        <v>4653</v>
      </c>
      <c r="E614" s="38" t="s">
        <v>4653</v>
      </c>
      <c r="F614" s="38" t="s">
        <v>842</v>
      </c>
    </row>
    <row r="615" spans="1:6" ht="15" customHeight="1" x14ac:dyDescent="0.35">
      <c r="A615" s="38" t="s">
        <v>3578</v>
      </c>
      <c r="B615" s="43" t="s">
        <v>4654</v>
      </c>
      <c r="C615" s="38" t="s">
        <v>4655</v>
      </c>
      <c r="D615" s="38" t="s">
        <v>4656</v>
      </c>
      <c r="E615" s="38" t="s">
        <v>4657</v>
      </c>
      <c r="F615" s="38" t="s">
        <v>842</v>
      </c>
    </row>
    <row r="616" spans="1:6" ht="15" customHeight="1" x14ac:dyDescent="0.35">
      <c r="A616" s="38" t="s">
        <v>3578</v>
      </c>
      <c r="B616" s="43" t="s">
        <v>4658</v>
      </c>
      <c r="C616" s="38" t="s">
        <v>4659</v>
      </c>
      <c r="D616" s="38" t="s">
        <v>4660</v>
      </c>
      <c r="E616" s="38" t="s">
        <v>4661</v>
      </c>
      <c r="F616" s="38" t="s">
        <v>842</v>
      </c>
    </row>
    <row r="617" spans="1:6" ht="15" customHeight="1" x14ac:dyDescent="0.35">
      <c r="A617" s="38" t="s">
        <v>3578</v>
      </c>
      <c r="B617" s="43" t="s">
        <v>634</v>
      </c>
      <c r="C617" s="38" t="s">
        <v>2359</v>
      </c>
      <c r="D617" s="38" t="s">
        <v>3518</v>
      </c>
      <c r="E617" s="38" t="s">
        <v>3519</v>
      </c>
      <c r="F617" s="38" t="s">
        <v>397</v>
      </c>
    </row>
    <row r="618" spans="1:6" ht="15" customHeight="1" x14ac:dyDescent="0.35">
      <c r="A618" s="38" t="s">
        <v>3578</v>
      </c>
      <c r="B618" s="43" t="s">
        <v>1100</v>
      </c>
      <c r="C618" s="38" t="s">
        <v>2391</v>
      </c>
      <c r="D618" s="38" t="s">
        <v>4662</v>
      </c>
      <c r="E618" s="38" t="s">
        <v>4663</v>
      </c>
      <c r="F618" s="38" t="s">
        <v>397</v>
      </c>
    </row>
    <row r="619" spans="1:6" ht="15" customHeight="1" x14ac:dyDescent="0.35">
      <c r="A619" s="38" t="s">
        <v>3578</v>
      </c>
      <c r="B619" s="43" t="s">
        <v>4664</v>
      </c>
      <c r="C619" s="38" t="s">
        <v>4665</v>
      </c>
      <c r="D619" s="38" t="s">
        <v>4666</v>
      </c>
      <c r="E619" s="38" t="s">
        <v>4667</v>
      </c>
      <c r="F619" s="38" t="s">
        <v>397</v>
      </c>
    </row>
    <row r="620" spans="1:6" ht="15" customHeight="1" x14ac:dyDescent="0.35">
      <c r="A620" s="38" t="s">
        <v>3578</v>
      </c>
      <c r="B620" s="43" t="s">
        <v>4668</v>
      </c>
      <c r="C620" s="38" t="s">
        <v>4669</v>
      </c>
      <c r="D620" s="38" t="s">
        <v>4670</v>
      </c>
      <c r="E620" s="38" t="s">
        <v>4671</v>
      </c>
      <c r="F620" s="38" t="s">
        <v>397</v>
      </c>
    </row>
    <row r="621" spans="1:6" ht="15" customHeight="1" x14ac:dyDescent="0.35">
      <c r="A621" s="38" t="s">
        <v>3578</v>
      </c>
      <c r="B621" s="43" t="s">
        <v>4672</v>
      </c>
      <c r="C621" s="38" t="s">
        <v>4673</v>
      </c>
      <c r="D621" s="38" t="s">
        <v>4674</v>
      </c>
      <c r="E621" s="38" t="s">
        <v>4675</v>
      </c>
      <c r="F621" s="38" t="s">
        <v>397</v>
      </c>
    </row>
    <row r="622" spans="1:6" ht="15" customHeight="1" x14ac:dyDescent="0.35">
      <c r="A622" s="38" t="s">
        <v>3578</v>
      </c>
      <c r="B622" s="43" t="s">
        <v>4676</v>
      </c>
      <c r="C622" s="38" t="s">
        <v>4677</v>
      </c>
      <c r="D622" s="38" t="s">
        <v>4678</v>
      </c>
      <c r="E622" s="38" t="s">
        <v>4679</v>
      </c>
      <c r="F622" s="38" t="s">
        <v>397</v>
      </c>
    </row>
    <row r="623" spans="1:6" ht="15" customHeight="1" x14ac:dyDescent="0.35">
      <c r="A623" s="38" t="s">
        <v>3578</v>
      </c>
      <c r="B623" s="43" t="s">
        <v>398</v>
      </c>
      <c r="C623" s="38" t="s">
        <v>2383</v>
      </c>
      <c r="D623" s="38" t="s">
        <v>4680</v>
      </c>
      <c r="E623" s="38" t="s">
        <v>4681</v>
      </c>
      <c r="F623" s="38" t="s">
        <v>397</v>
      </c>
    </row>
    <row r="624" spans="1:6" ht="15" customHeight="1" x14ac:dyDescent="0.35">
      <c r="A624" s="38" t="s">
        <v>3578</v>
      </c>
      <c r="B624" s="43" t="s">
        <v>4682</v>
      </c>
      <c r="C624" s="38" t="s">
        <v>4683</v>
      </c>
      <c r="D624" s="38" t="s">
        <v>4684</v>
      </c>
      <c r="E624" s="38" t="s">
        <v>4685</v>
      </c>
      <c r="F624" s="38" t="s">
        <v>397</v>
      </c>
    </row>
    <row r="625" spans="1:6" ht="15" customHeight="1" x14ac:dyDescent="0.35">
      <c r="A625" s="38" t="s">
        <v>3578</v>
      </c>
      <c r="B625" s="43" t="s">
        <v>4686</v>
      </c>
      <c r="C625" s="38" t="s">
        <v>4687</v>
      </c>
      <c r="D625" s="38" t="s">
        <v>4688</v>
      </c>
      <c r="E625" s="38" t="s">
        <v>4689</v>
      </c>
      <c r="F625" s="38" t="s">
        <v>397</v>
      </c>
    </row>
    <row r="626" spans="1:6" ht="15" customHeight="1" x14ac:dyDescent="0.35">
      <c r="A626" s="38" t="s">
        <v>3578</v>
      </c>
      <c r="B626" s="43" t="s">
        <v>4690</v>
      </c>
      <c r="C626" s="38" t="s">
        <v>4691</v>
      </c>
      <c r="D626" s="38" t="s">
        <v>4692</v>
      </c>
      <c r="E626" s="38" t="s">
        <v>4693</v>
      </c>
      <c r="F626" s="38" t="s">
        <v>397</v>
      </c>
    </row>
    <row r="627" spans="1:6" ht="15" customHeight="1" x14ac:dyDescent="0.35">
      <c r="A627" s="38" t="s">
        <v>3578</v>
      </c>
      <c r="B627" s="43" t="s">
        <v>4694</v>
      </c>
      <c r="C627" s="38" t="s">
        <v>4695</v>
      </c>
      <c r="D627" s="38" t="s">
        <v>4696</v>
      </c>
      <c r="E627" s="38" t="s">
        <v>4697</v>
      </c>
      <c r="F627" s="38" t="s">
        <v>397</v>
      </c>
    </row>
    <row r="628" spans="1:6" ht="15" customHeight="1" x14ac:dyDescent="0.35">
      <c r="A628" s="38" t="s">
        <v>3578</v>
      </c>
      <c r="B628" s="43" t="s">
        <v>4698</v>
      </c>
      <c r="C628" s="38" t="s">
        <v>4699</v>
      </c>
      <c r="D628" s="38" t="s">
        <v>4700</v>
      </c>
      <c r="E628" s="38" t="s">
        <v>4701</v>
      </c>
      <c r="F628" s="38" t="s">
        <v>397</v>
      </c>
    </row>
    <row r="629" spans="1:6" ht="15" customHeight="1" x14ac:dyDescent="0.35">
      <c r="A629" s="38" t="s">
        <v>3578</v>
      </c>
      <c r="B629" s="43" t="s">
        <v>4702</v>
      </c>
      <c r="C629" s="38" t="s">
        <v>4703</v>
      </c>
      <c r="D629" s="38" t="s">
        <v>4704</v>
      </c>
      <c r="E629" s="38" t="s">
        <v>4705</v>
      </c>
      <c r="F629" s="38" t="s">
        <v>397</v>
      </c>
    </row>
    <row r="630" spans="1:6" ht="15" customHeight="1" x14ac:dyDescent="0.35">
      <c r="A630" s="38" t="s">
        <v>3578</v>
      </c>
      <c r="B630" s="43" t="s">
        <v>4706</v>
      </c>
      <c r="C630" s="38" t="s">
        <v>4707</v>
      </c>
      <c r="D630" s="38" t="s">
        <v>4708</v>
      </c>
      <c r="E630" s="38" t="s">
        <v>4709</v>
      </c>
      <c r="F630" s="38" t="s">
        <v>397</v>
      </c>
    </row>
    <row r="631" spans="1:6" ht="15" customHeight="1" x14ac:dyDescent="0.35">
      <c r="A631" s="38" t="s">
        <v>3578</v>
      </c>
      <c r="B631" s="43" t="s">
        <v>4710</v>
      </c>
      <c r="C631" s="38" t="s">
        <v>4711</v>
      </c>
      <c r="D631" s="38" t="s">
        <v>4712</v>
      </c>
      <c r="E631" s="38" t="s">
        <v>4713</v>
      </c>
      <c r="F631" s="38" t="s">
        <v>397</v>
      </c>
    </row>
    <row r="632" spans="1:6" ht="15" customHeight="1" x14ac:dyDescent="0.35">
      <c r="A632" s="38" t="s">
        <v>3578</v>
      </c>
      <c r="B632" s="43" t="s">
        <v>4714</v>
      </c>
      <c r="C632" s="38" t="s">
        <v>4715</v>
      </c>
      <c r="D632" s="38" t="s">
        <v>4716</v>
      </c>
      <c r="E632" s="38" t="s">
        <v>4716</v>
      </c>
      <c r="F632" s="38" t="s">
        <v>397</v>
      </c>
    </row>
    <row r="633" spans="1:6" ht="15" customHeight="1" x14ac:dyDescent="0.35">
      <c r="A633" s="38" t="s">
        <v>3578</v>
      </c>
      <c r="B633" s="43" t="s">
        <v>4717</v>
      </c>
      <c r="C633" s="38" t="s">
        <v>4718</v>
      </c>
      <c r="D633" s="38" t="s">
        <v>4719</v>
      </c>
      <c r="E633" s="38" t="s">
        <v>4720</v>
      </c>
      <c r="F633" s="38" t="s">
        <v>397</v>
      </c>
    </row>
    <row r="634" spans="1:6" ht="15" customHeight="1" x14ac:dyDescent="0.35">
      <c r="A634" s="38" t="s">
        <v>3578</v>
      </c>
      <c r="B634" s="43" t="s">
        <v>4721</v>
      </c>
      <c r="C634" s="38" t="s">
        <v>4722</v>
      </c>
      <c r="D634" s="38" t="s">
        <v>4723</v>
      </c>
      <c r="E634" s="38" t="s">
        <v>4724</v>
      </c>
      <c r="F634" s="38" t="s">
        <v>397</v>
      </c>
    </row>
    <row r="635" spans="1:6" ht="15" customHeight="1" x14ac:dyDescent="0.35">
      <c r="A635" s="38" t="s">
        <v>3578</v>
      </c>
      <c r="B635" s="43" t="s">
        <v>4725</v>
      </c>
      <c r="C635" s="38" t="s">
        <v>4726</v>
      </c>
      <c r="D635" s="38" t="s">
        <v>4727</v>
      </c>
      <c r="E635" s="38" t="s">
        <v>4728</v>
      </c>
      <c r="F635" s="38" t="s">
        <v>397</v>
      </c>
    </row>
    <row r="636" spans="1:6" ht="15" customHeight="1" x14ac:dyDescent="0.35">
      <c r="A636" s="38" t="s">
        <v>3578</v>
      </c>
      <c r="B636" s="43" t="s">
        <v>4729</v>
      </c>
      <c r="C636" s="38" t="s">
        <v>4730</v>
      </c>
      <c r="D636" s="38" t="s">
        <v>4731</v>
      </c>
      <c r="E636" s="38" t="s">
        <v>4732</v>
      </c>
      <c r="F636" s="38" t="s">
        <v>397</v>
      </c>
    </row>
    <row r="637" spans="1:6" ht="15" customHeight="1" x14ac:dyDescent="0.35">
      <c r="A637" s="38" t="s">
        <v>3578</v>
      </c>
      <c r="B637" s="43" t="s">
        <v>4733</v>
      </c>
      <c r="C637" s="38" t="s">
        <v>4734</v>
      </c>
      <c r="D637" s="38" t="s">
        <v>4735</v>
      </c>
      <c r="E637" s="38" t="s">
        <v>4736</v>
      </c>
      <c r="F637" s="38" t="s">
        <v>397</v>
      </c>
    </row>
    <row r="638" spans="1:6" ht="15" customHeight="1" x14ac:dyDescent="0.35">
      <c r="A638" s="38" t="s">
        <v>3578</v>
      </c>
      <c r="B638" s="43" t="s">
        <v>4737</v>
      </c>
      <c r="C638" s="38" t="s">
        <v>4738</v>
      </c>
      <c r="D638" s="38" t="s">
        <v>4739</v>
      </c>
      <c r="E638" s="38" t="s">
        <v>4739</v>
      </c>
      <c r="F638" s="38" t="s">
        <v>397</v>
      </c>
    </row>
    <row r="639" spans="1:6" ht="15" customHeight="1" x14ac:dyDescent="0.35">
      <c r="A639" s="38" t="s">
        <v>3578</v>
      </c>
      <c r="B639" s="43" t="s">
        <v>4740</v>
      </c>
      <c r="C639" s="38" t="s">
        <v>4741</v>
      </c>
      <c r="D639" s="38" t="s">
        <v>4742</v>
      </c>
      <c r="E639" s="38" t="s">
        <v>4742</v>
      </c>
      <c r="F639" s="38" t="s">
        <v>397</v>
      </c>
    </row>
    <row r="640" spans="1:6" ht="15" customHeight="1" x14ac:dyDescent="0.35">
      <c r="A640" s="38" t="s">
        <v>3578</v>
      </c>
      <c r="B640" s="43" t="s">
        <v>4743</v>
      </c>
      <c r="C640" s="38" t="s">
        <v>4744</v>
      </c>
      <c r="D640" s="38" t="s">
        <v>4745</v>
      </c>
      <c r="E640" s="38" t="s">
        <v>4745</v>
      </c>
      <c r="F640" s="38" t="s">
        <v>397</v>
      </c>
    </row>
    <row r="641" spans="1:6" ht="15" customHeight="1" x14ac:dyDescent="0.35">
      <c r="A641" s="38" t="s">
        <v>3578</v>
      </c>
      <c r="B641" s="43" t="s">
        <v>4746</v>
      </c>
      <c r="C641" s="38" t="s">
        <v>4747</v>
      </c>
      <c r="D641" s="38" t="s">
        <v>4748</v>
      </c>
      <c r="E641" s="38" t="s">
        <v>4749</v>
      </c>
      <c r="F641" s="38" t="s">
        <v>397</v>
      </c>
    </row>
    <row r="642" spans="1:6" ht="15" customHeight="1" x14ac:dyDescent="0.35">
      <c r="A642" s="38" t="s">
        <v>3578</v>
      </c>
      <c r="B642" s="43" t="s">
        <v>4750</v>
      </c>
      <c r="C642" s="38" t="s">
        <v>4751</v>
      </c>
      <c r="D642" s="38" t="s">
        <v>4752</v>
      </c>
      <c r="E642" s="38" t="s">
        <v>4753</v>
      </c>
      <c r="F642" s="38" t="s">
        <v>397</v>
      </c>
    </row>
    <row r="643" spans="1:6" ht="15" customHeight="1" x14ac:dyDescent="0.35">
      <c r="A643" s="38" t="s">
        <v>3578</v>
      </c>
      <c r="B643" s="43" t="s">
        <v>4754</v>
      </c>
      <c r="C643" s="38" t="s">
        <v>4755</v>
      </c>
      <c r="D643" s="38" t="s">
        <v>4756</v>
      </c>
      <c r="E643" s="38" t="s">
        <v>4757</v>
      </c>
      <c r="F643" s="38" t="s">
        <v>397</v>
      </c>
    </row>
    <row r="644" spans="1:6" ht="15" customHeight="1" x14ac:dyDescent="0.35">
      <c r="A644" s="38" t="s">
        <v>3578</v>
      </c>
      <c r="B644" s="43" t="s">
        <v>4758</v>
      </c>
      <c r="C644" s="38" t="s">
        <v>4759</v>
      </c>
      <c r="D644" s="38" t="s">
        <v>4760</v>
      </c>
      <c r="E644" s="38" t="s">
        <v>4760</v>
      </c>
      <c r="F644" s="38" t="s">
        <v>397</v>
      </c>
    </row>
    <row r="645" spans="1:6" ht="15" customHeight="1" x14ac:dyDescent="0.35">
      <c r="A645" s="38" t="s">
        <v>3578</v>
      </c>
      <c r="B645" s="43" t="s">
        <v>4761</v>
      </c>
      <c r="C645" s="38" t="s">
        <v>4534</v>
      </c>
      <c r="D645" s="38" t="s">
        <v>4535</v>
      </c>
      <c r="E645" s="38" t="s">
        <v>4536</v>
      </c>
      <c r="F645" s="38" t="s">
        <v>397</v>
      </c>
    </row>
    <row r="646" spans="1:6" ht="15" customHeight="1" x14ac:dyDescent="0.35">
      <c r="A646" s="38" t="s">
        <v>3578</v>
      </c>
      <c r="B646" s="43" t="s">
        <v>4762</v>
      </c>
      <c r="C646" s="38" t="s">
        <v>4763</v>
      </c>
      <c r="D646" s="38" t="s">
        <v>4764</v>
      </c>
      <c r="E646" s="38" t="s">
        <v>4765</v>
      </c>
      <c r="F646" s="38" t="s">
        <v>397</v>
      </c>
    </row>
    <row r="647" spans="1:6" ht="15" customHeight="1" x14ac:dyDescent="0.35">
      <c r="A647" s="38" t="s">
        <v>3578</v>
      </c>
      <c r="B647" s="43" t="s">
        <v>4766</v>
      </c>
      <c r="C647" s="38" t="s">
        <v>4767</v>
      </c>
      <c r="D647" s="38" t="s">
        <v>4768</v>
      </c>
      <c r="E647" s="38" t="s">
        <v>4769</v>
      </c>
      <c r="F647" s="38" t="s">
        <v>397</v>
      </c>
    </row>
    <row r="648" spans="1:6" ht="15" customHeight="1" x14ac:dyDescent="0.35">
      <c r="A648" s="38" t="s">
        <v>3578</v>
      </c>
      <c r="B648" s="43" t="s">
        <v>4770</v>
      </c>
      <c r="C648" s="38" t="s">
        <v>4771</v>
      </c>
      <c r="D648" s="38" t="s">
        <v>4772</v>
      </c>
      <c r="E648" s="38" t="s">
        <v>4773</v>
      </c>
      <c r="F648" s="38" t="s">
        <v>397</v>
      </c>
    </row>
    <row r="649" spans="1:6" ht="15" customHeight="1" x14ac:dyDescent="0.35">
      <c r="A649" s="38" t="s">
        <v>3578</v>
      </c>
      <c r="B649" s="43" t="s">
        <v>4774</v>
      </c>
      <c r="C649" s="38" t="s">
        <v>4775</v>
      </c>
      <c r="D649" s="38" t="s">
        <v>3522</v>
      </c>
      <c r="E649" s="38" t="s">
        <v>3523</v>
      </c>
      <c r="F649" s="38" t="s">
        <v>3520</v>
      </c>
    </row>
    <row r="650" spans="1:6" ht="15" customHeight="1" x14ac:dyDescent="0.35">
      <c r="A650" s="38" t="s">
        <v>3578</v>
      </c>
      <c r="B650" s="43" t="s">
        <v>4776</v>
      </c>
      <c r="C650" s="38" t="s">
        <v>4777</v>
      </c>
      <c r="D650" s="38" t="s">
        <v>4778</v>
      </c>
      <c r="E650" s="38" t="s">
        <v>4779</v>
      </c>
      <c r="F650" s="38" t="s">
        <v>3520</v>
      </c>
    </row>
    <row r="651" spans="1:6" ht="15" customHeight="1" x14ac:dyDescent="0.35">
      <c r="A651" s="38" t="s">
        <v>3578</v>
      </c>
      <c r="B651" s="43" t="s">
        <v>4780</v>
      </c>
      <c r="C651" s="38" t="s">
        <v>4781</v>
      </c>
      <c r="D651" s="38" t="s">
        <v>4782</v>
      </c>
      <c r="E651" s="38" t="s">
        <v>4783</v>
      </c>
      <c r="F651" s="38" t="s">
        <v>3520</v>
      </c>
    </row>
    <row r="652" spans="1:6" ht="15" customHeight="1" x14ac:dyDescent="0.35">
      <c r="A652" s="38" t="s">
        <v>3578</v>
      </c>
      <c r="B652" s="43" t="s">
        <v>4784</v>
      </c>
      <c r="C652" s="38" t="s">
        <v>4785</v>
      </c>
      <c r="D652" s="38" t="s">
        <v>4786</v>
      </c>
      <c r="E652" s="38" t="s">
        <v>4786</v>
      </c>
      <c r="F652" s="38" t="s">
        <v>3520</v>
      </c>
    </row>
    <row r="653" spans="1:6" ht="15" customHeight="1" x14ac:dyDescent="0.35">
      <c r="A653" s="38" t="s">
        <v>3578</v>
      </c>
      <c r="B653" s="43" t="s">
        <v>4787</v>
      </c>
      <c r="C653" s="38" t="s">
        <v>4788</v>
      </c>
      <c r="D653" s="38" t="s">
        <v>4789</v>
      </c>
      <c r="E653" s="38" t="s">
        <v>4790</v>
      </c>
      <c r="F653" s="38" t="s">
        <v>3520</v>
      </c>
    </row>
    <row r="654" spans="1:6" ht="15" customHeight="1" x14ac:dyDescent="0.35">
      <c r="A654" s="38" t="s">
        <v>3578</v>
      </c>
      <c r="B654" s="43" t="s">
        <v>4791</v>
      </c>
      <c r="C654" s="38" t="s">
        <v>4792</v>
      </c>
      <c r="D654" s="38" t="s">
        <v>4793</v>
      </c>
      <c r="E654" s="38" t="s">
        <v>4794</v>
      </c>
      <c r="F654" s="38" t="s">
        <v>3520</v>
      </c>
    </row>
    <row r="655" spans="1:6" ht="15" customHeight="1" x14ac:dyDescent="0.35">
      <c r="A655" s="38" t="s">
        <v>3578</v>
      </c>
      <c r="B655" s="43" t="s">
        <v>4795</v>
      </c>
      <c r="C655" s="38" t="s">
        <v>4796</v>
      </c>
      <c r="D655" s="38" t="s">
        <v>4797</v>
      </c>
      <c r="E655" s="38" t="s">
        <v>4798</v>
      </c>
      <c r="F655" s="38" t="s">
        <v>3520</v>
      </c>
    </row>
    <row r="656" spans="1:6" ht="15" customHeight="1" x14ac:dyDescent="0.35">
      <c r="A656" s="38" t="s">
        <v>3578</v>
      </c>
      <c r="B656" s="43" t="s">
        <v>4799</v>
      </c>
      <c r="C656" s="38" t="s">
        <v>4800</v>
      </c>
      <c r="D656" s="38" t="s">
        <v>4801</v>
      </c>
      <c r="E656" s="38" t="s">
        <v>4801</v>
      </c>
      <c r="F656" s="38" t="s">
        <v>3520</v>
      </c>
    </row>
    <row r="657" spans="1:6" ht="15" customHeight="1" x14ac:dyDescent="0.35">
      <c r="A657" s="38" t="s">
        <v>3578</v>
      </c>
      <c r="B657" s="43" t="s">
        <v>4802</v>
      </c>
      <c r="C657" s="38" t="s">
        <v>4803</v>
      </c>
      <c r="D657" s="38" t="s">
        <v>4804</v>
      </c>
      <c r="E657" s="38" t="s">
        <v>4805</v>
      </c>
      <c r="F657" s="38" t="s">
        <v>3520</v>
      </c>
    </row>
    <row r="658" spans="1:6" ht="15" customHeight="1" x14ac:dyDescent="0.35">
      <c r="A658" s="38" t="s">
        <v>3578</v>
      </c>
      <c r="B658" s="43" t="s">
        <v>4806</v>
      </c>
      <c r="C658" s="38" t="s">
        <v>4807</v>
      </c>
      <c r="D658" s="38" t="s">
        <v>4808</v>
      </c>
      <c r="E658" s="38" t="s">
        <v>4809</v>
      </c>
      <c r="F658" s="38" t="s">
        <v>3520</v>
      </c>
    </row>
    <row r="659" spans="1:6" ht="15" customHeight="1" x14ac:dyDescent="0.35">
      <c r="A659" s="38" t="s">
        <v>3578</v>
      </c>
      <c r="B659" s="43" t="s">
        <v>4810</v>
      </c>
      <c r="C659" s="38" t="s">
        <v>4811</v>
      </c>
      <c r="D659" s="38" t="s">
        <v>4812</v>
      </c>
      <c r="E659" s="38" t="s">
        <v>4813</v>
      </c>
      <c r="F659" s="38" t="s">
        <v>3520</v>
      </c>
    </row>
    <row r="660" spans="1:6" ht="15" customHeight="1" x14ac:dyDescent="0.35">
      <c r="A660" s="38" t="s">
        <v>3578</v>
      </c>
      <c r="B660" s="43" t="s">
        <v>4814</v>
      </c>
      <c r="C660" s="38" t="s">
        <v>4815</v>
      </c>
      <c r="D660" s="38" t="s">
        <v>4816</v>
      </c>
      <c r="E660" s="38" t="s">
        <v>4817</v>
      </c>
      <c r="F660" s="38" t="s">
        <v>3520</v>
      </c>
    </row>
    <row r="661" spans="1:6" ht="15" customHeight="1" x14ac:dyDescent="0.35">
      <c r="A661" s="38" t="s">
        <v>3578</v>
      </c>
      <c r="B661" s="43" t="s">
        <v>4818</v>
      </c>
      <c r="C661" s="38" t="s">
        <v>2362</v>
      </c>
      <c r="D661" s="38" t="s">
        <v>3532</v>
      </c>
      <c r="E661" s="38" t="s">
        <v>3533</v>
      </c>
      <c r="F661" s="38" t="s">
        <v>3520</v>
      </c>
    </row>
    <row r="662" spans="1:6" ht="15" customHeight="1" x14ac:dyDescent="0.35">
      <c r="A662" s="38" t="s">
        <v>3578</v>
      </c>
      <c r="B662" s="43" t="s">
        <v>4819</v>
      </c>
      <c r="C662" s="38" t="s">
        <v>4820</v>
      </c>
      <c r="D662" s="38" t="s">
        <v>4821</v>
      </c>
      <c r="E662" s="38" t="s">
        <v>4822</v>
      </c>
      <c r="F662" s="38" t="s">
        <v>3520</v>
      </c>
    </row>
    <row r="663" spans="1:6" ht="15" customHeight="1" x14ac:dyDescent="0.35">
      <c r="A663" s="38" t="s">
        <v>3578</v>
      </c>
      <c r="B663" s="43" t="s">
        <v>4823</v>
      </c>
      <c r="C663" s="38" t="s">
        <v>4824</v>
      </c>
      <c r="D663" s="38" t="s">
        <v>4825</v>
      </c>
      <c r="E663" s="38" t="s">
        <v>4826</v>
      </c>
      <c r="F663" s="38" t="s">
        <v>3520</v>
      </c>
    </row>
    <row r="664" spans="1:6" ht="15" customHeight="1" x14ac:dyDescent="0.35">
      <c r="A664" s="38" t="s">
        <v>3578</v>
      </c>
      <c r="B664" s="43" t="s">
        <v>4827</v>
      </c>
      <c r="C664" s="38" t="s">
        <v>4828</v>
      </c>
      <c r="D664" s="38" t="s">
        <v>4829</v>
      </c>
      <c r="E664" s="38" t="s">
        <v>4830</v>
      </c>
      <c r="F664" s="38" t="s">
        <v>3520</v>
      </c>
    </row>
    <row r="665" spans="1:6" ht="15" customHeight="1" x14ac:dyDescent="0.35">
      <c r="A665" s="38" t="s">
        <v>3578</v>
      </c>
      <c r="B665" s="43" t="s">
        <v>4831</v>
      </c>
      <c r="C665" s="38" t="s">
        <v>2402</v>
      </c>
      <c r="D665" s="38" t="s">
        <v>4832</v>
      </c>
      <c r="E665" s="38" t="s">
        <v>4833</v>
      </c>
      <c r="F665" s="38" t="s">
        <v>3520</v>
      </c>
    </row>
    <row r="666" spans="1:6" ht="15" customHeight="1" x14ac:dyDescent="0.35">
      <c r="A666" s="38" t="s">
        <v>3578</v>
      </c>
      <c r="B666" s="43" t="s">
        <v>4834</v>
      </c>
      <c r="C666" s="38" t="s">
        <v>4835</v>
      </c>
      <c r="D666" s="38" t="s">
        <v>4836</v>
      </c>
      <c r="E666" s="38" t="s">
        <v>4837</v>
      </c>
      <c r="F666" s="38" t="s">
        <v>3520</v>
      </c>
    </row>
    <row r="667" spans="1:6" ht="15" customHeight="1" x14ac:dyDescent="0.35">
      <c r="A667" s="38" t="s">
        <v>3578</v>
      </c>
      <c r="B667" s="43" t="s">
        <v>4838</v>
      </c>
      <c r="C667" s="38" t="s">
        <v>4839</v>
      </c>
      <c r="D667" s="38" t="s">
        <v>4840</v>
      </c>
      <c r="E667" s="38" t="s">
        <v>4841</v>
      </c>
      <c r="F667" s="38" t="s">
        <v>3520</v>
      </c>
    </row>
    <row r="668" spans="1:6" ht="15" customHeight="1" x14ac:dyDescent="0.35">
      <c r="A668" s="38" t="s">
        <v>3578</v>
      </c>
      <c r="B668" s="43" t="s">
        <v>4842</v>
      </c>
      <c r="C668" s="38" t="s">
        <v>4843</v>
      </c>
      <c r="D668" s="38" t="s">
        <v>4844</v>
      </c>
      <c r="E668" s="38" t="s">
        <v>4844</v>
      </c>
      <c r="F668" s="38" t="s">
        <v>3520</v>
      </c>
    </row>
    <row r="669" spans="1:6" ht="15" customHeight="1" x14ac:dyDescent="0.35">
      <c r="A669" s="38" t="s">
        <v>3578</v>
      </c>
      <c r="B669" s="43" t="s">
        <v>4845</v>
      </c>
      <c r="C669" s="38" t="s">
        <v>4846</v>
      </c>
      <c r="D669" s="38" t="s">
        <v>4847</v>
      </c>
      <c r="E669" s="38" t="s">
        <v>4848</v>
      </c>
      <c r="F669" s="38" t="s">
        <v>3520</v>
      </c>
    </row>
    <row r="670" spans="1:6" ht="15" customHeight="1" x14ac:dyDescent="0.35">
      <c r="A670" s="38" t="s">
        <v>3578</v>
      </c>
      <c r="B670" s="43" t="s">
        <v>4849</v>
      </c>
      <c r="C670" s="38" t="s">
        <v>4850</v>
      </c>
      <c r="D670" s="38" t="s">
        <v>4851</v>
      </c>
      <c r="E670" s="38" t="s">
        <v>4852</v>
      </c>
      <c r="F670" s="38" t="s">
        <v>3520</v>
      </c>
    </row>
    <row r="671" spans="1:6" ht="15" customHeight="1" x14ac:dyDescent="0.35">
      <c r="A671" s="38" t="s">
        <v>3578</v>
      </c>
      <c r="B671" s="43" t="s">
        <v>4853</v>
      </c>
      <c r="C671" s="38" t="s">
        <v>4854</v>
      </c>
      <c r="D671" s="38" t="s">
        <v>4855</v>
      </c>
      <c r="E671" s="38" t="s">
        <v>4855</v>
      </c>
      <c r="F671" s="38" t="s">
        <v>3520</v>
      </c>
    </row>
    <row r="672" spans="1:6" ht="15" customHeight="1" x14ac:dyDescent="0.35">
      <c r="A672" s="38" t="s">
        <v>3578</v>
      </c>
      <c r="B672" s="43" t="s">
        <v>4856</v>
      </c>
      <c r="C672" s="38" t="s">
        <v>4857</v>
      </c>
      <c r="D672" s="38" t="s">
        <v>4858</v>
      </c>
      <c r="E672" s="38" t="s">
        <v>4858</v>
      </c>
      <c r="F672" s="38" t="s">
        <v>3520</v>
      </c>
    </row>
    <row r="673" spans="1:6" ht="15" customHeight="1" x14ac:dyDescent="0.35">
      <c r="A673" s="38" t="s">
        <v>3578</v>
      </c>
      <c r="B673" s="43" t="s">
        <v>4859</v>
      </c>
      <c r="C673" s="38" t="s">
        <v>4860</v>
      </c>
      <c r="D673" s="38" t="s">
        <v>4861</v>
      </c>
      <c r="E673" s="38" t="s">
        <v>4862</v>
      </c>
      <c r="F673" s="38" t="s">
        <v>3520</v>
      </c>
    </row>
    <row r="674" spans="1:6" ht="15" customHeight="1" x14ac:dyDescent="0.35">
      <c r="A674" s="38" t="s">
        <v>3578</v>
      </c>
      <c r="B674" s="43" t="s">
        <v>4863</v>
      </c>
      <c r="C674" s="38" t="s">
        <v>4864</v>
      </c>
      <c r="D674" s="38" t="s">
        <v>4865</v>
      </c>
      <c r="E674" s="38" t="s">
        <v>4866</v>
      </c>
      <c r="F674" s="38" t="s">
        <v>3520</v>
      </c>
    </row>
    <row r="675" spans="1:6" ht="15" customHeight="1" x14ac:dyDescent="0.35">
      <c r="A675" s="38" t="s">
        <v>3578</v>
      </c>
      <c r="B675" s="43" t="s">
        <v>4867</v>
      </c>
      <c r="C675" s="38" t="s">
        <v>4868</v>
      </c>
      <c r="D675" s="38" t="s">
        <v>4869</v>
      </c>
      <c r="E675" s="38" t="s">
        <v>4869</v>
      </c>
      <c r="F675" s="38" t="s">
        <v>3520</v>
      </c>
    </row>
    <row r="676" spans="1:6" ht="15" customHeight="1" x14ac:dyDescent="0.35">
      <c r="A676" s="38" t="s">
        <v>3578</v>
      </c>
      <c r="B676" s="43" t="s">
        <v>4870</v>
      </c>
      <c r="C676" s="38" t="s">
        <v>4871</v>
      </c>
      <c r="D676" s="38" t="s">
        <v>4872</v>
      </c>
      <c r="E676" s="38" t="s">
        <v>4873</v>
      </c>
      <c r="F676" s="38" t="s">
        <v>3520</v>
      </c>
    </row>
    <row r="677" spans="1:6" ht="15" customHeight="1" x14ac:dyDescent="0.35">
      <c r="A677" s="38" t="s">
        <v>3578</v>
      </c>
      <c r="B677" s="43" t="s">
        <v>4874</v>
      </c>
      <c r="C677" s="38" t="s">
        <v>4875</v>
      </c>
      <c r="D677" s="38" t="s">
        <v>4876</v>
      </c>
      <c r="E677" s="38" t="s">
        <v>4877</v>
      </c>
      <c r="F677" s="38" t="s">
        <v>3520</v>
      </c>
    </row>
    <row r="678" spans="1:6" ht="15" customHeight="1" x14ac:dyDescent="0.35">
      <c r="A678" s="38" t="s">
        <v>3578</v>
      </c>
      <c r="B678" s="43" t="s">
        <v>4878</v>
      </c>
      <c r="C678" s="38" t="s">
        <v>4879</v>
      </c>
      <c r="D678" s="38" t="s">
        <v>4880</v>
      </c>
      <c r="E678" s="38" t="s">
        <v>4881</v>
      </c>
      <c r="F678" s="38" t="s">
        <v>3520</v>
      </c>
    </row>
    <row r="679" spans="1:6" ht="15" customHeight="1" x14ac:dyDescent="0.35">
      <c r="A679" s="38" t="s">
        <v>3578</v>
      </c>
      <c r="B679" s="43" t="s">
        <v>4882</v>
      </c>
      <c r="C679" s="38" t="s">
        <v>4883</v>
      </c>
      <c r="D679" s="38" t="s">
        <v>4884</v>
      </c>
      <c r="E679" s="38" t="s">
        <v>4885</v>
      </c>
      <c r="F679" s="38" t="s">
        <v>3520</v>
      </c>
    </row>
    <row r="680" spans="1:6" ht="15" customHeight="1" x14ac:dyDescent="0.35">
      <c r="A680" s="38" t="s">
        <v>3578</v>
      </c>
      <c r="B680" s="43" t="s">
        <v>4886</v>
      </c>
      <c r="C680" s="38" t="s">
        <v>4887</v>
      </c>
      <c r="D680" s="38" t="s">
        <v>4888</v>
      </c>
      <c r="E680" s="38" t="s">
        <v>4889</v>
      </c>
      <c r="F680" s="38" t="s">
        <v>3520</v>
      </c>
    </row>
    <row r="681" spans="1:6" ht="15" customHeight="1" x14ac:dyDescent="0.35">
      <c r="A681" s="38" t="s">
        <v>3578</v>
      </c>
      <c r="B681" s="43" t="s">
        <v>4890</v>
      </c>
      <c r="C681" s="38" t="s">
        <v>4891</v>
      </c>
      <c r="D681" s="38" t="s">
        <v>4892</v>
      </c>
      <c r="E681" s="38" t="s">
        <v>4893</v>
      </c>
      <c r="F681" s="38" t="s">
        <v>3520</v>
      </c>
    </row>
    <row r="682" spans="1:6" ht="15" customHeight="1" x14ac:dyDescent="0.35">
      <c r="A682" s="38" t="s">
        <v>3578</v>
      </c>
      <c r="B682" s="43" t="s">
        <v>4894</v>
      </c>
      <c r="C682" s="38" t="s">
        <v>2360</v>
      </c>
      <c r="D682" s="38" t="s">
        <v>3524</v>
      </c>
      <c r="E682" s="38" t="s">
        <v>3525</v>
      </c>
      <c r="F682" s="38" t="s">
        <v>886</v>
      </c>
    </row>
    <row r="683" spans="1:6" ht="15" customHeight="1" x14ac:dyDescent="0.35">
      <c r="A683" s="38" t="s">
        <v>3578</v>
      </c>
      <c r="B683" s="43" t="s">
        <v>4895</v>
      </c>
      <c r="C683" s="38" t="s">
        <v>4896</v>
      </c>
      <c r="D683" s="38" t="s">
        <v>4897</v>
      </c>
      <c r="E683" s="38" t="s">
        <v>4898</v>
      </c>
      <c r="F683" s="38" t="s">
        <v>886</v>
      </c>
    </row>
    <row r="684" spans="1:6" ht="15" customHeight="1" x14ac:dyDescent="0.35">
      <c r="A684" s="38" t="s">
        <v>3578</v>
      </c>
      <c r="B684" s="43" t="s">
        <v>887</v>
      </c>
      <c r="C684" s="38" t="s">
        <v>2405</v>
      </c>
      <c r="D684" s="38" t="s">
        <v>4899</v>
      </c>
      <c r="E684" s="38" t="s">
        <v>4900</v>
      </c>
      <c r="F684" s="38" t="s">
        <v>886</v>
      </c>
    </row>
    <row r="685" spans="1:6" ht="15" customHeight="1" x14ac:dyDescent="0.35">
      <c r="A685" s="38" t="s">
        <v>3578</v>
      </c>
      <c r="B685" s="43" t="s">
        <v>4901</v>
      </c>
      <c r="C685" s="38" t="s">
        <v>4665</v>
      </c>
      <c r="D685" s="38" t="s">
        <v>4666</v>
      </c>
      <c r="E685" s="38" t="s">
        <v>4667</v>
      </c>
      <c r="F685" s="38" t="s">
        <v>886</v>
      </c>
    </row>
    <row r="686" spans="1:6" ht="15" customHeight="1" x14ac:dyDescent="0.35">
      <c r="A686" s="38" t="s">
        <v>3578</v>
      </c>
      <c r="B686" s="43" t="s">
        <v>4902</v>
      </c>
      <c r="C686" s="38" t="s">
        <v>4903</v>
      </c>
      <c r="D686" s="38" t="s">
        <v>4904</v>
      </c>
      <c r="E686" s="38" t="s">
        <v>4905</v>
      </c>
      <c r="F686" s="38" t="s">
        <v>886</v>
      </c>
    </row>
    <row r="687" spans="1:6" ht="15" customHeight="1" x14ac:dyDescent="0.35">
      <c r="A687" s="38" t="s">
        <v>3578</v>
      </c>
      <c r="B687" s="43" t="s">
        <v>4906</v>
      </c>
      <c r="C687" s="38" t="s">
        <v>4907</v>
      </c>
      <c r="D687" s="38" t="s">
        <v>4908</v>
      </c>
      <c r="E687" s="38" t="s">
        <v>4908</v>
      </c>
      <c r="F687" s="38" t="s">
        <v>886</v>
      </c>
    </row>
    <row r="688" spans="1:6" ht="15" customHeight="1" x14ac:dyDescent="0.35">
      <c r="A688" s="38" t="s">
        <v>3578</v>
      </c>
      <c r="B688" s="43" t="s">
        <v>4909</v>
      </c>
      <c r="C688" s="38" t="s">
        <v>4910</v>
      </c>
      <c r="D688" s="38" t="s">
        <v>4911</v>
      </c>
      <c r="E688" s="38" t="s">
        <v>4912</v>
      </c>
      <c r="F688" s="38" t="s">
        <v>886</v>
      </c>
    </row>
    <row r="689" spans="1:6" ht="15" customHeight="1" x14ac:dyDescent="0.35">
      <c r="A689" s="38" t="s">
        <v>3578</v>
      </c>
      <c r="B689" s="43" t="s">
        <v>4913</v>
      </c>
      <c r="C689" s="38" t="s">
        <v>4914</v>
      </c>
      <c r="D689" s="38" t="s">
        <v>4915</v>
      </c>
      <c r="E689" s="38" t="s">
        <v>4916</v>
      </c>
      <c r="F689" s="38" t="s">
        <v>886</v>
      </c>
    </row>
    <row r="690" spans="1:6" ht="15" customHeight="1" x14ac:dyDescent="0.35">
      <c r="A690" s="38" t="s">
        <v>3578</v>
      </c>
      <c r="B690" s="43" t="s">
        <v>4917</v>
      </c>
      <c r="C690" s="38" t="s">
        <v>4918</v>
      </c>
      <c r="D690" s="38" t="s">
        <v>4919</v>
      </c>
      <c r="E690" s="38" t="s">
        <v>4920</v>
      </c>
      <c r="F690" s="38" t="s">
        <v>886</v>
      </c>
    </row>
    <row r="691" spans="1:6" ht="15" customHeight="1" x14ac:dyDescent="0.35">
      <c r="A691" s="38" t="s">
        <v>3578</v>
      </c>
      <c r="B691" s="43" t="s">
        <v>4921</v>
      </c>
      <c r="C691" s="38" t="s">
        <v>4400</v>
      </c>
      <c r="D691" s="38" t="s">
        <v>4922</v>
      </c>
      <c r="E691" s="38" t="s">
        <v>4402</v>
      </c>
      <c r="F691" s="38" t="s">
        <v>886</v>
      </c>
    </row>
    <row r="692" spans="1:6" ht="15" customHeight="1" x14ac:dyDescent="0.35">
      <c r="A692" s="38" t="s">
        <v>3578</v>
      </c>
      <c r="B692" s="43" t="s">
        <v>4923</v>
      </c>
      <c r="C692" s="38" t="s">
        <v>4924</v>
      </c>
      <c r="D692" s="38" t="s">
        <v>4925</v>
      </c>
      <c r="E692" s="38" t="s">
        <v>4926</v>
      </c>
      <c r="F692" s="38" t="s">
        <v>886</v>
      </c>
    </row>
    <row r="693" spans="1:6" ht="15" customHeight="1" x14ac:dyDescent="0.35">
      <c r="A693" s="38" t="s">
        <v>3578</v>
      </c>
      <c r="B693" s="43" t="s">
        <v>4927</v>
      </c>
      <c r="C693" s="38" t="s">
        <v>4928</v>
      </c>
      <c r="D693" s="38" t="s">
        <v>4929</v>
      </c>
      <c r="E693" s="38" t="s">
        <v>4930</v>
      </c>
      <c r="F693" s="38" t="s">
        <v>886</v>
      </c>
    </row>
    <row r="694" spans="1:6" ht="15" customHeight="1" x14ac:dyDescent="0.35">
      <c r="A694" s="38" t="s">
        <v>3578</v>
      </c>
      <c r="B694" s="43" t="s">
        <v>4931</v>
      </c>
      <c r="C694" s="38" t="s">
        <v>4932</v>
      </c>
      <c r="D694" s="38" t="s">
        <v>4933</v>
      </c>
      <c r="E694" s="38" t="s">
        <v>4933</v>
      </c>
      <c r="F694" s="38" t="s">
        <v>886</v>
      </c>
    </row>
    <row r="695" spans="1:6" ht="15" customHeight="1" x14ac:dyDescent="0.35">
      <c r="A695" s="38" t="s">
        <v>3578</v>
      </c>
      <c r="B695" s="43" t="s">
        <v>4934</v>
      </c>
      <c r="C695" s="38" t="s">
        <v>4935</v>
      </c>
      <c r="D695" s="38" t="s">
        <v>4936</v>
      </c>
      <c r="E695" s="38" t="s">
        <v>4937</v>
      </c>
      <c r="F695" s="38" t="s">
        <v>886</v>
      </c>
    </row>
    <row r="696" spans="1:6" ht="15" customHeight="1" x14ac:dyDescent="0.35">
      <c r="A696" s="38" t="s">
        <v>3578</v>
      </c>
      <c r="B696" s="43" t="s">
        <v>4938</v>
      </c>
      <c r="C696" s="38" t="s">
        <v>4939</v>
      </c>
      <c r="D696" s="38" t="s">
        <v>4940</v>
      </c>
      <c r="E696" s="38" t="s">
        <v>4940</v>
      </c>
      <c r="F696" s="38" t="s">
        <v>886</v>
      </c>
    </row>
    <row r="697" spans="1:6" ht="15" customHeight="1" x14ac:dyDescent="0.35">
      <c r="A697" s="38" t="s">
        <v>3578</v>
      </c>
      <c r="B697" s="43" t="s">
        <v>4895</v>
      </c>
      <c r="C697" s="38" t="s">
        <v>4896</v>
      </c>
      <c r="D697" s="38" t="s">
        <v>4897</v>
      </c>
      <c r="E697" s="38" t="s">
        <v>4898</v>
      </c>
      <c r="F697" s="38" t="s">
        <v>886</v>
      </c>
    </row>
    <row r="698" spans="1:6" ht="15" customHeight="1" x14ac:dyDescent="0.35">
      <c r="A698" s="38" t="s">
        <v>3578</v>
      </c>
      <c r="B698" s="43" t="s">
        <v>4941</v>
      </c>
      <c r="C698" s="38" t="s">
        <v>4942</v>
      </c>
      <c r="D698" s="38" t="s">
        <v>4943</v>
      </c>
      <c r="E698" s="38" t="s">
        <v>4944</v>
      </c>
      <c r="F698" s="38" t="s">
        <v>886</v>
      </c>
    </row>
    <row r="699" spans="1:6" ht="15" customHeight="1" x14ac:dyDescent="0.35">
      <c r="A699" s="38" t="s">
        <v>3578</v>
      </c>
      <c r="B699" s="43" t="s">
        <v>4945</v>
      </c>
      <c r="C699" s="38" t="s">
        <v>4946</v>
      </c>
      <c r="D699" s="38" t="s">
        <v>4947</v>
      </c>
      <c r="E699" s="38" t="s">
        <v>4948</v>
      </c>
      <c r="F699" s="38" t="s">
        <v>886</v>
      </c>
    </row>
    <row r="700" spans="1:6" ht="15" customHeight="1" x14ac:dyDescent="0.35">
      <c r="A700" s="38" t="s">
        <v>3578</v>
      </c>
      <c r="B700" s="43" t="s">
        <v>4949</v>
      </c>
      <c r="C700" s="38" t="s">
        <v>4950</v>
      </c>
      <c r="D700" s="38" t="s">
        <v>4951</v>
      </c>
      <c r="E700" s="38" t="s">
        <v>4952</v>
      </c>
      <c r="F700" s="38" t="s">
        <v>886</v>
      </c>
    </row>
    <row r="701" spans="1:6" ht="15" customHeight="1" x14ac:dyDescent="0.35">
      <c r="A701" s="38" t="s">
        <v>3578</v>
      </c>
      <c r="B701" s="43" t="s">
        <v>4953</v>
      </c>
      <c r="C701" s="38" t="s">
        <v>2402</v>
      </c>
      <c r="D701" s="38" t="s">
        <v>4832</v>
      </c>
      <c r="E701" s="38" t="s">
        <v>4833</v>
      </c>
      <c r="F701" s="38" t="s">
        <v>886</v>
      </c>
    </row>
    <row r="702" spans="1:6" ht="15" customHeight="1" x14ac:dyDescent="0.35">
      <c r="A702" s="38" t="s">
        <v>3578</v>
      </c>
      <c r="B702" s="43" t="s">
        <v>4954</v>
      </c>
      <c r="C702" s="38" t="s">
        <v>4955</v>
      </c>
      <c r="D702" s="38" t="s">
        <v>4956</v>
      </c>
      <c r="E702" s="38" t="s">
        <v>4956</v>
      </c>
      <c r="F702" s="38" t="s">
        <v>886</v>
      </c>
    </row>
    <row r="703" spans="1:6" ht="15" customHeight="1" x14ac:dyDescent="0.35">
      <c r="A703" s="38" t="s">
        <v>3578</v>
      </c>
      <c r="B703" s="43" t="s">
        <v>4957</v>
      </c>
      <c r="C703" s="38" t="s">
        <v>4958</v>
      </c>
      <c r="D703" s="38" t="s">
        <v>4959</v>
      </c>
      <c r="E703" s="38" t="s">
        <v>4959</v>
      </c>
      <c r="F703" s="38" t="s">
        <v>886</v>
      </c>
    </row>
    <row r="704" spans="1:6" ht="15" customHeight="1" x14ac:dyDescent="0.35">
      <c r="A704" s="38" t="s">
        <v>3578</v>
      </c>
      <c r="B704" s="43" t="s">
        <v>887</v>
      </c>
      <c r="C704" s="38" t="s">
        <v>2405</v>
      </c>
      <c r="D704" s="38" t="s">
        <v>4899</v>
      </c>
      <c r="E704" s="38" t="s">
        <v>4900</v>
      </c>
      <c r="F704" s="38" t="s">
        <v>886</v>
      </c>
    </row>
    <row r="705" spans="1:6" ht="15" customHeight="1" x14ac:dyDescent="0.35">
      <c r="A705" s="38" t="s">
        <v>3578</v>
      </c>
      <c r="B705" s="43" t="s">
        <v>4960</v>
      </c>
      <c r="C705" s="38" t="s">
        <v>4961</v>
      </c>
      <c r="D705" s="38" t="s">
        <v>4962</v>
      </c>
      <c r="E705" s="38" t="s">
        <v>4962</v>
      </c>
      <c r="F705" s="38" t="s">
        <v>886</v>
      </c>
    </row>
    <row r="706" spans="1:6" ht="15" customHeight="1" x14ac:dyDescent="0.35">
      <c r="A706" s="38" t="s">
        <v>3578</v>
      </c>
      <c r="B706" s="43" t="s">
        <v>4963</v>
      </c>
      <c r="C706" s="38" t="s">
        <v>4964</v>
      </c>
      <c r="D706" s="38" t="s">
        <v>4965</v>
      </c>
      <c r="E706" s="38" t="s">
        <v>4966</v>
      </c>
      <c r="F706" s="38" t="s">
        <v>886</v>
      </c>
    </row>
    <row r="707" spans="1:6" ht="15" customHeight="1" x14ac:dyDescent="0.35">
      <c r="A707" s="38" t="s">
        <v>3578</v>
      </c>
      <c r="B707" s="43" t="s">
        <v>4967</v>
      </c>
      <c r="C707" s="38" t="s">
        <v>4968</v>
      </c>
      <c r="D707" s="38" t="s">
        <v>4969</v>
      </c>
      <c r="E707" s="38" t="s">
        <v>4969</v>
      </c>
      <c r="F707" s="38" t="s">
        <v>886</v>
      </c>
    </row>
    <row r="708" spans="1:6" ht="15" customHeight="1" x14ac:dyDescent="0.35">
      <c r="A708" s="38" t="s">
        <v>3578</v>
      </c>
      <c r="B708" s="43" t="s">
        <v>4970</v>
      </c>
      <c r="C708" s="38" t="s">
        <v>4971</v>
      </c>
      <c r="D708" s="38" t="s">
        <v>4972</v>
      </c>
      <c r="E708" s="38" t="s">
        <v>4973</v>
      </c>
      <c r="F708" s="38" t="s">
        <v>886</v>
      </c>
    </row>
    <row r="709" spans="1:6" ht="15" customHeight="1" x14ac:dyDescent="0.35">
      <c r="A709" s="38" t="s">
        <v>3578</v>
      </c>
      <c r="B709" s="43" t="s">
        <v>4974</v>
      </c>
      <c r="C709" s="38" t="s">
        <v>4975</v>
      </c>
      <c r="D709" s="38" t="s">
        <v>4976</v>
      </c>
      <c r="E709" s="38" t="s">
        <v>4977</v>
      </c>
      <c r="F709" s="38" t="s">
        <v>886</v>
      </c>
    </row>
    <row r="710" spans="1:6" ht="15" customHeight="1" x14ac:dyDescent="0.35">
      <c r="A710" s="38" t="s">
        <v>3578</v>
      </c>
      <c r="B710" s="43" t="s">
        <v>4978</v>
      </c>
      <c r="C710" s="38" t="s">
        <v>4979</v>
      </c>
      <c r="D710" s="38" t="s">
        <v>4980</v>
      </c>
      <c r="E710" s="38" t="s">
        <v>4981</v>
      </c>
      <c r="F710" s="38" t="s">
        <v>886</v>
      </c>
    </row>
    <row r="711" spans="1:6" ht="15" customHeight="1" x14ac:dyDescent="0.35">
      <c r="A711" s="38" t="s">
        <v>3578</v>
      </c>
      <c r="B711" s="43" t="s">
        <v>4982</v>
      </c>
      <c r="C711" s="38" t="s">
        <v>4983</v>
      </c>
      <c r="D711" s="38" t="s">
        <v>4984</v>
      </c>
      <c r="E711" s="38" t="s">
        <v>4985</v>
      </c>
      <c r="F711" s="38" t="s">
        <v>886</v>
      </c>
    </row>
    <row r="712" spans="1:6" ht="15" customHeight="1" x14ac:dyDescent="0.35">
      <c r="A712" s="38" t="s">
        <v>3578</v>
      </c>
      <c r="B712" s="43" t="s">
        <v>4986</v>
      </c>
      <c r="C712" s="38" t="s">
        <v>4987</v>
      </c>
      <c r="D712" s="38" t="s">
        <v>4988</v>
      </c>
      <c r="E712" s="38" t="s">
        <v>4989</v>
      </c>
      <c r="F712" s="38" t="s">
        <v>886</v>
      </c>
    </row>
    <row r="713" spans="1:6" ht="15" customHeight="1" x14ac:dyDescent="0.35">
      <c r="A713" s="38" t="s">
        <v>3578</v>
      </c>
      <c r="B713" s="43" t="s">
        <v>4990</v>
      </c>
      <c r="C713" s="38" t="s">
        <v>4991</v>
      </c>
      <c r="D713" s="38" t="s">
        <v>4992</v>
      </c>
      <c r="E713" s="38" t="s">
        <v>4993</v>
      </c>
      <c r="F713" s="38" t="s">
        <v>886</v>
      </c>
    </row>
    <row r="714" spans="1:6" ht="15" customHeight="1" x14ac:dyDescent="0.35">
      <c r="A714" s="38" t="s">
        <v>3578</v>
      </c>
      <c r="B714" s="43" t="s">
        <v>4994</v>
      </c>
      <c r="C714" s="38" t="s">
        <v>4995</v>
      </c>
      <c r="D714" s="38" t="s">
        <v>4996</v>
      </c>
      <c r="E714" s="38" t="s">
        <v>4997</v>
      </c>
      <c r="F714" s="38" t="s">
        <v>886</v>
      </c>
    </row>
    <row r="715" spans="1:6" ht="15" customHeight="1" x14ac:dyDescent="0.35">
      <c r="A715" s="38" t="s">
        <v>3578</v>
      </c>
      <c r="B715" s="43" t="s">
        <v>4998</v>
      </c>
      <c r="C715" s="38" t="s">
        <v>4118</v>
      </c>
      <c r="D715" s="38" t="s">
        <v>4999</v>
      </c>
      <c r="E715" s="38" t="s">
        <v>5000</v>
      </c>
      <c r="F715" s="38" t="s">
        <v>886</v>
      </c>
    </row>
    <row r="716" spans="1:6" ht="15" customHeight="1" x14ac:dyDescent="0.35">
      <c r="A716" s="38" t="s">
        <v>3578</v>
      </c>
      <c r="B716" s="43" t="s">
        <v>5001</v>
      </c>
      <c r="C716" s="38" t="s">
        <v>5002</v>
      </c>
      <c r="D716" s="38" t="s">
        <v>5003</v>
      </c>
      <c r="E716" s="38" t="s">
        <v>5004</v>
      </c>
      <c r="F716" s="38" t="s">
        <v>886</v>
      </c>
    </row>
    <row r="717" spans="1:6" ht="15" customHeight="1" x14ac:dyDescent="0.35">
      <c r="A717" s="38" t="s">
        <v>3578</v>
      </c>
      <c r="B717" s="43" t="s">
        <v>5005</v>
      </c>
      <c r="C717" s="38" t="s">
        <v>5006</v>
      </c>
      <c r="D717" s="38" t="s">
        <v>5007</v>
      </c>
      <c r="E717" s="38" t="s">
        <v>5008</v>
      </c>
      <c r="F717" s="38" t="s">
        <v>886</v>
      </c>
    </row>
    <row r="718" spans="1:6" ht="15" customHeight="1" x14ac:dyDescent="0.35">
      <c r="A718" s="38" t="s">
        <v>3578</v>
      </c>
      <c r="B718" s="43" t="s">
        <v>5009</v>
      </c>
      <c r="C718" s="38" t="s">
        <v>5010</v>
      </c>
      <c r="D718" s="38" t="s">
        <v>5011</v>
      </c>
      <c r="E718" s="38" t="s">
        <v>5011</v>
      </c>
      <c r="F718" s="38" t="s">
        <v>886</v>
      </c>
    </row>
    <row r="719" spans="1:6" ht="15" customHeight="1" x14ac:dyDescent="0.35">
      <c r="A719" s="38" t="s">
        <v>3578</v>
      </c>
      <c r="B719" s="43" t="s">
        <v>5012</v>
      </c>
      <c r="C719" s="38" t="s">
        <v>5013</v>
      </c>
      <c r="D719" s="38" t="s">
        <v>5014</v>
      </c>
      <c r="E719" s="38" t="s">
        <v>5015</v>
      </c>
      <c r="F719" s="38" t="s">
        <v>886</v>
      </c>
    </row>
    <row r="720" spans="1:6" ht="15" customHeight="1" x14ac:dyDescent="0.35">
      <c r="A720" s="38" t="s">
        <v>3578</v>
      </c>
      <c r="B720" s="43" t="s">
        <v>5016</v>
      </c>
      <c r="C720" s="38" t="s">
        <v>5017</v>
      </c>
      <c r="D720" s="38" t="s">
        <v>5018</v>
      </c>
      <c r="E720" s="38" t="s">
        <v>5019</v>
      </c>
      <c r="F720" s="38" t="s">
        <v>886</v>
      </c>
    </row>
    <row r="721" spans="1:6" ht="15" customHeight="1" x14ac:dyDescent="0.35">
      <c r="A721" s="38" t="s">
        <v>3578</v>
      </c>
      <c r="B721" s="43" t="s">
        <v>5020</v>
      </c>
      <c r="C721" s="38" t="s">
        <v>5021</v>
      </c>
      <c r="D721" s="38" t="s">
        <v>5022</v>
      </c>
      <c r="E721" s="38" t="s">
        <v>5023</v>
      </c>
      <c r="F721" s="38" t="s">
        <v>886</v>
      </c>
    </row>
    <row r="722" spans="1:6" ht="15" customHeight="1" x14ac:dyDescent="0.35">
      <c r="A722" s="38" t="s">
        <v>3578</v>
      </c>
      <c r="B722" s="43" t="s">
        <v>461</v>
      </c>
      <c r="C722" s="38" t="s">
        <v>2361</v>
      </c>
      <c r="D722" s="38" t="s">
        <v>3526</v>
      </c>
      <c r="E722" s="38" t="s">
        <v>3527</v>
      </c>
      <c r="F722" s="45" t="s">
        <v>460</v>
      </c>
    </row>
    <row r="723" spans="1:6" ht="15" customHeight="1" x14ac:dyDescent="0.35">
      <c r="A723" s="38" t="s">
        <v>3578</v>
      </c>
      <c r="B723" s="43" t="s">
        <v>5024</v>
      </c>
      <c r="C723" s="38" t="s">
        <v>5025</v>
      </c>
      <c r="D723" s="38" t="s">
        <v>5026</v>
      </c>
      <c r="E723" s="38" t="s">
        <v>5027</v>
      </c>
      <c r="F723" s="45" t="s">
        <v>460</v>
      </c>
    </row>
    <row r="724" spans="1:6" ht="15" customHeight="1" x14ac:dyDescent="0.35">
      <c r="A724" s="38" t="s">
        <v>3578</v>
      </c>
      <c r="B724" s="43" t="s">
        <v>5028</v>
      </c>
      <c r="C724" s="38" t="s">
        <v>5029</v>
      </c>
      <c r="D724" s="38" t="s">
        <v>5030</v>
      </c>
      <c r="E724" s="38" t="s">
        <v>5030</v>
      </c>
      <c r="F724" s="45" t="s">
        <v>460</v>
      </c>
    </row>
    <row r="725" spans="1:6" ht="15" customHeight="1" x14ac:dyDescent="0.35">
      <c r="A725" s="38" t="s">
        <v>3578</v>
      </c>
      <c r="B725" s="43" t="s">
        <v>5031</v>
      </c>
      <c r="C725" s="38" t="s">
        <v>3494</v>
      </c>
      <c r="D725" s="38" t="s">
        <v>3495</v>
      </c>
      <c r="E725" s="38" t="s">
        <v>3496</v>
      </c>
      <c r="F725" s="45" t="s">
        <v>460</v>
      </c>
    </row>
    <row r="726" spans="1:6" ht="15" customHeight="1" x14ac:dyDescent="0.35">
      <c r="A726" s="38" t="s">
        <v>3578</v>
      </c>
      <c r="B726" s="43" t="s">
        <v>5032</v>
      </c>
      <c r="C726" s="38" t="s">
        <v>5033</v>
      </c>
      <c r="D726" s="38" t="s">
        <v>5034</v>
      </c>
      <c r="E726" s="38" t="s">
        <v>5034</v>
      </c>
      <c r="F726" s="45" t="s">
        <v>460</v>
      </c>
    </row>
    <row r="727" spans="1:6" ht="15" customHeight="1" x14ac:dyDescent="0.35">
      <c r="A727" s="38" t="s">
        <v>3578</v>
      </c>
      <c r="B727" s="43" t="s">
        <v>5035</v>
      </c>
      <c r="C727" s="38" t="s">
        <v>5036</v>
      </c>
      <c r="D727" s="38" t="s">
        <v>5037</v>
      </c>
      <c r="E727" s="38" t="s">
        <v>5038</v>
      </c>
      <c r="F727" s="45" t="s">
        <v>460</v>
      </c>
    </row>
    <row r="728" spans="1:6" ht="15" customHeight="1" x14ac:dyDescent="0.35">
      <c r="A728" s="38" t="s">
        <v>3578</v>
      </c>
      <c r="B728" s="43" t="s">
        <v>5039</v>
      </c>
      <c r="C728" s="38" t="s">
        <v>5040</v>
      </c>
      <c r="D728" s="38" t="s">
        <v>5041</v>
      </c>
      <c r="E728" s="38" t="s">
        <v>5042</v>
      </c>
      <c r="F728" s="45" t="s">
        <v>460</v>
      </c>
    </row>
    <row r="729" spans="1:6" ht="15" customHeight="1" x14ac:dyDescent="0.35">
      <c r="A729" s="38" t="s">
        <v>3578</v>
      </c>
      <c r="B729" s="43" t="s">
        <v>5043</v>
      </c>
      <c r="C729" s="38" t="s">
        <v>5044</v>
      </c>
      <c r="D729" s="38" t="s">
        <v>5045</v>
      </c>
      <c r="E729" s="38" t="s">
        <v>5045</v>
      </c>
      <c r="F729" s="45" t="s">
        <v>460</v>
      </c>
    </row>
    <row r="730" spans="1:6" ht="15" customHeight="1" x14ac:dyDescent="0.35">
      <c r="A730" s="38" t="s">
        <v>3578</v>
      </c>
      <c r="B730" s="43" t="s">
        <v>5046</v>
      </c>
      <c r="C730" s="38" t="s">
        <v>5047</v>
      </c>
      <c r="D730" s="38" t="s">
        <v>5048</v>
      </c>
      <c r="E730" s="38" t="s">
        <v>5049</v>
      </c>
      <c r="F730" s="45" t="s">
        <v>460</v>
      </c>
    </row>
    <row r="731" spans="1:6" ht="15" customHeight="1" x14ac:dyDescent="0.35">
      <c r="A731" s="38" t="s">
        <v>3578</v>
      </c>
      <c r="B731" s="43" t="s">
        <v>5050</v>
      </c>
      <c r="C731" s="38" t="s">
        <v>5051</v>
      </c>
      <c r="D731" s="38" t="s">
        <v>5052</v>
      </c>
      <c r="E731" s="38" t="s">
        <v>5053</v>
      </c>
      <c r="F731" s="45" t="s">
        <v>460</v>
      </c>
    </row>
    <row r="732" spans="1:6" ht="15" customHeight="1" x14ac:dyDescent="0.35">
      <c r="A732" s="38" t="s">
        <v>3578</v>
      </c>
      <c r="B732" s="43" t="s">
        <v>5054</v>
      </c>
      <c r="C732" s="38" t="s">
        <v>5055</v>
      </c>
      <c r="D732" s="38" t="s">
        <v>5056</v>
      </c>
      <c r="E732" s="38" t="s">
        <v>5057</v>
      </c>
      <c r="F732" s="45" t="s">
        <v>460</v>
      </c>
    </row>
    <row r="733" spans="1:6" ht="15" customHeight="1" x14ac:dyDescent="0.35">
      <c r="A733" s="38" t="s">
        <v>3578</v>
      </c>
      <c r="B733" s="43" t="s">
        <v>5058</v>
      </c>
      <c r="C733" s="38" t="s">
        <v>5059</v>
      </c>
      <c r="D733" s="38" t="s">
        <v>5060</v>
      </c>
      <c r="E733" s="38" t="s">
        <v>5061</v>
      </c>
      <c r="F733" s="45" t="s">
        <v>460</v>
      </c>
    </row>
    <row r="734" spans="1:6" ht="15" customHeight="1" x14ac:dyDescent="0.35">
      <c r="A734" s="38" t="s">
        <v>3578</v>
      </c>
      <c r="B734" s="43" t="s">
        <v>5062</v>
      </c>
      <c r="C734" s="38" t="s">
        <v>5063</v>
      </c>
      <c r="D734" s="38" t="s">
        <v>5064</v>
      </c>
      <c r="E734" s="38" t="s">
        <v>5064</v>
      </c>
      <c r="F734" s="45" t="s">
        <v>460</v>
      </c>
    </row>
    <row r="735" spans="1:6" ht="15" customHeight="1" x14ac:dyDescent="0.35">
      <c r="A735" s="38" t="s">
        <v>3578</v>
      </c>
      <c r="B735" s="43" t="s">
        <v>5065</v>
      </c>
      <c r="C735" s="38" t="s">
        <v>5066</v>
      </c>
      <c r="D735" s="38" t="s">
        <v>5067</v>
      </c>
      <c r="E735" s="38" t="s">
        <v>5068</v>
      </c>
      <c r="F735" s="45" t="s">
        <v>460</v>
      </c>
    </row>
    <row r="736" spans="1:6" ht="15" customHeight="1" x14ac:dyDescent="0.35">
      <c r="A736" s="38" t="s">
        <v>3578</v>
      </c>
      <c r="B736" s="43" t="s">
        <v>5069</v>
      </c>
      <c r="C736" s="38" t="s">
        <v>5070</v>
      </c>
      <c r="D736" s="38" t="s">
        <v>5071</v>
      </c>
      <c r="E736" s="38" t="s">
        <v>5072</v>
      </c>
      <c r="F736" s="45" t="s">
        <v>460</v>
      </c>
    </row>
    <row r="737" spans="1:6" ht="15" customHeight="1" x14ac:dyDescent="0.35">
      <c r="A737" s="38" t="s">
        <v>3578</v>
      </c>
      <c r="B737" s="43" t="s">
        <v>5073</v>
      </c>
      <c r="C737" s="38" t="s">
        <v>5074</v>
      </c>
      <c r="D737" s="38" t="s">
        <v>5075</v>
      </c>
      <c r="E737" s="38" t="s">
        <v>5075</v>
      </c>
      <c r="F737" s="45" t="s">
        <v>460</v>
      </c>
    </row>
    <row r="738" spans="1:6" ht="15" customHeight="1" x14ac:dyDescent="0.35">
      <c r="A738" s="38" t="s">
        <v>3578</v>
      </c>
      <c r="B738" s="43" t="s">
        <v>5076</v>
      </c>
      <c r="C738" s="38" t="s">
        <v>5077</v>
      </c>
      <c r="D738" s="38" t="s">
        <v>5078</v>
      </c>
      <c r="E738" s="38" t="s">
        <v>5079</v>
      </c>
      <c r="F738" s="45" t="s">
        <v>460</v>
      </c>
    </row>
    <row r="739" spans="1:6" ht="15" customHeight="1" x14ac:dyDescent="0.35">
      <c r="A739" s="38" t="s">
        <v>3578</v>
      </c>
      <c r="B739" s="43" t="s">
        <v>5080</v>
      </c>
      <c r="C739" s="38" t="s">
        <v>4659</v>
      </c>
      <c r="D739" s="38" t="s">
        <v>5081</v>
      </c>
      <c r="E739" s="38" t="s">
        <v>5082</v>
      </c>
      <c r="F739" s="45" t="s">
        <v>460</v>
      </c>
    </row>
    <row r="740" spans="1:6" ht="15" customHeight="1" x14ac:dyDescent="0.35">
      <c r="A740" s="38" t="s">
        <v>3578</v>
      </c>
      <c r="B740" s="43" t="s">
        <v>5083</v>
      </c>
      <c r="C740" s="38" t="s">
        <v>4767</v>
      </c>
      <c r="D740" s="38" t="s">
        <v>4768</v>
      </c>
      <c r="E740" s="38" t="s">
        <v>4769</v>
      </c>
      <c r="F740" s="45" t="s">
        <v>460</v>
      </c>
    </row>
    <row r="741" spans="1:6" ht="15" customHeight="1" x14ac:dyDescent="0.35">
      <c r="A741" s="38" t="s">
        <v>3578</v>
      </c>
      <c r="B741" s="43" t="s">
        <v>5084</v>
      </c>
      <c r="C741" s="38" t="s">
        <v>2362</v>
      </c>
      <c r="D741" s="38" t="s">
        <v>3532</v>
      </c>
      <c r="E741" s="38" t="s">
        <v>3533</v>
      </c>
      <c r="F741" s="38" t="s">
        <v>939</v>
      </c>
    </row>
    <row r="742" spans="1:6" ht="15" customHeight="1" x14ac:dyDescent="0.35">
      <c r="A742" s="38" t="s">
        <v>3578</v>
      </c>
      <c r="B742" s="43" t="s">
        <v>5085</v>
      </c>
      <c r="C742" s="38" t="s">
        <v>5086</v>
      </c>
      <c r="D742" s="38" t="s">
        <v>5087</v>
      </c>
      <c r="E742" s="38" t="s">
        <v>5088</v>
      </c>
      <c r="F742" s="38" t="s">
        <v>939</v>
      </c>
    </row>
    <row r="743" spans="1:6" ht="15" customHeight="1" x14ac:dyDescent="0.35">
      <c r="A743" s="38" t="s">
        <v>3578</v>
      </c>
      <c r="B743" s="43" t="s">
        <v>5089</v>
      </c>
      <c r="C743" s="38" t="s">
        <v>5090</v>
      </c>
      <c r="D743" s="38" t="s">
        <v>5091</v>
      </c>
      <c r="E743" s="38" t="s">
        <v>5091</v>
      </c>
      <c r="F743" s="38" t="s">
        <v>939</v>
      </c>
    </row>
    <row r="744" spans="1:6" ht="15" customHeight="1" x14ac:dyDescent="0.35">
      <c r="A744" s="38" t="s">
        <v>3578</v>
      </c>
      <c r="B744" s="43" t="s">
        <v>5092</v>
      </c>
      <c r="C744" s="38" t="s">
        <v>5093</v>
      </c>
      <c r="D744" s="38" t="s">
        <v>5094</v>
      </c>
      <c r="E744" s="38" t="s">
        <v>5095</v>
      </c>
      <c r="F744" s="38" t="s">
        <v>939</v>
      </c>
    </row>
    <row r="745" spans="1:6" ht="15" customHeight="1" x14ac:dyDescent="0.35">
      <c r="A745" s="38" t="s">
        <v>3578</v>
      </c>
      <c r="B745" s="43" t="s">
        <v>5096</v>
      </c>
      <c r="C745" s="38" t="s">
        <v>5097</v>
      </c>
      <c r="D745" s="38" t="s">
        <v>5098</v>
      </c>
      <c r="E745" s="38" t="s">
        <v>5099</v>
      </c>
      <c r="F745" s="38" t="s">
        <v>939</v>
      </c>
    </row>
    <row r="746" spans="1:6" ht="15" customHeight="1" x14ac:dyDescent="0.35">
      <c r="A746" s="38" t="s">
        <v>3578</v>
      </c>
      <c r="B746" s="43" t="s">
        <v>5100</v>
      </c>
      <c r="C746" s="38" t="s">
        <v>5101</v>
      </c>
      <c r="D746" s="38" t="s">
        <v>5102</v>
      </c>
      <c r="E746" s="38" t="s">
        <v>5102</v>
      </c>
      <c r="F746" s="38" t="s">
        <v>939</v>
      </c>
    </row>
    <row r="747" spans="1:6" ht="15" customHeight="1" x14ac:dyDescent="0.35">
      <c r="A747" s="38" t="s">
        <v>3578</v>
      </c>
      <c r="B747" s="43" t="s">
        <v>5103</v>
      </c>
      <c r="C747" s="38" t="s">
        <v>5104</v>
      </c>
      <c r="D747" s="38" t="s">
        <v>5105</v>
      </c>
      <c r="E747" s="38" t="s">
        <v>5106</v>
      </c>
      <c r="F747" s="38" t="s">
        <v>939</v>
      </c>
    </row>
    <row r="748" spans="1:6" ht="15" customHeight="1" x14ac:dyDescent="0.35">
      <c r="A748" s="38" t="s">
        <v>3578</v>
      </c>
      <c r="B748" s="43" t="s">
        <v>5107</v>
      </c>
      <c r="C748" s="38" t="s">
        <v>5108</v>
      </c>
      <c r="D748" s="38" t="s">
        <v>5109</v>
      </c>
      <c r="E748" s="38" t="s">
        <v>5109</v>
      </c>
      <c r="F748" s="38" t="s">
        <v>939</v>
      </c>
    </row>
    <row r="749" spans="1:6" ht="15" customHeight="1" x14ac:dyDescent="0.35">
      <c r="A749" s="38" t="s">
        <v>3578</v>
      </c>
      <c r="B749" s="43" t="s">
        <v>5110</v>
      </c>
      <c r="C749" s="38" t="s">
        <v>5111</v>
      </c>
      <c r="D749" s="38" t="s">
        <v>5112</v>
      </c>
      <c r="E749" s="38" t="s">
        <v>5113</v>
      </c>
      <c r="F749" s="38" t="s">
        <v>939</v>
      </c>
    </row>
    <row r="750" spans="1:6" ht="15" customHeight="1" x14ac:dyDescent="0.35">
      <c r="A750" s="38" t="s">
        <v>3578</v>
      </c>
      <c r="B750" s="43" t="s">
        <v>5114</v>
      </c>
      <c r="C750" s="38" t="s">
        <v>5115</v>
      </c>
      <c r="D750" s="38" t="s">
        <v>5116</v>
      </c>
      <c r="E750" s="38" t="s">
        <v>5117</v>
      </c>
      <c r="F750" s="38" t="s">
        <v>939</v>
      </c>
    </row>
    <row r="751" spans="1:6" ht="15" customHeight="1" x14ac:dyDescent="0.35">
      <c r="A751" s="38" t="s">
        <v>3578</v>
      </c>
      <c r="B751" s="43" t="s">
        <v>5118</v>
      </c>
      <c r="C751" s="38" t="s">
        <v>5119</v>
      </c>
      <c r="D751" s="38" t="s">
        <v>5120</v>
      </c>
      <c r="E751" s="38" t="s">
        <v>5121</v>
      </c>
      <c r="F751" s="38" t="s">
        <v>939</v>
      </c>
    </row>
    <row r="752" spans="1:6" ht="15" customHeight="1" x14ac:dyDescent="0.35">
      <c r="A752" s="38" t="s">
        <v>3578</v>
      </c>
      <c r="B752" s="43" t="s">
        <v>5122</v>
      </c>
      <c r="C752" s="38" t="s">
        <v>5123</v>
      </c>
      <c r="D752" s="38" t="s">
        <v>5124</v>
      </c>
      <c r="E752" s="38" t="s">
        <v>5124</v>
      </c>
      <c r="F752" s="38" t="s">
        <v>939</v>
      </c>
    </row>
    <row r="753" spans="1:6" ht="15" customHeight="1" x14ac:dyDescent="0.35">
      <c r="A753" s="38" t="s">
        <v>3578</v>
      </c>
      <c r="B753" s="43" t="s">
        <v>5125</v>
      </c>
      <c r="C753" s="38" t="s">
        <v>5126</v>
      </c>
      <c r="D753" s="38" t="s">
        <v>5127</v>
      </c>
      <c r="E753" s="38" t="s">
        <v>5128</v>
      </c>
      <c r="F753" s="38" t="s">
        <v>939</v>
      </c>
    </row>
    <row r="754" spans="1:6" ht="15" customHeight="1" x14ac:dyDescent="0.35">
      <c r="A754" s="38" t="s">
        <v>3578</v>
      </c>
      <c r="B754" s="43" t="s">
        <v>5129</v>
      </c>
      <c r="C754" s="38" t="s">
        <v>5130</v>
      </c>
      <c r="D754" s="38" t="s">
        <v>5131</v>
      </c>
      <c r="E754" s="38" t="s">
        <v>5132</v>
      </c>
      <c r="F754" s="38" t="s">
        <v>939</v>
      </c>
    </row>
    <row r="755" spans="1:6" ht="15" customHeight="1" x14ac:dyDescent="0.35">
      <c r="A755" s="38" t="s">
        <v>3578</v>
      </c>
      <c r="B755" s="43" t="s">
        <v>5133</v>
      </c>
      <c r="C755" s="38" t="s">
        <v>5134</v>
      </c>
      <c r="D755" s="38" t="s">
        <v>5135</v>
      </c>
      <c r="E755" s="38" t="s">
        <v>5136</v>
      </c>
      <c r="F755" s="38" t="s">
        <v>939</v>
      </c>
    </row>
    <row r="756" spans="1:6" ht="15" customHeight="1" x14ac:dyDescent="0.35">
      <c r="A756" s="38" t="s">
        <v>3578</v>
      </c>
      <c r="B756" s="43" t="s">
        <v>5137</v>
      </c>
      <c r="C756" s="38" t="s">
        <v>5138</v>
      </c>
      <c r="D756" s="38" t="s">
        <v>5139</v>
      </c>
      <c r="E756" s="38" t="s">
        <v>5139</v>
      </c>
      <c r="F756" s="38" t="s">
        <v>939</v>
      </c>
    </row>
    <row r="757" spans="1:6" ht="15" customHeight="1" x14ac:dyDescent="0.35">
      <c r="A757" s="38" t="s">
        <v>3578</v>
      </c>
      <c r="B757" s="43" t="s">
        <v>5140</v>
      </c>
      <c r="C757" s="38" t="s">
        <v>5141</v>
      </c>
      <c r="D757" s="38" t="s">
        <v>5142</v>
      </c>
      <c r="E757" s="38" t="s">
        <v>5143</v>
      </c>
      <c r="F757" s="38" t="s">
        <v>939</v>
      </c>
    </row>
    <row r="758" spans="1:6" ht="15" customHeight="1" x14ac:dyDescent="0.35">
      <c r="A758" s="38" t="s">
        <v>3578</v>
      </c>
      <c r="B758" s="43" t="s">
        <v>5144</v>
      </c>
      <c r="C758" s="38" t="s">
        <v>4180</v>
      </c>
      <c r="D758" s="38" t="s">
        <v>5145</v>
      </c>
      <c r="E758" s="38" t="s">
        <v>5146</v>
      </c>
      <c r="F758" s="38" t="s">
        <v>939</v>
      </c>
    </row>
    <row r="759" spans="1:6" ht="15" customHeight="1" x14ac:dyDescent="0.35">
      <c r="A759" s="38" t="s">
        <v>3578</v>
      </c>
      <c r="B759" s="43" t="s">
        <v>5147</v>
      </c>
      <c r="C759" s="38" t="s">
        <v>5148</v>
      </c>
      <c r="D759" s="38" t="s">
        <v>5149</v>
      </c>
      <c r="E759" s="38" t="s">
        <v>5150</v>
      </c>
      <c r="F759" s="38" t="s">
        <v>939</v>
      </c>
    </row>
    <row r="760" spans="1:6" ht="15" customHeight="1" x14ac:dyDescent="0.35">
      <c r="A760" s="38" t="s">
        <v>3578</v>
      </c>
      <c r="B760" s="43" t="s">
        <v>5151</v>
      </c>
      <c r="C760" s="38" t="s">
        <v>5152</v>
      </c>
      <c r="D760" s="38" t="s">
        <v>5153</v>
      </c>
      <c r="E760" s="38" t="s">
        <v>5154</v>
      </c>
      <c r="F760" s="38" t="s">
        <v>939</v>
      </c>
    </row>
    <row r="761" spans="1:6" ht="15" customHeight="1" x14ac:dyDescent="0.35">
      <c r="A761" s="38" t="s">
        <v>3578</v>
      </c>
      <c r="B761" s="43" t="s">
        <v>5155</v>
      </c>
      <c r="C761" s="38" t="s">
        <v>5156</v>
      </c>
      <c r="D761" s="38" t="s">
        <v>5157</v>
      </c>
      <c r="E761" s="38" t="s">
        <v>5158</v>
      </c>
      <c r="F761" s="38" t="s">
        <v>939</v>
      </c>
    </row>
    <row r="762" spans="1:6" ht="15" customHeight="1" x14ac:dyDescent="0.35">
      <c r="A762" s="38" t="s">
        <v>3578</v>
      </c>
      <c r="B762" s="43" t="s">
        <v>5159</v>
      </c>
      <c r="C762" s="38" t="s">
        <v>5160</v>
      </c>
      <c r="D762" s="38" t="s">
        <v>5161</v>
      </c>
      <c r="E762" s="38" t="s">
        <v>5162</v>
      </c>
      <c r="F762" s="38" t="s">
        <v>939</v>
      </c>
    </row>
    <row r="763" spans="1:6" ht="15" customHeight="1" x14ac:dyDescent="0.35">
      <c r="A763" s="38" t="s">
        <v>3578</v>
      </c>
      <c r="B763" s="43" t="s">
        <v>5163</v>
      </c>
      <c r="C763" s="38" t="s">
        <v>5164</v>
      </c>
      <c r="D763" s="38" t="s">
        <v>5165</v>
      </c>
      <c r="E763" s="38" t="s">
        <v>5166</v>
      </c>
      <c r="F763" s="38" t="s">
        <v>939</v>
      </c>
    </row>
    <row r="764" spans="1:6" ht="15" customHeight="1" x14ac:dyDescent="0.35">
      <c r="A764" s="38" t="s">
        <v>3578</v>
      </c>
      <c r="B764" s="43" t="s">
        <v>5167</v>
      </c>
      <c r="C764" s="38" t="s">
        <v>5168</v>
      </c>
      <c r="D764" s="38" t="s">
        <v>5169</v>
      </c>
      <c r="E764" s="38" t="s">
        <v>5170</v>
      </c>
      <c r="F764" s="38" t="s">
        <v>939</v>
      </c>
    </row>
    <row r="765" spans="1:6" ht="15" customHeight="1" x14ac:dyDescent="0.35">
      <c r="A765" s="38" t="s">
        <v>3578</v>
      </c>
      <c r="B765" s="43" t="s">
        <v>5171</v>
      </c>
      <c r="C765" s="38" t="s">
        <v>5172</v>
      </c>
      <c r="D765" s="38" t="s">
        <v>5173</v>
      </c>
      <c r="E765" s="38" t="s">
        <v>5174</v>
      </c>
      <c r="F765" s="38" t="s">
        <v>939</v>
      </c>
    </row>
    <row r="766" spans="1:6" ht="15" customHeight="1" x14ac:dyDescent="0.35">
      <c r="A766" s="38" t="s">
        <v>3578</v>
      </c>
      <c r="B766" s="43" t="s">
        <v>5175</v>
      </c>
      <c r="C766" s="38" t="s">
        <v>5176</v>
      </c>
      <c r="D766" s="38" t="s">
        <v>5177</v>
      </c>
      <c r="E766" s="38" t="s">
        <v>5178</v>
      </c>
      <c r="F766" s="38" t="s">
        <v>939</v>
      </c>
    </row>
    <row r="767" spans="1:6" ht="15" customHeight="1" x14ac:dyDescent="0.35">
      <c r="A767" s="38" t="s">
        <v>3578</v>
      </c>
      <c r="B767" s="43" t="s">
        <v>5179</v>
      </c>
      <c r="C767" s="38" t="s">
        <v>5180</v>
      </c>
      <c r="D767" s="38" t="s">
        <v>5181</v>
      </c>
      <c r="E767" s="38" t="s">
        <v>5181</v>
      </c>
      <c r="F767" s="38" t="s">
        <v>939</v>
      </c>
    </row>
    <row r="768" spans="1:6" ht="15" customHeight="1" x14ac:dyDescent="0.35">
      <c r="A768" s="38" t="s">
        <v>3578</v>
      </c>
      <c r="B768" s="43" t="s">
        <v>5182</v>
      </c>
      <c r="C768" s="38" t="s">
        <v>5183</v>
      </c>
      <c r="D768" s="38" t="s">
        <v>5184</v>
      </c>
      <c r="E768" s="38" t="s">
        <v>5185</v>
      </c>
      <c r="F768" s="38" t="s">
        <v>939</v>
      </c>
    </row>
    <row r="769" spans="1:6" ht="15" customHeight="1" x14ac:dyDescent="0.35">
      <c r="A769" s="38" t="s">
        <v>3578</v>
      </c>
      <c r="B769" s="43" t="s">
        <v>5186</v>
      </c>
      <c r="C769" s="38" t="s">
        <v>5187</v>
      </c>
      <c r="D769" s="38" t="s">
        <v>5188</v>
      </c>
      <c r="E769" s="38" t="s">
        <v>5189</v>
      </c>
      <c r="F769" s="38" t="s">
        <v>939</v>
      </c>
    </row>
    <row r="770" spans="1:6" ht="15" customHeight="1" x14ac:dyDescent="0.35">
      <c r="A770" s="38" t="s">
        <v>3578</v>
      </c>
      <c r="B770" s="43" t="s">
        <v>5190</v>
      </c>
      <c r="C770" s="38" t="s">
        <v>5191</v>
      </c>
      <c r="D770" s="38" t="s">
        <v>5192</v>
      </c>
      <c r="E770" s="38" t="s">
        <v>5193</v>
      </c>
      <c r="F770" s="38" t="s">
        <v>939</v>
      </c>
    </row>
    <row r="771" spans="1:6" ht="15" customHeight="1" x14ac:dyDescent="0.35">
      <c r="A771" s="38" t="s">
        <v>3578</v>
      </c>
      <c r="B771" s="43" t="s">
        <v>5194</v>
      </c>
      <c r="C771" s="38" t="s">
        <v>4453</v>
      </c>
      <c r="D771" s="38" t="s">
        <v>5195</v>
      </c>
      <c r="E771" s="38" t="s">
        <v>4455</v>
      </c>
      <c r="F771" s="38" t="s">
        <v>939</v>
      </c>
    </row>
    <row r="772" spans="1:6" ht="15" customHeight="1" x14ac:dyDescent="0.35">
      <c r="A772" s="38" t="s">
        <v>3578</v>
      </c>
      <c r="B772" s="43" t="s">
        <v>5196</v>
      </c>
      <c r="C772" s="38" t="s">
        <v>4593</v>
      </c>
      <c r="D772" s="38" t="s">
        <v>5197</v>
      </c>
      <c r="E772" s="38" t="s">
        <v>4595</v>
      </c>
      <c r="F772" s="38" t="s">
        <v>939</v>
      </c>
    </row>
    <row r="773" spans="1:6" ht="15" customHeight="1" x14ac:dyDescent="0.35">
      <c r="A773" s="38" t="s">
        <v>3578</v>
      </c>
      <c r="B773" s="43" t="s">
        <v>5198</v>
      </c>
      <c r="C773" s="38" t="s">
        <v>5199</v>
      </c>
      <c r="D773" s="38" t="s">
        <v>5200</v>
      </c>
      <c r="E773" s="38" t="s">
        <v>5201</v>
      </c>
      <c r="F773" s="38" t="s">
        <v>939</v>
      </c>
    </row>
    <row r="774" spans="1:6" ht="15" customHeight="1" x14ac:dyDescent="0.35">
      <c r="A774" s="38" t="s">
        <v>3578</v>
      </c>
      <c r="B774" s="43" t="s">
        <v>940</v>
      </c>
      <c r="C774" s="38" t="s">
        <v>2411</v>
      </c>
      <c r="D774" s="38" t="s">
        <v>5202</v>
      </c>
      <c r="E774" s="38" t="s">
        <v>5203</v>
      </c>
      <c r="F774" s="38" t="s">
        <v>939</v>
      </c>
    </row>
    <row r="775" spans="1:6" ht="15" customHeight="1" x14ac:dyDescent="0.35">
      <c r="A775" s="38" t="s">
        <v>3578</v>
      </c>
      <c r="B775" s="43" t="s">
        <v>5204</v>
      </c>
      <c r="C775" s="38" t="s">
        <v>5205</v>
      </c>
      <c r="D775" s="38" t="s">
        <v>5206</v>
      </c>
      <c r="E775" s="38" t="s">
        <v>5207</v>
      </c>
      <c r="F775" s="38" t="s">
        <v>939</v>
      </c>
    </row>
    <row r="776" spans="1:6" ht="15" customHeight="1" x14ac:dyDescent="0.35">
      <c r="A776" s="38" t="s">
        <v>3578</v>
      </c>
      <c r="B776" s="43" t="s">
        <v>5208</v>
      </c>
      <c r="C776" s="38" t="s">
        <v>4609</v>
      </c>
      <c r="D776" s="38" t="s">
        <v>4610</v>
      </c>
      <c r="E776" s="38" t="s">
        <v>4611</v>
      </c>
      <c r="F776" s="38" t="s">
        <v>939</v>
      </c>
    </row>
    <row r="777" spans="1:6" ht="15" customHeight="1" x14ac:dyDescent="0.35">
      <c r="A777" s="38" t="s">
        <v>3578</v>
      </c>
      <c r="B777" s="43" t="s">
        <v>5209</v>
      </c>
      <c r="C777" s="38" t="s">
        <v>4751</v>
      </c>
      <c r="D777" s="38" t="s">
        <v>4752</v>
      </c>
      <c r="E777" s="38" t="s">
        <v>4753</v>
      </c>
      <c r="F777" s="38" t="s">
        <v>939</v>
      </c>
    </row>
    <row r="778" spans="1:6" ht="15" customHeight="1" x14ac:dyDescent="0.35">
      <c r="A778" s="38" t="s">
        <v>3578</v>
      </c>
      <c r="B778" s="43" t="s">
        <v>5210</v>
      </c>
      <c r="C778" s="38" t="s">
        <v>5211</v>
      </c>
      <c r="D778" s="38" t="s">
        <v>5212</v>
      </c>
      <c r="E778" s="38" t="s">
        <v>5213</v>
      </c>
      <c r="F778" s="38" t="s">
        <v>939</v>
      </c>
    </row>
    <row r="779" spans="1:6" ht="15" customHeight="1" x14ac:dyDescent="0.35">
      <c r="A779" s="38" t="s">
        <v>3578</v>
      </c>
      <c r="B779" s="43" t="s">
        <v>5214</v>
      </c>
      <c r="C779" s="38" t="s">
        <v>5215</v>
      </c>
      <c r="D779" s="38" t="s">
        <v>5216</v>
      </c>
      <c r="E779" s="38" t="s">
        <v>5217</v>
      </c>
      <c r="F779" s="38" t="s">
        <v>939</v>
      </c>
    </row>
    <row r="780" spans="1:6" ht="15" customHeight="1" x14ac:dyDescent="0.35">
      <c r="A780" s="38" t="s">
        <v>3578</v>
      </c>
      <c r="B780" s="43" t="s">
        <v>1278</v>
      </c>
      <c r="C780" s="38" t="s">
        <v>2363</v>
      </c>
      <c r="D780" s="38" t="s">
        <v>3534</v>
      </c>
      <c r="E780" s="38" t="s">
        <v>3535</v>
      </c>
      <c r="F780" s="38" t="s">
        <v>745</v>
      </c>
    </row>
    <row r="781" spans="1:6" ht="15" customHeight="1" x14ac:dyDescent="0.35">
      <c r="A781" s="38" t="s">
        <v>3578</v>
      </c>
      <c r="B781" s="43" t="s">
        <v>5218</v>
      </c>
      <c r="C781" s="38" t="s">
        <v>5219</v>
      </c>
      <c r="D781" s="38" t="s">
        <v>5220</v>
      </c>
      <c r="E781" s="38" t="s">
        <v>5221</v>
      </c>
      <c r="F781" s="38" t="s">
        <v>745</v>
      </c>
    </row>
    <row r="782" spans="1:6" ht="15" customHeight="1" x14ac:dyDescent="0.35">
      <c r="A782" s="38" t="s">
        <v>3578</v>
      </c>
      <c r="B782" s="43" t="s">
        <v>5222</v>
      </c>
      <c r="C782" s="38" t="s">
        <v>5223</v>
      </c>
      <c r="D782" s="38" t="s">
        <v>5224</v>
      </c>
      <c r="E782" s="38" t="s">
        <v>5225</v>
      </c>
      <c r="F782" s="38" t="s">
        <v>745</v>
      </c>
    </row>
    <row r="783" spans="1:6" ht="15" customHeight="1" x14ac:dyDescent="0.35">
      <c r="A783" s="38" t="s">
        <v>3578</v>
      </c>
      <c r="B783" s="43" t="s">
        <v>5226</v>
      </c>
      <c r="C783" s="38" t="s">
        <v>5227</v>
      </c>
      <c r="D783" s="38" t="s">
        <v>5228</v>
      </c>
      <c r="E783" s="38" t="s">
        <v>5229</v>
      </c>
      <c r="F783" s="38" t="s">
        <v>745</v>
      </c>
    </row>
    <row r="784" spans="1:6" ht="15" customHeight="1" x14ac:dyDescent="0.35">
      <c r="A784" s="38" t="s">
        <v>3578</v>
      </c>
      <c r="B784" s="43" t="s">
        <v>5230</v>
      </c>
      <c r="C784" s="38" t="s">
        <v>5231</v>
      </c>
      <c r="D784" s="38" t="s">
        <v>5232</v>
      </c>
      <c r="E784" s="38" t="s">
        <v>5233</v>
      </c>
      <c r="F784" s="38" t="s">
        <v>745</v>
      </c>
    </row>
    <row r="785" spans="1:6" ht="15" customHeight="1" x14ac:dyDescent="0.35">
      <c r="A785" s="38" t="s">
        <v>3578</v>
      </c>
      <c r="B785" s="43" t="s">
        <v>5234</v>
      </c>
      <c r="C785" s="38" t="s">
        <v>5235</v>
      </c>
      <c r="D785" s="38" t="s">
        <v>5236</v>
      </c>
      <c r="E785" s="38" t="s">
        <v>5237</v>
      </c>
      <c r="F785" s="38" t="s">
        <v>745</v>
      </c>
    </row>
    <row r="786" spans="1:6" ht="15" customHeight="1" x14ac:dyDescent="0.35">
      <c r="A786" s="38" t="s">
        <v>3578</v>
      </c>
      <c r="B786" s="43" t="s">
        <v>5238</v>
      </c>
      <c r="C786" s="38" t="s">
        <v>5239</v>
      </c>
      <c r="D786" s="38" t="s">
        <v>5240</v>
      </c>
      <c r="E786" s="38" t="s">
        <v>5240</v>
      </c>
      <c r="F786" s="38" t="s">
        <v>745</v>
      </c>
    </row>
    <row r="787" spans="1:6" ht="15" customHeight="1" x14ac:dyDescent="0.35">
      <c r="A787" s="38" t="s">
        <v>3578</v>
      </c>
      <c r="B787" s="43" t="s">
        <v>5241</v>
      </c>
      <c r="C787" s="38" t="s">
        <v>5242</v>
      </c>
      <c r="D787" s="38" t="s">
        <v>5243</v>
      </c>
      <c r="E787" s="38" t="s">
        <v>5244</v>
      </c>
      <c r="F787" s="38" t="s">
        <v>745</v>
      </c>
    </row>
    <row r="788" spans="1:6" ht="15" customHeight="1" x14ac:dyDescent="0.35">
      <c r="A788" s="38" t="s">
        <v>3578</v>
      </c>
      <c r="B788" s="43" t="s">
        <v>5245</v>
      </c>
      <c r="C788" s="38" t="s">
        <v>4820</v>
      </c>
      <c r="D788" s="38" t="s">
        <v>4821</v>
      </c>
      <c r="E788" s="38" t="s">
        <v>4822</v>
      </c>
      <c r="F788" s="38" t="s">
        <v>745</v>
      </c>
    </row>
    <row r="789" spans="1:6" ht="15" customHeight="1" x14ac:dyDescent="0.35">
      <c r="A789" s="38" t="s">
        <v>3578</v>
      </c>
      <c r="B789" s="43" t="s">
        <v>5246</v>
      </c>
      <c r="C789" s="38" t="s">
        <v>5247</v>
      </c>
      <c r="D789" s="38" t="s">
        <v>5248</v>
      </c>
      <c r="E789" s="38" t="s">
        <v>5248</v>
      </c>
      <c r="F789" s="38" t="s">
        <v>745</v>
      </c>
    </row>
    <row r="790" spans="1:6" ht="15" customHeight="1" x14ac:dyDescent="0.35">
      <c r="A790" s="38" t="s">
        <v>3578</v>
      </c>
      <c r="B790" s="43" t="s">
        <v>746</v>
      </c>
      <c r="C790" s="38" t="s">
        <v>2403</v>
      </c>
      <c r="D790" s="38" t="s">
        <v>5249</v>
      </c>
      <c r="E790" s="38" t="s">
        <v>5249</v>
      </c>
      <c r="F790" s="38" t="s">
        <v>745</v>
      </c>
    </row>
    <row r="791" spans="1:6" ht="15" customHeight="1" x14ac:dyDescent="0.35">
      <c r="A791" s="38" t="s">
        <v>3578</v>
      </c>
      <c r="B791" s="43" t="s">
        <v>5250</v>
      </c>
      <c r="C791" s="38" t="s">
        <v>5251</v>
      </c>
      <c r="D791" s="38" t="s">
        <v>5252</v>
      </c>
      <c r="E791" s="38" t="s">
        <v>5253</v>
      </c>
      <c r="F791" s="38" t="s">
        <v>745</v>
      </c>
    </row>
    <row r="792" spans="1:6" ht="15" customHeight="1" x14ac:dyDescent="0.35">
      <c r="A792" s="38" t="s">
        <v>3578</v>
      </c>
      <c r="B792" s="43" t="s">
        <v>5254</v>
      </c>
      <c r="C792" s="38" t="s">
        <v>5255</v>
      </c>
      <c r="D792" s="38" t="s">
        <v>5256</v>
      </c>
      <c r="E792" s="38" t="s">
        <v>5257</v>
      </c>
      <c r="F792" s="38" t="s">
        <v>745</v>
      </c>
    </row>
    <row r="793" spans="1:6" ht="15" customHeight="1" x14ac:dyDescent="0.35">
      <c r="A793" s="38" t="s">
        <v>3578</v>
      </c>
      <c r="B793" s="43" t="s">
        <v>5258</v>
      </c>
      <c r="C793" s="38" t="s">
        <v>5259</v>
      </c>
      <c r="D793" s="38" t="s">
        <v>5260</v>
      </c>
      <c r="E793" s="38" t="s">
        <v>5261</v>
      </c>
      <c r="F793" s="38" t="s">
        <v>745</v>
      </c>
    </row>
    <row r="794" spans="1:6" ht="15" customHeight="1" x14ac:dyDescent="0.35">
      <c r="A794" s="38" t="s">
        <v>3578</v>
      </c>
      <c r="B794" s="43" t="s">
        <v>5262</v>
      </c>
      <c r="C794" s="38" t="s">
        <v>5263</v>
      </c>
      <c r="D794" s="38" t="s">
        <v>5264</v>
      </c>
      <c r="E794" s="38" t="s">
        <v>5265</v>
      </c>
      <c r="F794" s="38" t="s">
        <v>745</v>
      </c>
    </row>
    <row r="795" spans="1:6" ht="15" customHeight="1" x14ac:dyDescent="0.35">
      <c r="A795" s="38" t="s">
        <v>3578</v>
      </c>
      <c r="B795" s="43" t="s">
        <v>5266</v>
      </c>
      <c r="C795" s="38" t="s">
        <v>5267</v>
      </c>
      <c r="D795" s="38" t="s">
        <v>5268</v>
      </c>
      <c r="E795" s="38" t="s">
        <v>5268</v>
      </c>
      <c r="F795" s="38" t="s">
        <v>745</v>
      </c>
    </row>
    <row r="796" spans="1:6" ht="15" customHeight="1" x14ac:dyDescent="0.35">
      <c r="A796" s="38" t="s">
        <v>3578</v>
      </c>
      <c r="B796" s="43" t="s">
        <v>5269</v>
      </c>
      <c r="C796" s="38" t="s">
        <v>5270</v>
      </c>
      <c r="D796" s="38" t="s">
        <v>5271</v>
      </c>
      <c r="E796" s="38" t="s">
        <v>5272</v>
      </c>
      <c r="F796" s="38" t="s">
        <v>745</v>
      </c>
    </row>
    <row r="797" spans="1:6" ht="15" customHeight="1" x14ac:dyDescent="0.35">
      <c r="A797" s="38" t="s">
        <v>3578</v>
      </c>
      <c r="B797" s="43" t="s">
        <v>5273</v>
      </c>
      <c r="C797" s="38" t="s">
        <v>5274</v>
      </c>
      <c r="D797" s="38" t="s">
        <v>5275</v>
      </c>
      <c r="E797" s="38" t="s">
        <v>5276</v>
      </c>
      <c r="F797" s="38" t="s">
        <v>745</v>
      </c>
    </row>
    <row r="798" spans="1:6" ht="15" customHeight="1" x14ac:dyDescent="0.35">
      <c r="A798" s="38" t="s">
        <v>3578</v>
      </c>
      <c r="B798" s="43" t="s">
        <v>5277</v>
      </c>
      <c r="C798" s="38" t="s">
        <v>5278</v>
      </c>
      <c r="D798" s="38" t="s">
        <v>5279</v>
      </c>
      <c r="E798" s="38" t="s">
        <v>5280</v>
      </c>
      <c r="F798" s="38" t="s">
        <v>745</v>
      </c>
    </row>
    <row r="799" spans="1:6" ht="15" customHeight="1" x14ac:dyDescent="0.35">
      <c r="A799" s="38" t="s">
        <v>3578</v>
      </c>
      <c r="B799" s="43" t="s">
        <v>5281</v>
      </c>
      <c r="C799" s="38" t="s">
        <v>5282</v>
      </c>
      <c r="D799" s="38" t="s">
        <v>5283</v>
      </c>
      <c r="E799" s="38" t="s">
        <v>5284</v>
      </c>
      <c r="F799" s="38" t="s">
        <v>745</v>
      </c>
    </row>
    <row r="800" spans="1:6" ht="15" customHeight="1" x14ac:dyDescent="0.35">
      <c r="A800" s="38" t="s">
        <v>3578</v>
      </c>
      <c r="B800" s="43" t="s">
        <v>5285</v>
      </c>
      <c r="C800" s="38" t="s">
        <v>5286</v>
      </c>
      <c r="D800" s="38" t="s">
        <v>5287</v>
      </c>
      <c r="E800" s="38" t="s">
        <v>5288</v>
      </c>
      <c r="F800" s="38" t="s">
        <v>745</v>
      </c>
    </row>
    <row r="801" spans="1:6" ht="15" customHeight="1" x14ac:dyDescent="0.35">
      <c r="A801" s="38" t="s">
        <v>3578</v>
      </c>
      <c r="B801" s="43" t="s">
        <v>5289</v>
      </c>
      <c r="C801" s="38" t="s">
        <v>5290</v>
      </c>
      <c r="D801" s="38" t="s">
        <v>5291</v>
      </c>
      <c r="E801" s="38" t="s">
        <v>5291</v>
      </c>
      <c r="F801" s="38" t="s">
        <v>745</v>
      </c>
    </row>
    <row r="802" spans="1:6" ht="15" customHeight="1" x14ac:dyDescent="0.35">
      <c r="A802" s="38" t="s">
        <v>3578</v>
      </c>
      <c r="B802" s="43" t="s">
        <v>5292</v>
      </c>
      <c r="C802" s="38" t="s">
        <v>5293</v>
      </c>
      <c r="D802" s="38" t="s">
        <v>5294</v>
      </c>
      <c r="E802" s="38" t="s">
        <v>5295</v>
      </c>
      <c r="F802" s="38" t="s">
        <v>745</v>
      </c>
    </row>
    <row r="803" spans="1:6" ht="15" customHeight="1" x14ac:dyDescent="0.35">
      <c r="A803" s="38" t="s">
        <v>3578</v>
      </c>
      <c r="B803" s="43" t="s">
        <v>1311</v>
      </c>
      <c r="C803" s="38" t="s">
        <v>2417</v>
      </c>
      <c r="D803" s="38" t="s">
        <v>5296</v>
      </c>
      <c r="E803" s="38" t="s">
        <v>5297</v>
      </c>
      <c r="F803" s="38" t="s">
        <v>745</v>
      </c>
    </row>
    <row r="804" spans="1:6" ht="15" customHeight="1" x14ac:dyDescent="0.35">
      <c r="A804" s="38" t="s">
        <v>3578</v>
      </c>
      <c r="B804" s="43" t="s">
        <v>5298</v>
      </c>
      <c r="C804" s="38" t="s">
        <v>5299</v>
      </c>
      <c r="D804" s="38" t="s">
        <v>5300</v>
      </c>
      <c r="E804" s="38" t="s">
        <v>5301</v>
      </c>
      <c r="F804" s="38" t="s">
        <v>745</v>
      </c>
    </row>
    <row r="805" spans="1:6" ht="15" customHeight="1" x14ac:dyDescent="0.35">
      <c r="A805" s="38" t="s">
        <v>3578</v>
      </c>
      <c r="B805" s="43" t="s">
        <v>5302</v>
      </c>
      <c r="C805" s="38" t="s">
        <v>3537</v>
      </c>
      <c r="D805" s="38" t="s">
        <v>3538</v>
      </c>
      <c r="E805" s="38" t="s">
        <v>3538</v>
      </c>
      <c r="F805" s="38" t="s">
        <v>3536</v>
      </c>
    </row>
    <row r="806" spans="1:6" ht="15" customHeight="1" x14ac:dyDescent="0.35">
      <c r="A806" s="38" t="s">
        <v>3578</v>
      </c>
      <c r="B806" s="43" t="s">
        <v>5303</v>
      </c>
      <c r="C806" s="38" t="s">
        <v>5304</v>
      </c>
      <c r="D806" s="38" t="s">
        <v>5305</v>
      </c>
      <c r="E806" s="38" t="s">
        <v>5305</v>
      </c>
      <c r="F806" s="38" t="s">
        <v>3536</v>
      </c>
    </row>
    <row r="807" spans="1:6" ht="15" customHeight="1" x14ac:dyDescent="0.35">
      <c r="A807" s="38" t="s">
        <v>3578</v>
      </c>
      <c r="B807" s="43" t="s">
        <v>5306</v>
      </c>
      <c r="C807" s="38" t="s">
        <v>5307</v>
      </c>
      <c r="D807" s="38" t="s">
        <v>5308</v>
      </c>
      <c r="E807" s="38" t="s">
        <v>5309</v>
      </c>
      <c r="F807" s="38" t="s">
        <v>3536</v>
      </c>
    </row>
    <row r="808" spans="1:6" ht="15" customHeight="1" x14ac:dyDescent="0.35">
      <c r="A808" s="38" t="s">
        <v>3578</v>
      </c>
      <c r="B808" s="43" t="s">
        <v>5310</v>
      </c>
      <c r="C808" s="38" t="s">
        <v>5311</v>
      </c>
      <c r="D808" s="38" t="s">
        <v>5312</v>
      </c>
      <c r="E808" s="38" t="s">
        <v>5312</v>
      </c>
      <c r="F808" s="38" t="s">
        <v>3536</v>
      </c>
    </row>
    <row r="809" spans="1:6" ht="15" customHeight="1" x14ac:dyDescent="0.35">
      <c r="A809" s="38" t="s">
        <v>3578</v>
      </c>
      <c r="B809" s="43" t="s">
        <v>5313</v>
      </c>
      <c r="C809" s="38" t="s">
        <v>5314</v>
      </c>
      <c r="D809" s="38" t="s">
        <v>5315</v>
      </c>
      <c r="E809" s="38" t="s">
        <v>5316</v>
      </c>
      <c r="F809" s="38" t="s">
        <v>3536</v>
      </c>
    </row>
    <row r="810" spans="1:6" ht="15" customHeight="1" x14ac:dyDescent="0.35">
      <c r="A810" s="38" t="s">
        <v>3578</v>
      </c>
      <c r="B810" s="43" t="s">
        <v>5317</v>
      </c>
      <c r="C810" s="38" t="s">
        <v>5318</v>
      </c>
      <c r="D810" s="38" t="s">
        <v>5319</v>
      </c>
      <c r="E810" s="38" t="s">
        <v>5320</v>
      </c>
      <c r="F810" s="38" t="s">
        <v>3536</v>
      </c>
    </row>
    <row r="811" spans="1:6" ht="15" customHeight="1" x14ac:dyDescent="0.35">
      <c r="A811" s="38" t="s">
        <v>3578</v>
      </c>
      <c r="B811" s="43" t="s">
        <v>5321</v>
      </c>
      <c r="C811" s="38" t="s">
        <v>5322</v>
      </c>
      <c r="D811" s="38" t="s">
        <v>5323</v>
      </c>
      <c r="E811" s="38" t="s">
        <v>5324</v>
      </c>
      <c r="F811" s="38" t="s">
        <v>3536</v>
      </c>
    </row>
    <row r="812" spans="1:6" ht="15" customHeight="1" x14ac:dyDescent="0.35">
      <c r="A812" s="38" t="s">
        <v>3578</v>
      </c>
      <c r="B812" s="43" t="s">
        <v>5325</v>
      </c>
      <c r="C812" s="38" t="s">
        <v>5326</v>
      </c>
      <c r="D812" s="38" t="s">
        <v>5327</v>
      </c>
      <c r="E812" s="38" t="s">
        <v>5328</v>
      </c>
      <c r="F812" s="38" t="s">
        <v>3536</v>
      </c>
    </row>
    <row r="813" spans="1:6" ht="15" customHeight="1" x14ac:dyDescent="0.35">
      <c r="A813" s="38" t="s">
        <v>3578</v>
      </c>
      <c r="B813" s="43" t="s">
        <v>5329</v>
      </c>
      <c r="C813" s="38" t="s">
        <v>5330</v>
      </c>
      <c r="D813" s="38" t="s">
        <v>5331</v>
      </c>
      <c r="E813" s="38" t="s">
        <v>5332</v>
      </c>
      <c r="F813" s="38" t="s">
        <v>3536</v>
      </c>
    </row>
    <row r="814" spans="1:6" ht="15" customHeight="1" x14ac:dyDescent="0.35">
      <c r="A814" s="38" t="s">
        <v>3578</v>
      </c>
      <c r="B814" s="43" t="s">
        <v>5333</v>
      </c>
      <c r="C814" s="38" t="s">
        <v>5334</v>
      </c>
      <c r="D814" s="38" t="s">
        <v>5335</v>
      </c>
      <c r="E814" s="38" t="s">
        <v>5335</v>
      </c>
      <c r="F814" s="38" t="s">
        <v>3536</v>
      </c>
    </row>
    <row r="815" spans="1:6" ht="15" customHeight="1" x14ac:dyDescent="0.35">
      <c r="A815" s="38" t="s">
        <v>3578</v>
      </c>
      <c r="B815" s="43" t="s">
        <v>5336</v>
      </c>
      <c r="C815" s="38" t="s">
        <v>5337</v>
      </c>
      <c r="D815" s="38" t="s">
        <v>5338</v>
      </c>
      <c r="E815" s="38" t="s">
        <v>5338</v>
      </c>
      <c r="F815" s="38" t="s">
        <v>3536</v>
      </c>
    </row>
    <row r="816" spans="1:6" ht="15" customHeight="1" x14ac:dyDescent="0.35">
      <c r="A816" s="38" t="s">
        <v>3578</v>
      </c>
      <c r="B816" s="43" t="s">
        <v>5339</v>
      </c>
      <c r="C816" s="38" t="s">
        <v>5340</v>
      </c>
      <c r="D816" s="38" t="s">
        <v>5341</v>
      </c>
      <c r="E816" s="38" t="s">
        <v>5342</v>
      </c>
      <c r="F816" s="38" t="s">
        <v>3536</v>
      </c>
    </row>
    <row r="817" spans="1:6" ht="15" customHeight="1" x14ac:dyDescent="0.35">
      <c r="A817" s="38" t="s">
        <v>3578</v>
      </c>
      <c r="B817" s="43" t="s">
        <v>5343</v>
      </c>
      <c r="C817" s="38" t="s">
        <v>5344</v>
      </c>
      <c r="D817" s="38" t="s">
        <v>5345</v>
      </c>
      <c r="E817" s="38" t="s">
        <v>5346</v>
      </c>
      <c r="F817" s="38" t="s">
        <v>3536</v>
      </c>
    </row>
    <row r="818" spans="1:6" ht="15" customHeight="1" x14ac:dyDescent="0.35">
      <c r="A818" s="38" t="s">
        <v>3578</v>
      </c>
      <c r="B818" s="43" t="s">
        <v>5347</v>
      </c>
      <c r="C818" s="38" t="s">
        <v>5348</v>
      </c>
      <c r="D818" s="38" t="s">
        <v>5349</v>
      </c>
      <c r="E818" s="38" t="s">
        <v>5349</v>
      </c>
      <c r="F818" s="38" t="s">
        <v>3536</v>
      </c>
    </row>
    <row r="819" spans="1:6" ht="15" customHeight="1" x14ac:dyDescent="0.35">
      <c r="A819" s="38" t="s">
        <v>3578</v>
      </c>
      <c r="B819" s="43" t="s">
        <v>5350</v>
      </c>
      <c r="C819" s="38" t="s">
        <v>5351</v>
      </c>
      <c r="D819" s="38" t="s">
        <v>5352</v>
      </c>
      <c r="E819" s="38" t="s">
        <v>5352</v>
      </c>
      <c r="F819" s="38" t="s">
        <v>3536</v>
      </c>
    </row>
    <row r="820" spans="1:6" ht="15" customHeight="1" x14ac:dyDescent="0.35">
      <c r="A820" s="38" t="s">
        <v>3578</v>
      </c>
      <c r="B820" s="43" t="s">
        <v>5353</v>
      </c>
      <c r="C820" s="38" t="s">
        <v>5354</v>
      </c>
      <c r="D820" s="38" t="s">
        <v>5355</v>
      </c>
      <c r="E820" s="38" t="s">
        <v>5356</v>
      </c>
      <c r="F820" s="38" t="s">
        <v>3536</v>
      </c>
    </row>
    <row r="821" spans="1:6" ht="15" customHeight="1" x14ac:dyDescent="0.35">
      <c r="A821" s="38" t="s">
        <v>3578</v>
      </c>
      <c r="B821" s="43" t="s">
        <v>5357</v>
      </c>
      <c r="C821" s="38" t="s">
        <v>5358</v>
      </c>
      <c r="D821" s="38" t="s">
        <v>5359</v>
      </c>
      <c r="E821" s="38" t="s">
        <v>5360</v>
      </c>
      <c r="F821" s="38" t="s">
        <v>3536</v>
      </c>
    </row>
    <row r="822" spans="1:6" ht="15" customHeight="1" x14ac:dyDescent="0.35">
      <c r="A822" s="38" t="s">
        <v>3578</v>
      </c>
      <c r="B822" s="43" t="s">
        <v>5361</v>
      </c>
      <c r="C822" s="38" t="s">
        <v>5362</v>
      </c>
      <c r="D822" s="38" t="s">
        <v>5363</v>
      </c>
      <c r="E822" s="38" t="s">
        <v>5364</v>
      </c>
      <c r="F822" s="38" t="s">
        <v>3536</v>
      </c>
    </row>
    <row r="823" spans="1:6" ht="15" customHeight="1" x14ac:dyDescent="0.35">
      <c r="A823" s="38" t="s">
        <v>3578</v>
      </c>
      <c r="B823" s="43" t="s">
        <v>5365</v>
      </c>
      <c r="C823" s="38" t="s">
        <v>5366</v>
      </c>
      <c r="D823" s="38" t="s">
        <v>5367</v>
      </c>
      <c r="E823" s="38" t="s">
        <v>5368</v>
      </c>
      <c r="F823" s="38" t="s">
        <v>3536</v>
      </c>
    </row>
    <row r="824" spans="1:6" ht="15" customHeight="1" x14ac:dyDescent="0.35">
      <c r="A824" s="38" t="s">
        <v>3578</v>
      </c>
      <c r="B824" s="43" t="s">
        <v>5369</v>
      </c>
      <c r="C824" s="38" t="s">
        <v>5370</v>
      </c>
      <c r="D824" s="38" t="s">
        <v>5371</v>
      </c>
      <c r="E824" s="38" t="s">
        <v>5372</v>
      </c>
      <c r="F824" s="38" t="s">
        <v>3536</v>
      </c>
    </row>
    <row r="825" spans="1:6" ht="15" customHeight="1" x14ac:dyDescent="0.35">
      <c r="A825" s="38" t="s">
        <v>3578</v>
      </c>
      <c r="B825" s="43" t="s">
        <v>5373</v>
      </c>
      <c r="C825" s="38" t="s">
        <v>5374</v>
      </c>
      <c r="D825" s="38" t="s">
        <v>5375</v>
      </c>
      <c r="E825" s="38" t="s">
        <v>5376</v>
      </c>
      <c r="F825" s="38" t="s">
        <v>3536</v>
      </c>
    </row>
    <row r="826" spans="1:6" ht="15" customHeight="1" x14ac:dyDescent="0.35">
      <c r="A826" s="38" t="s">
        <v>3578</v>
      </c>
      <c r="B826" s="43" t="s">
        <v>5377</v>
      </c>
      <c r="C826" s="38" t="s">
        <v>5378</v>
      </c>
      <c r="D826" s="38" t="s">
        <v>5379</v>
      </c>
      <c r="E826" s="38" t="s">
        <v>5380</v>
      </c>
      <c r="F826" s="38" t="s">
        <v>3536</v>
      </c>
    </row>
    <row r="827" spans="1:6" ht="15" customHeight="1" x14ac:dyDescent="0.35">
      <c r="A827" s="38" t="s">
        <v>3578</v>
      </c>
      <c r="B827" s="43" t="s">
        <v>5381</v>
      </c>
      <c r="C827" s="38" t="s">
        <v>5382</v>
      </c>
      <c r="D827" s="38" t="s">
        <v>5383</v>
      </c>
      <c r="E827" s="38" t="s">
        <v>5383</v>
      </c>
      <c r="F827" s="38" t="s">
        <v>3536</v>
      </c>
    </row>
    <row r="828" spans="1:6" ht="15" customHeight="1" x14ac:dyDescent="0.35">
      <c r="A828" s="38" t="s">
        <v>3578</v>
      </c>
      <c r="B828" s="43" t="s">
        <v>5384</v>
      </c>
      <c r="C828" s="38" t="s">
        <v>5385</v>
      </c>
      <c r="D828" s="38" t="s">
        <v>5386</v>
      </c>
      <c r="E828" s="38" t="s">
        <v>5387</v>
      </c>
      <c r="F828" s="38" t="s">
        <v>3536</v>
      </c>
    </row>
    <row r="829" spans="1:6" ht="15" customHeight="1" x14ac:dyDescent="0.35">
      <c r="A829" s="38" t="s">
        <v>3578</v>
      </c>
      <c r="B829" s="43" t="s">
        <v>5388</v>
      </c>
      <c r="C829" s="38" t="s">
        <v>5389</v>
      </c>
      <c r="D829" s="38" t="s">
        <v>5390</v>
      </c>
      <c r="E829" s="38" t="s">
        <v>5391</v>
      </c>
      <c r="F829" s="38" t="s">
        <v>3536</v>
      </c>
    </row>
    <row r="830" spans="1:6" ht="15" customHeight="1" x14ac:dyDescent="0.35">
      <c r="A830" s="38" t="s">
        <v>3578</v>
      </c>
      <c r="B830" s="43" t="s">
        <v>5392</v>
      </c>
      <c r="C830" s="38" t="s">
        <v>3540</v>
      </c>
      <c r="D830" s="38" t="s">
        <v>3541</v>
      </c>
      <c r="E830" s="38" t="s">
        <v>3542</v>
      </c>
      <c r="F830" s="38" t="s">
        <v>3539</v>
      </c>
    </row>
    <row r="831" spans="1:6" ht="15" customHeight="1" x14ac:dyDescent="0.35">
      <c r="A831" s="38" t="s">
        <v>3578</v>
      </c>
      <c r="B831" s="43" t="s">
        <v>5393</v>
      </c>
      <c r="C831" s="38" t="s">
        <v>5394</v>
      </c>
      <c r="D831" s="38" t="s">
        <v>5395</v>
      </c>
      <c r="E831" s="38" t="s">
        <v>5396</v>
      </c>
      <c r="F831" s="38" t="s">
        <v>3539</v>
      </c>
    </row>
    <row r="832" spans="1:6" ht="15" customHeight="1" x14ac:dyDescent="0.35">
      <c r="A832" s="38" t="s">
        <v>3578</v>
      </c>
      <c r="B832" s="43" t="s">
        <v>5397</v>
      </c>
      <c r="C832" s="38" t="s">
        <v>5398</v>
      </c>
      <c r="D832" s="38" t="s">
        <v>5399</v>
      </c>
      <c r="E832" s="38" t="s">
        <v>5400</v>
      </c>
      <c r="F832" s="38" t="s">
        <v>3539</v>
      </c>
    </row>
    <row r="833" spans="1:6" ht="15" customHeight="1" x14ac:dyDescent="0.35">
      <c r="A833" s="38" t="s">
        <v>3578</v>
      </c>
      <c r="B833" s="43" t="s">
        <v>5401</v>
      </c>
      <c r="C833" s="38" t="s">
        <v>5402</v>
      </c>
      <c r="D833" s="38" t="s">
        <v>5403</v>
      </c>
      <c r="E833" s="38" t="s">
        <v>5404</v>
      </c>
      <c r="F833" s="38" t="s">
        <v>3539</v>
      </c>
    </row>
    <row r="834" spans="1:6" ht="15" customHeight="1" x14ac:dyDescent="0.35">
      <c r="A834" s="38" t="s">
        <v>3578</v>
      </c>
      <c r="B834" s="43" t="s">
        <v>5405</v>
      </c>
      <c r="C834" s="38" t="s">
        <v>5406</v>
      </c>
      <c r="D834" s="38" t="s">
        <v>5407</v>
      </c>
      <c r="E834" s="38" t="s">
        <v>5408</v>
      </c>
      <c r="F834" s="38" t="s">
        <v>3539</v>
      </c>
    </row>
    <row r="835" spans="1:6" ht="15" customHeight="1" x14ac:dyDescent="0.35">
      <c r="A835" s="38" t="s">
        <v>3578</v>
      </c>
      <c r="B835" s="43" t="s">
        <v>5409</v>
      </c>
      <c r="C835" s="38" t="s">
        <v>5410</v>
      </c>
      <c r="D835" s="38" t="s">
        <v>5411</v>
      </c>
      <c r="E835" s="38" t="s">
        <v>5411</v>
      </c>
      <c r="F835" s="38" t="s">
        <v>3539</v>
      </c>
    </row>
    <row r="836" spans="1:6" ht="15" customHeight="1" x14ac:dyDescent="0.35">
      <c r="A836" s="38" t="s">
        <v>3578</v>
      </c>
      <c r="B836" s="43" t="s">
        <v>5412</v>
      </c>
      <c r="C836" s="38" t="s">
        <v>5413</v>
      </c>
      <c r="D836" s="38" t="s">
        <v>5414</v>
      </c>
      <c r="E836" s="38" t="s">
        <v>5415</v>
      </c>
      <c r="F836" s="38" t="s">
        <v>3539</v>
      </c>
    </row>
    <row r="837" spans="1:6" ht="15" customHeight="1" x14ac:dyDescent="0.35">
      <c r="A837" s="38" t="s">
        <v>3578</v>
      </c>
      <c r="B837" s="43" t="s">
        <v>5416</v>
      </c>
      <c r="C837" s="38" t="s">
        <v>5417</v>
      </c>
      <c r="D837" s="38" t="s">
        <v>5418</v>
      </c>
      <c r="E837" s="38" t="s">
        <v>5419</v>
      </c>
      <c r="F837" s="38" t="s">
        <v>3539</v>
      </c>
    </row>
    <row r="838" spans="1:6" ht="15" customHeight="1" x14ac:dyDescent="0.35">
      <c r="A838" s="38" t="s">
        <v>3578</v>
      </c>
      <c r="B838" s="43" t="s">
        <v>5420</v>
      </c>
      <c r="C838" s="38" t="s">
        <v>5421</v>
      </c>
      <c r="D838" s="38" t="s">
        <v>5422</v>
      </c>
      <c r="E838" s="38" t="s">
        <v>5423</v>
      </c>
      <c r="F838" s="38" t="s">
        <v>3539</v>
      </c>
    </row>
    <row r="839" spans="1:6" ht="15" customHeight="1" x14ac:dyDescent="0.35">
      <c r="A839" s="38" t="s">
        <v>3578</v>
      </c>
      <c r="B839" s="43" t="s">
        <v>5424</v>
      </c>
      <c r="C839" s="38" t="s">
        <v>5425</v>
      </c>
      <c r="D839" s="38" t="s">
        <v>5426</v>
      </c>
      <c r="E839" s="38" t="s">
        <v>5427</v>
      </c>
      <c r="F839" s="38" t="s">
        <v>3539</v>
      </c>
    </row>
    <row r="840" spans="1:6" ht="15" customHeight="1" x14ac:dyDescent="0.35">
      <c r="A840" s="38" t="s">
        <v>3578</v>
      </c>
      <c r="B840" s="43" t="s">
        <v>5428</v>
      </c>
      <c r="C840" s="38" t="s">
        <v>5429</v>
      </c>
      <c r="D840" s="38" t="s">
        <v>5430</v>
      </c>
      <c r="E840" s="38" t="s">
        <v>5431</v>
      </c>
      <c r="F840" s="38" t="s">
        <v>3539</v>
      </c>
    </row>
    <row r="841" spans="1:6" ht="15" customHeight="1" x14ac:dyDescent="0.35">
      <c r="A841" s="38" t="s">
        <v>3578</v>
      </c>
      <c r="B841" s="43" t="s">
        <v>5432</v>
      </c>
      <c r="C841" s="38" t="s">
        <v>5433</v>
      </c>
      <c r="D841" s="38" t="s">
        <v>5434</v>
      </c>
      <c r="E841" s="38" t="s">
        <v>5435</v>
      </c>
      <c r="F841" s="38" t="s">
        <v>3539</v>
      </c>
    </row>
    <row r="842" spans="1:6" ht="15" customHeight="1" x14ac:dyDescent="0.35">
      <c r="A842" s="38" t="s">
        <v>3578</v>
      </c>
      <c r="B842" s="43" t="s">
        <v>5436</v>
      </c>
      <c r="C842" s="38" t="s">
        <v>5437</v>
      </c>
      <c r="D842" s="38" t="s">
        <v>5438</v>
      </c>
      <c r="E842" s="38" t="s">
        <v>5439</v>
      </c>
      <c r="F842" s="38" t="s">
        <v>3539</v>
      </c>
    </row>
    <row r="843" spans="1:6" ht="15" customHeight="1" x14ac:dyDescent="0.35">
      <c r="A843" s="38" t="s">
        <v>3578</v>
      </c>
      <c r="B843" s="43" t="s">
        <v>5440</v>
      </c>
      <c r="C843" s="38" t="s">
        <v>5441</v>
      </c>
      <c r="D843" s="38" t="s">
        <v>5442</v>
      </c>
      <c r="E843" s="38" t="s">
        <v>5443</v>
      </c>
      <c r="F843" s="38" t="s">
        <v>3539</v>
      </c>
    </row>
    <row r="844" spans="1:6" ht="15" customHeight="1" x14ac:dyDescent="0.35">
      <c r="A844" s="38" t="s">
        <v>3578</v>
      </c>
      <c r="B844" s="43" t="s">
        <v>5444</v>
      </c>
      <c r="C844" s="38" t="s">
        <v>5445</v>
      </c>
      <c r="D844" s="38" t="s">
        <v>5446</v>
      </c>
      <c r="E844" s="38" t="s">
        <v>5447</v>
      </c>
      <c r="F844" s="38" t="s">
        <v>3539</v>
      </c>
    </row>
    <row r="845" spans="1:6" ht="15" customHeight="1" x14ac:dyDescent="0.35">
      <c r="A845" s="38" t="s">
        <v>3578</v>
      </c>
      <c r="B845" s="43" t="s">
        <v>5448</v>
      </c>
      <c r="C845" s="38" t="s">
        <v>5449</v>
      </c>
      <c r="D845" s="38" t="s">
        <v>5450</v>
      </c>
      <c r="E845" s="38" t="s">
        <v>5451</v>
      </c>
      <c r="F845" s="38" t="s">
        <v>3539</v>
      </c>
    </row>
    <row r="846" spans="1:6" ht="15" customHeight="1" x14ac:dyDescent="0.35">
      <c r="A846" s="38" t="s">
        <v>3578</v>
      </c>
      <c r="B846" s="43" t="s">
        <v>5452</v>
      </c>
      <c r="C846" s="38" t="s">
        <v>5453</v>
      </c>
      <c r="D846" s="38" t="s">
        <v>5454</v>
      </c>
      <c r="E846" s="38" t="s">
        <v>5455</v>
      </c>
      <c r="F846" s="38" t="s">
        <v>3539</v>
      </c>
    </row>
    <row r="847" spans="1:6" ht="15" customHeight="1" x14ac:dyDescent="0.35">
      <c r="A847" s="38" t="s">
        <v>3578</v>
      </c>
      <c r="B847" s="43" t="s">
        <v>5456</v>
      </c>
      <c r="C847" s="38" t="s">
        <v>5457</v>
      </c>
      <c r="D847" s="38" t="s">
        <v>5458</v>
      </c>
      <c r="E847" s="38" t="s">
        <v>5459</v>
      </c>
      <c r="F847" s="38" t="s">
        <v>3539</v>
      </c>
    </row>
    <row r="848" spans="1:6" ht="15" customHeight="1" x14ac:dyDescent="0.35">
      <c r="A848" s="38" t="s">
        <v>3578</v>
      </c>
      <c r="B848" s="43" t="s">
        <v>5460</v>
      </c>
      <c r="C848" s="38" t="s">
        <v>5461</v>
      </c>
      <c r="D848" s="38" t="s">
        <v>5462</v>
      </c>
      <c r="E848" s="38" t="s">
        <v>5463</v>
      </c>
      <c r="F848" s="38" t="s">
        <v>3539</v>
      </c>
    </row>
    <row r="849" spans="1:6" ht="15" customHeight="1" x14ac:dyDescent="0.35">
      <c r="A849" s="38" t="s">
        <v>3578</v>
      </c>
      <c r="B849" s="43" t="s">
        <v>5464</v>
      </c>
      <c r="C849" s="38" t="s">
        <v>5465</v>
      </c>
      <c r="D849" s="38" t="s">
        <v>5466</v>
      </c>
      <c r="E849" s="38" t="s">
        <v>5467</v>
      </c>
      <c r="F849" s="38" t="s">
        <v>3539</v>
      </c>
    </row>
    <row r="850" spans="1:6" ht="15" customHeight="1" x14ac:dyDescent="0.35">
      <c r="A850" s="38" t="s">
        <v>3578</v>
      </c>
      <c r="B850" s="43" t="s">
        <v>5468</v>
      </c>
      <c r="C850" s="38" t="s">
        <v>5469</v>
      </c>
      <c r="D850" s="38" t="s">
        <v>5470</v>
      </c>
      <c r="E850" s="38" t="s">
        <v>5471</v>
      </c>
      <c r="F850" s="38" t="s">
        <v>3539</v>
      </c>
    </row>
    <row r="851" spans="1:6" ht="15" customHeight="1" x14ac:dyDescent="0.35">
      <c r="A851" s="38" t="s">
        <v>3578</v>
      </c>
      <c r="B851" s="43" t="s">
        <v>5472</v>
      </c>
      <c r="C851" s="38" t="s">
        <v>5473</v>
      </c>
      <c r="D851" s="38" t="s">
        <v>5474</v>
      </c>
      <c r="E851" s="38" t="s">
        <v>5475</v>
      </c>
      <c r="F851" s="38" t="s">
        <v>3539</v>
      </c>
    </row>
    <row r="852" spans="1:6" ht="15" customHeight="1" x14ac:dyDescent="0.35">
      <c r="A852" s="38" t="s">
        <v>3578</v>
      </c>
      <c r="B852" s="43" t="s">
        <v>5476</v>
      </c>
      <c r="C852" s="38" t="s">
        <v>5477</v>
      </c>
      <c r="D852" s="38" t="s">
        <v>5478</v>
      </c>
      <c r="E852" s="38" t="s">
        <v>5479</v>
      </c>
      <c r="F852" s="38" t="s">
        <v>3539</v>
      </c>
    </row>
    <row r="853" spans="1:6" ht="15" customHeight="1" x14ac:dyDescent="0.35">
      <c r="A853" s="38" t="s">
        <v>3578</v>
      </c>
      <c r="B853" s="43" t="s">
        <v>539</v>
      </c>
      <c r="C853" s="38" t="s">
        <v>2364</v>
      </c>
      <c r="D853" s="38" t="s">
        <v>3543</v>
      </c>
      <c r="E853" s="38" t="s">
        <v>3544</v>
      </c>
      <c r="F853" s="38" t="s">
        <v>435</v>
      </c>
    </row>
    <row r="854" spans="1:6" ht="15" customHeight="1" x14ac:dyDescent="0.35">
      <c r="A854" s="38" t="s">
        <v>3578</v>
      </c>
      <c r="B854" s="43" t="s">
        <v>5480</v>
      </c>
      <c r="C854" s="38" t="s">
        <v>5481</v>
      </c>
      <c r="D854" s="38" t="s">
        <v>5482</v>
      </c>
      <c r="E854" s="38" t="s">
        <v>5483</v>
      </c>
      <c r="F854" s="38" t="s">
        <v>435</v>
      </c>
    </row>
    <row r="855" spans="1:6" ht="15" customHeight="1" x14ac:dyDescent="0.35">
      <c r="A855" s="38" t="s">
        <v>3578</v>
      </c>
      <c r="B855" s="43" t="s">
        <v>436</v>
      </c>
      <c r="C855" s="38" t="s">
        <v>2407</v>
      </c>
      <c r="D855" s="38" t="s">
        <v>5484</v>
      </c>
      <c r="E855" s="38" t="s">
        <v>5484</v>
      </c>
      <c r="F855" s="38" t="s">
        <v>435</v>
      </c>
    </row>
    <row r="856" spans="1:6" ht="15" customHeight="1" x14ac:dyDescent="0.35">
      <c r="A856" s="38" t="s">
        <v>3578</v>
      </c>
      <c r="B856" s="43" t="s">
        <v>5485</v>
      </c>
      <c r="C856" s="38" t="s">
        <v>5486</v>
      </c>
      <c r="D856" s="38" t="s">
        <v>5487</v>
      </c>
      <c r="E856" s="38" t="s">
        <v>5488</v>
      </c>
      <c r="F856" s="38" t="s">
        <v>435</v>
      </c>
    </row>
    <row r="857" spans="1:6" ht="15" customHeight="1" x14ac:dyDescent="0.35">
      <c r="A857" s="38" t="s">
        <v>3578</v>
      </c>
      <c r="B857" s="43" t="s">
        <v>5489</v>
      </c>
      <c r="C857" s="38" t="s">
        <v>5490</v>
      </c>
      <c r="D857" s="38" t="s">
        <v>5491</v>
      </c>
      <c r="E857" s="38" t="s">
        <v>5492</v>
      </c>
      <c r="F857" s="38" t="s">
        <v>435</v>
      </c>
    </row>
    <row r="858" spans="1:6" ht="15" customHeight="1" x14ac:dyDescent="0.35">
      <c r="A858" s="38" t="s">
        <v>3578</v>
      </c>
      <c r="B858" s="43" t="s">
        <v>5493</v>
      </c>
      <c r="C858" s="38" t="s">
        <v>5494</v>
      </c>
      <c r="D858" s="38" t="s">
        <v>5495</v>
      </c>
      <c r="E858" s="38" t="s">
        <v>5495</v>
      </c>
      <c r="F858" s="38" t="s">
        <v>435</v>
      </c>
    </row>
    <row r="859" spans="1:6" ht="15" customHeight="1" x14ac:dyDescent="0.35">
      <c r="A859" s="38" t="s">
        <v>3578</v>
      </c>
      <c r="B859" s="43" t="s">
        <v>5496</v>
      </c>
      <c r="C859" s="38" t="s">
        <v>5497</v>
      </c>
      <c r="D859" s="38" t="s">
        <v>5498</v>
      </c>
      <c r="E859" s="38" t="s">
        <v>5498</v>
      </c>
      <c r="F859" s="38" t="s">
        <v>435</v>
      </c>
    </row>
    <row r="860" spans="1:6" ht="15" customHeight="1" x14ac:dyDescent="0.35">
      <c r="A860" s="38" t="s">
        <v>3578</v>
      </c>
      <c r="B860" s="43" t="s">
        <v>5499</v>
      </c>
      <c r="C860" s="38" t="s">
        <v>5500</v>
      </c>
      <c r="D860" s="38" t="s">
        <v>5501</v>
      </c>
      <c r="E860" s="38" t="s">
        <v>5502</v>
      </c>
      <c r="F860" s="38" t="s">
        <v>435</v>
      </c>
    </row>
    <row r="861" spans="1:6" ht="15" customHeight="1" x14ac:dyDescent="0.35">
      <c r="A861" s="38" t="s">
        <v>3578</v>
      </c>
      <c r="B861" s="43" t="s">
        <v>5503</v>
      </c>
      <c r="C861" s="38" t="s">
        <v>5504</v>
      </c>
      <c r="D861" s="38" t="s">
        <v>5505</v>
      </c>
      <c r="E861" s="38" t="s">
        <v>5506</v>
      </c>
      <c r="F861" s="38" t="s">
        <v>435</v>
      </c>
    </row>
    <row r="862" spans="1:6" ht="15" customHeight="1" x14ac:dyDescent="0.35">
      <c r="A862" s="38" t="s">
        <v>3578</v>
      </c>
      <c r="B862" s="43" t="s">
        <v>5507</v>
      </c>
      <c r="C862" s="38" t="s">
        <v>5508</v>
      </c>
      <c r="D862" s="38" t="s">
        <v>5509</v>
      </c>
      <c r="E862" s="38" t="s">
        <v>5510</v>
      </c>
      <c r="F862" s="38" t="s">
        <v>435</v>
      </c>
    </row>
    <row r="863" spans="1:6" ht="15" customHeight="1" x14ac:dyDescent="0.35">
      <c r="A863" s="38" t="s">
        <v>3578</v>
      </c>
      <c r="B863" s="43" t="s">
        <v>5511</v>
      </c>
      <c r="C863" s="38" t="s">
        <v>5512</v>
      </c>
      <c r="D863" s="38" t="s">
        <v>5513</v>
      </c>
      <c r="E863" s="38" t="s">
        <v>5514</v>
      </c>
      <c r="F863" s="38" t="s">
        <v>435</v>
      </c>
    </row>
    <row r="864" spans="1:6" ht="15" customHeight="1" x14ac:dyDescent="0.35">
      <c r="A864" s="38" t="s">
        <v>3578</v>
      </c>
      <c r="B864" s="43" t="s">
        <v>5515</v>
      </c>
      <c r="C864" s="38" t="s">
        <v>5516</v>
      </c>
      <c r="D864" s="38" t="s">
        <v>5517</v>
      </c>
      <c r="E864" s="38" t="s">
        <v>5518</v>
      </c>
      <c r="F864" s="38" t="s">
        <v>435</v>
      </c>
    </row>
    <row r="865" spans="1:6" ht="15" customHeight="1" x14ac:dyDescent="0.35">
      <c r="A865" s="38" t="s">
        <v>3578</v>
      </c>
      <c r="B865" s="43" t="s">
        <v>5519</v>
      </c>
      <c r="C865" s="38" t="s">
        <v>5520</v>
      </c>
      <c r="D865" s="38" t="s">
        <v>5521</v>
      </c>
      <c r="E865" s="38" t="s">
        <v>5522</v>
      </c>
      <c r="F865" s="38" t="s">
        <v>435</v>
      </c>
    </row>
    <row r="866" spans="1:6" ht="15" customHeight="1" x14ac:dyDescent="0.35">
      <c r="A866" s="38" t="s">
        <v>3578</v>
      </c>
      <c r="B866" s="43" t="s">
        <v>5523</v>
      </c>
      <c r="C866" s="38" t="s">
        <v>5524</v>
      </c>
      <c r="D866" s="38" t="s">
        <v>5525</v>
      </c>
      <c r="E866" s="38" t="s">
        <v>5526</v>
      </c>
      <c r="F866" s="38" t="s">
        <v>435</v>
      </c>
    </row>
    <row r="867" spans="1:6" ht="15" customHeight="1" x14ac:dyDescent="0.35">
      <c r="A867" s="38" t="s">
        <v>3578</v>
      </c>
      <c r="B867" s="43" t="s">
        <v>5527</v>
      </c>
      <c r="C867" s="38" t="s">
        <v>5528</v>
      </c>
      <c r="D867" s="38" t="s">
        <v>5529</v>
      </c>
      <c r="E867" s="38" t="s">
        <v>5530</v>
      </c>
      <c r="F867" s="38" t="s">
        <v>435</v>
      </c>
    </row>
    <row r="868" spans="1:6" ht="15" customHeight="1" x14ac:dyDescent="0.35">
      <c r="A868" s="38" t="s">
        <v>3578</v>
      </c>
      <c r="B868" s="43" t="s">
        <v>5531</v>
      </c>
      <c r="C868" s="38" t="s">
        <v>5532</v>
      </c>
      <c r="D868" s="38" t="s">
        <v>5533</v>
      </c>
      <c r="E868" s="38" t="s">
        <v>5534</v>
      </c>
      <c r="F868" s="38" t="s">
        <v>435</v>
      </c>
    </row>
    <row r="869" spans="1:6" ht="15" customHeight="1" x14ac:dyDescent="0.35">
      <c r="A869" s="38" t="s">
        <v>3578</v>
      </c>
      <c r="B869" s="43" t="s">
        <v>5535</v>
      </c>
      <c r="C869" s="38" t="s">
        <v>5536</v>
      </c>
      <c r="D869" s="38" t="s">
        <v>5537</v>
      </c>
      <c r="E869" s="38" t="s">
        <v>5537</v>
      </c>
      <c r="F869" s="38" t="s">
        <v>435</v>
      </c>
    </row>
    <row r="870" spans="1:6" ht="15" customHeight="1" x14ac:dyDescent="0.35">
      <c r="A870" s="38" t="s">
        <v>3578</v>
      </c>
      <c r="B870" s="43" t="s">
        <v>539</v>
      </c>
      <c r="C870" s="38" t="s">
        <v>2364</v>
      </c>
      <c r="D870" s="38" t="s">
        <v>3543</v>
      </c>
      <c r="E870" s="38" t="s">
        <v>3544</v>
      </c>
      <c r="F870" s="38" t="s">
        <v>435</v>
      </c>
    </row>
    <row r="871" spans="1:6" ht="15" customHeight="1" x14ac:dyDescent="0.35">
      <c r="A871" s="38" t="s">
        <v>3578</v>
      </c>
      <c r="B871" s="43" t="s">
        <v>5538</v>
      </c>
      <c r="C871" s="38" t="s">
        <v>5539</v>
      </c>
      <c r="D871" s="38" t="s">
        <v>5540</v>
      </c>
      <c r="E871" s="38" t="s">
        <v>5541</v>
      </c>
      <c r="F871" s="38" t="s">
        <v>435</v>
      </c>
    </row>
    <row r="872" spans="1:6" ht="15" customHeight="1" x14ac:dyDescent="0.35">
      <c r="A872" s="38" t="s">
        <v>3578</v>
      </c>
      <c r="B872" s="43" t="s">
        <v>5542</v>
      </c>
      <c r="C872" s="38" t="s">
        <v>5543</v>
      </c>
      <c r="D872" s="38" t="s">
        <v>5544</v>
      </c>
      <c r="E872" s="38" t="s">
        <v>5545</v>
      </c>
      <c r="F872" s="38" t="s">
        <v>435</v>
      </c>
    </row>
    <row r="873" spans="1:6" ht="15" customHeight="1" x14ac:dyDescent="0.35">
      <c r="A873" s="38" t="s">
        <v>3578</v>
      </c>
      <c r="B873" s="43" t="s">
        <v>474</v>
      </c>
      <c r="C873" s="38" t="s">
        <v>2415</v>
      </c>
      <c r="D873" s="38" t="s">
        <v>5546</v>
      </c>
      <c r="E873" s="38" t="s">
        <v>4130</v>
      </c>
      <c r="F873" s="38" t="s">
        <v>435</v>
      </c>
    </row>
    <row r="874" spans="1:6" ht="15" customHeight="1" x14ac:dyDescent="0.35">
      <c r="A874" s="38" t="s">
        <v>3578</v>
      </c>
      <c r="B874" s="43" t="s">
        <v>629</v>
      </c>
      <c r="C874" s="38" t="s">
        <v>2365</v>
      </c>
      <c r="D874" s="38" t="s">
        <v>3545</v>
      </c>
      <c r="E874" s="38" t="s">
        <v>3546</v>
      </c>
      <c r="F874" s="38" t="s">
        <v>628</v>
      </c>
    </row>
    <row r="875" spans="1:6" ht="15" customHeight="1" x14ac:dyDescent="0.35">
      <c r="A875" s="38" t="s">
        <v>3578</v>
      </c>
      <c r="B875" s="43" t="s">
        <v>5547</v>
      </c>
      <c r="C875" s="38" t="s">
        <v>5548</v>
      </c>
      <c r="D875" s="38" t="s">
        <v>5549</v>
      </c>
      <c r="E875" s="38" t="s">
        <v>5550</v>
      </c>
      <c r="F875" s="38" t="s">
        <v>628</v>
      </c>
    </row>
    <row r="876" spans="1:6" ht="15" customHeight="1" x14ac:dyDescent="0.35">
      <c r="A876" s="38" t="s">
        <v>3578</v>
      </c>
      <c r="B876" s="43" t="s">
        <v>5551</v>
      </c>
      <c r="C876" s="38" t="s">
        <v>5552</v>
      </c>
      <c r="D876" s="38" t="s">
        <v>5553</v>
      </c>
      <c r="E876" s="38" t="s">
        <v>5554</v>
      </c>
      <c r="F876" s="38" t="s">
        <v>628</v>
      </c>
    </row>
    <row r="877" spans="1:6" ht="15" customHeight="1" x14ac:dyDescent="0.35">
      <c r="A877" s="38" t="s">
        <v>3578</v>
      </c>
      <c r="B877" s="43" t="s">
        <v>5555</v>
      </c>
      <c r="C877" s="38" t="s">
        <v>5556</v>
      </c>
      <c r="D877" s="38" t="s">
        <v>5557</v>
      </c>
      <c r="E877" s="38" t="s">
        <v>5558</v>
      </c>
      <c r="F877" s="38" t="s">
        <v>628</v>
      </c>
    </row>
    <row r="878" spans="1:6" ht="15" customHeight="1" x14ac:dyDescent="0.35">
      <c r="A878" s="38" t="s">
        <v>3578</v>
      </c>
      <c r="B878" s="43" t="s">
        <v>5559</v>
      </c>
      <c r="C878" s="38" t="s">
        <v>5560</v>
      </c>
      <c r="D878" s="38" t="s">
        <v>5561</v>
      </c>
      <c r="E878" s="38" t="s">
        <v>5562</v>
      </c>
      <c r="F878" s="38" t="s">
        <v>628</v>
      </c>
    </row>
    <row r="879" spans="1:6" ht="15" customHeight="1" x14ac:dyDescent="0.35">
      <c r="A879" s="38" t="s">
        <v>3578</v>
      </c>
      <c r="B879" s="43" t="s">
        <v>5563</v>
      </c>
      <c r="C879" s="38" t="s">
        <v>5564</v>
      </c>
      <c r="D879" s="38" t="s">
        <v>5565</v>
      </c>
      <c r="E879" s="38" t="s">
        <v>5566</v>
      </c>
      <c r="F879" s="38" t="s">
        <v>628</v>
      </c>
    </row>
    <row r="880" spans="1:6" ht="15" customHeight="1" x14ac:dyDescent="0.35">
      <c r="A880" s="38" t="s">
        <v>3578</v>
      </c>
      <c r="B880" s="43" t="s">
        <v>5567</v>
      </c>
      <c r="C880" s="38" t="s">
        <v>5568</v>
      </c>
      <c r="D880" s="38" t="s">
        <v>5569</v>
      </c>
      <c r="E880" s="38" t="s">
        <v>5570</v>
      </c>
      <c r="F880" s="38" t="s">
        <v>628</v>
      </c>
    </row>
    <row r="881" spans="1:6" ht="15" customHeight="1" x14ac:dyDescent="0.35">
      <c r="A881" s="38" t="s">
        <v>3578</v>
      </c>
      <c r="B881" s="43" t="s">
        <v>5571</v>
      </c>
      <c r="C881" s="38" t="s">
        <v>5572</v>
      </c>
      <c r="D881" s="38" t="s">
        <v>5573</v>
      </c>
      <c r="E881" s="38" t="s">
        <v>5574</v>
      </c>
      <c r="F881" s="38" t="s">
        <v>628</v>
      </c>
    </row>
    <row r="882" spans="1:6" ht="15" customHeight="1" x14ac:dyDescent="0.35">
      <c r="A882" s="38" t="s">
        <v>3578</v>
      </c>
      <c r="B882" s="43" t="s">
        <v>5575</v>
      </c>
      <c r="C882" s="38" t="s">
        <v>5576</v>
      </c>
      <c r="D882" s="38" t="s">
        <v>5577</v>
      </c>
      <c r="E882" s="38" t="s">
        <v>5578</v>
      </c>
      <c r="F882" s="38" t="s">
        <v>628</v>
      </c>
    </row>
    <row r="883" spans="1:6" ht="15" customHeight="1" x14ac:dyDescent="0.35">
      <c r="A883" s="38" t="s">
        <v>3578</v>
      </c>
      <c r="B883" s="43" t="s">
        <v>5579</v>
      </c>
      <c r="C883" s="38" t="s">
        <v>5580</v>
      </c>
      <c r="D883" s="38" t="s">
        <v>5581</v>
      </c>
      <c r="E883" s="38" t="s">
        <v>5582</v>
      </c>
      <c r="F883" s="38" t="s">
        <v>628</v>
      </c>
    </row>
    <row r="884" spans="1:6" ht="15" customHeight="1" x14ac:dyDescent="0.35">
      <c r="A884" s="38" t="s">
        <v>3578</v>
      </c>
      <c r="B884" s="43" t="s">
        <v>5583</v>
      </c>
      <c r="C884" s="38" t="s">
        <v>5584</v>
      </c>
      <c r="D884" s="38" t="s">
        <v>5585</v>
      </c>
      <c r="E884" s="38" t="s">
        <v>5586</v>
      </c>
      <c r="F884" s="38" t="s">
        <v>628</v>
      </c>
    </row>
    <row r="885" spans="1:6" ht="15" customHeight="1" x14ac:dyDescent="0.35">
      <c r="A885" s="38" t="s">
        <v>3578</v>
      </c>
      <c r="B885" s="43" t="s">
        <v>5587</v>
      </c>
      <c r="C885" s="38" t="s">
        <v>5588</v>
      </c>
      <c r="D885" s="38" t="s">
        <v>5589</v>
      </c>
      <c r="E885" s="38" t="s">
        <v>5590</v>
      </c>
      <c r="F885" s="38" t="s">
        <v>628</v>
      </c>
    </row>
    <row r="886" spans="1:6" ht="15" customHeight="1" x14ac:dyDescent="0.35">
      <c r="A886" s="38" t="s">
        <v>3578</v>
      </c>
      <c r="B886" s="43" t="s">
        <v>5591</v>
      </c>
      <c r="C886" s="38" t="s">
        <v>5592</v>
      </c>
      <c r="D886" s="38" t="s">
        <v>5593</v>
      </c>
      <c r="E886" s="38" t="s">
        <v>5593</v>
      </c>
      <c r="F886" s="38" t="s">
        <v>628</v>
      </c>
    </row>
    <row r="887" spans="1:6" ht="15" customHeight="1" x14ac:dyDescent="0.35">
      <c r="A887" s="38" t="s">
        <v>3578</v>
      </c>
      <c r="B887" s="43" t="s">
        <v>5594</v>
      </c>
      <c r="C887" s="38" t="s">
        <v>5595</v>
      </c>
      <c r="D887" s="38" t="s">
        <v>5596</v>
      </c>
      <c r="E887" s="38" t="s">
        <v>5597</v>
      </c>
      <c r="F887" s="38" t="s">
        <v>628</v>
      </c>
    </row>
    <row r="888" spans="1:6" ht="15" customHeight="1" x14ac:dyDescent="0.35">
      <c r="A888" s="38" t="s">
        <v>3578</v>
      </c>
      <c r="B888" s="43" t="s">
        <v>5598</v>
      </c>
      <c r="C888" s="38" t="s">
        <v>5599</v>
      </c>
      <c r="D888" s="38" t="s">
        <v>5600</v>
      </c>
      <c r="E888" s="38" t="s">
        <v>5601</v>
      </c>
      <c r="F888" s="38" t="s">
        <v>628</v>
      </c>
    </row>
    <row r="889" spans="1:6" ht="15" customHeight="1" x14ac:dyDescent="0.35">
      <c r="A889" s="38" t="s">
        <v>3578</v>
      </c>
      <c r="B889" s="43" t="s">
        <v>5602</v>
      </c>
      <c r="C889" s="38" t="s">
        <v>5603</v>
      </c>
      <c r="D889" s="38" t="s">
        <v>5604</v>
      </c>
      <c r="E889" s="38" t="s">
        <v>5605</v>
      </c>
      <c r="F889" s="38" t="s">
        <v>628</v>
      </c>
    </row>
    <row r="890" spans="1:6" ht="15" customHeight="1" x14ac:dyDescent="0.35">
      <c r="A890" s="38" t="s">
        <v>3578</v>
      </c>
      <c r="B890" s="43" t="s">
        <v>5606</v>
      </c>
      <c r="C890" s="38" t="s">
        <v>5607</v>
      </c>
      <c r="D890" s="38" t="s">
        <v>5608</v>
      </c>
      <c r="E890" s="38" t="s">
        <v>5609</v>
      </c>
      <c r="F890" s="38" t="s">
        <v>628</v>
      </c>
    </row>
    <row r="891" spans="1:6" ht="15" customHeight="1" x14ac:dyDescent="0.35">
      <c r="A891" s="38" t="s">
        <v>3578</v>
      </c>
      <c r="B891" s="43" t="s">
        <v>5610</v>
      </c>
      <c r="C891" s="38" t="s">
        <v>5611</v>
      </c>
      <c r="D891" s="38" t="s">
        <v>5612</v>
      </c>
      <c r="E891" s="38" t="s">
        <v>5613</v>
      </c>
      <c r="F891" s="38" t="s">
        <v>628</v>
      </c>
    </row>
    <row r="892" spans="1:6" ht="15" customHeight="1" x14ac:dyDescent="0.35">
      <c r="A892" s="38" t="s">
        <v>3578</v>
      </c>
      <c r="B892" s="43" t="s">
        <v>5614</v>
      </c>
      <c r="C892" s="38" t="s">
        <v>5615</v>
      </c>
      <c r="D892" s="38" t="s">
        <v>5616</v>
      </c>
      <c r="E892" s="38" t="s">
        <v>5617</v>
      </c>
      <c r="F892" s="38" t="s">
        <v>628</v>
      </c>
    </row>
    <row r="893" spans="1:6" ht="15" customHeight="1" x14ac:dyDescent="0.35">
      <c r="A893" s="38" t="s">
        <v>3578</v>
      </c>
      <c r="B893" s="43" t="s">
        <v>5618</v>
      </c>
      <c r="C893" s="38" t="s">
        <v>5619</v>
      </c>
      <c r="D893" s="38" t="s">
        <v>5620</v>
      </c>
      <c r="E893" s="38" t="s">
        <v>5621</v>
      </c>
      <c r="F893" s="38" t="s">
        <v>628</v>
      </c>
    </row>
    <row r="894" spans="1:6" ht="15" customHeight="1" x14ac:dyDescent="0.35">
      <c r="A894" s="38" t="s">
        <v>3578</v>
      </c>
      <c r="B894" s="43" t="s">
        <v>5622</v>
      </c>
      <c r="C894" s="38" t="s">
        <v>5623</v>
      </c>
      <c r="D894" s="38" t="s">
        <v>5624</v>
      </c>
      <c r="E894" s="38" t="s">
        <v>5625</v>
      </c>
      <c r="F894" s="38" t="s">
        <v>628</v>
      </c>
    </row>
    <row r="895" spans="1:6" ht="15" customHeight="1" x14ac:dyDescent="0.35">
      <c r="A895" s="38" t="s">
        <v>3578</v>
      </c>
      <c r="B895" s="43" t="s">
        <v>5626</v>
      </c>
      <c r="C895" s="38" t="s">
        <v>5627</v>
      </c>
      <c r="D895" s="38" t="s">
        <v>5628</v>
      </c>
      <c r="E895" s="38" t="s">
        <v>5629</v>
      </c>
      <c r="F895" s="38" t="s">
        <v>628</v>
      </c>
    </row>
    <row r="896" spans="1:6" ht="15" customHeight="1" x14ac:dyDescent="0.35">
      <c r="A896" s="38" t="s">
        <v>3578</v>
      </c>
      <c r="B896" s="43" t="s">
        <v>5630</v>
      </c>
      <c r="C896" s="38" t="s">
        <v>5631</v>
      </c>
      <c r="D896" s="38" t="s">
        <v>5632</v>
      </c>
      <c r="E896" s="38" t="s">
        <v>5633</v>
      </c>
      <c r="F896" s="38" t="s">
        <v>628</v>
      </c>
    </row>
    <row r="897" spans="1:6" ht="15" customHeight="1" x14ac:dyDescent="0.35">
      <c r="A897" s="38" t="s">
        <v>3578</v>
      </c>
      <c r="B897" s="43" t="s">
        <v>5634</v>
      </c>
      <c r="C897" s="38" t="s">
        <v>5635</v>
      </c>
      <c r="D897" s="38" t="s">
        <v>5636</v>
      </c>
      <c r="E897" s="38" t="s">
        <v>5637</v>
      </c>
      <c r="F897" s="38" t="s">
        <v>628</v>
      </c>
    </row>
    <row r="898" spans="1:6" ht="15" customHeight="1" x14ac:dyDescent="0.35">
      <c r="A898" s="38" t="s">
        <v>3578</v>
      </c>
      <c r="B898" s="43" t="s">
        <v>5638</v>
      </c>
      <c r="C898" s="38" t="s">
        <v>5639</v>
      </c>
      <c r="D898" s="38" t="s">
        <v>5640</v>
      </c>
      <c r="E898" s="38" t="s">
        <v>5641</v>
      </c>
      <c r="F898" s="38" t="s">
        <v>628</v>
      </c>
    </row>
    <row r="899" spans="1:6" ht="15" customHeight="1" x14ac:dyDescent="0.35">
      <c r="A899" s="38" t="s">
        <v>3578</v>
      </c>
      <c r="B899" s="43" t="s">
        <v>5642</v>
      </c>
      <c r="C899" s="38" t="s">
        <v>5643</v>
      </c>
      <c r="D899" s="38" t="s">
        <v>5644</v>
      </c>
      <c r="E899" s="38" t="s">
        <v>5645</v>
      </c>
      <c r="F899" s="38" t="s">
        <v>628</v>
      </c>
    </row>
    <row r="900" spans="1:6" ht="15" customHeight="1" x14ac:dyDescent="0.35">
      <c r="A900" s="38" t="s">
        <v>3578</v>
      </c>
      <c r="B900" s="43" t="s">
        <v>5646</v>
      </c>
      <c r="C900" s="38" t="s">
        <v>5647</v>
      </c>
      <c r="D900" s="38" t="s">
        <v>5648</v>
      </c>
      <c r="E900" s="38" t="s">
        <v>5649</v>
      </c>
      <c r="F900" s="38" t="s">
        <v>628</v>
      </c>
    </row>
    <row r="901" spans="1:6" ht="15" customHeight="1" x14ac:dyDescent="0.35">
      <c r="A901" s="38" t="s">
        <v>3578</v>
      </c>
      <c r="B901" s="43" t="s">
        <v>5650</v>
      </c>
      <c r="C901" s="38" t="s">
        <v>5651</v>
      </c>
      <c r="D901" s="38" t="s">
        <v>5652</v>
      </c>
      <c r="E901" s="38" t="s">
        <v>5653</v>
      </c>
      <c r="F901" s="38" t="s">
        <v>628</v>
      </c>
    </row>
    <row r="902" spans="1:6" ht="15" customHeight="1" x14ac:dyDescent="0.35">
      <c r="A902" s="38" t="s">
        <v>3578</v>
      </c>
      <c r="B902" s="43" t="s">
        <v>5654</v>
      </c>
      <c r="C902" s="38" t="s">
        <v>5655</v>
      </c>
      <c r="D902" s="38" t="s">
        <v>5656</v>
      </c>
      <c r="E902" s="38" t="s">
        <v>5657</v>
      </c>
      <c r="F902" s="38" t="s">
        <v>628</v>
      </c>
    </row>
    <row r="903" spans="1:6" ht="15" customHeight="1" x14ac:dyDescent="0.35">
      <c r="A903" s="38" t="s">
        <v>3578</v>
      </c>
      <c r="B903" s="43" t="s">
        <v>5658</v>
      </c>
      <c r="C903" s="38" t="s">
        <v>5453</v>
      </c>
      <c r="D903" s="38" t="s">
        <v>5454</v>
      </c>
      <c r="E903" s="38" t="s">
        <v>5455</v>
      </c>
      <c r="F903" s="38" t="s">
        <v>628</v>
      </c>
    </row>
    <row r="904" spans="1:6" ht="15" customHeight="1" x14ac:dyDescent="0.35">
      <c r="A904" s="38" t="s">
        <v>3578</v>
      </c>
      <c r="B904" s="43" t="s">
        <v>5659</v>
      </c>
      <c r="C904" s="38" t="s">
        <v>5660</v>
      </c>
      <c r="D904" s="38" t="s">
        <v>5661</v>
      </c>
      <c r="E904" s="38" t="s">
        <v>5662</v>
      </c>
      <c r="F904" s="38" t="s">
        <v>628</v>
      </c>
    </row>
    <row r="905" spans="1:6" ht="15" customHeight="1" x14ac:dyDescent="0.35">
      <c r="A905" s="38" t="s">
        <v>3578</v>
      </c>
      <c r="B905" s="43" t="s">
        <v>5663</v>
      </c>
      <c r="C905" s="38" t="s">
        <v>5664</v>
      </c>
      <c r="D905" s="38" t="s">
        <v>5665</v>
      </c>
      <c r="E905" s="38" t="s">
        <v>5666</v>
      </c>
      <c r="F905" s="38" t="s">
        <v>628</v>
      </c>
    </row>
    <row r="906" spans="1:6" ht="15" customHeight="1" x14ac:dyDescent="0.35">
      <c r="A906" s="38" t="s">
        <v>3578</v>
      </c>
      <c r="B906" s="43" t="s">
        <v>5667</v>
      </c>
      <c r="C906" s="38" t="s">
        <v>5668</v>
      </c>
      <c r="D906" s="38" t="s">
        <v>5669</v>
      </c>
      <c r="E906" s="38" t="s">
        <v>5670</v>
      </c>
      <c r="F906" s="38" t="s">
        <v>628</v>
      </c>
    </row>
    <row r="907" spans="1:6" ht="15" customHeight="1" x14ac:dyDescent="0.35">
      <c r="A907" s="38" t="s">
        <v>3578</v>
      </c>
      <c r="B907" s="43" t="s">
        <v>5671</v>
      </c>
      <c r="C907" s="38" t="s">
        <v>5672</v>
      </c>
      <c r="D907" s="38" t="s">
        <v>5673</v>
      </c>
      <c r="E907" s="38" t="s">
        <v>5674</v>
      </c>
      <c r="F907" s="38" t="s">
        <v>628</v>
      </c>
    </row>
    <row r="908" spans="1:6" ht="15" customHeight="1" x14ac:dyDescent="0.35">
      <c r="A908" s="38" t="s">
        <v>3578</v>
      </c>
      <c r="B908" s="43" t="s">
        <v>5675</v>
      </c>
      <c r="C908" s="38" t="s">
        <v>5676</v>
      </c>
      <c r="D908" s="38" t="s">
        <v>5677</v>
      </c>
      <c r="E908" s="38" t="s">
        <v>5678</v>
      </c>
      <c r="F908" s="38" t="s">
        <v>628</v>
      </c>
    </row>
    <row r="909" spans="1:6" ht="15" customHeight="1" x14ac:dyDescent="0.35">
      <c r="A909" s="38" t="s">
        <v>3578</v>
      </c>
      <c r="B909" s="43" t="s">
        <v>5679</v>
      </c>
      <c r="C909" s="38" t="s">
        <v>5680</v>
      </c>
      <c r="D909" s="38" t="s">
        <v>5681</v>
      </c>
      <c r="E909" s="38" t="s">
        <v>5682</v>
      </c>
      <c r="F909" s="38" t="s">
        <v>628</v>
      </c>
    </row>
    <row r="910" spans="1:6" ht="15" customHeight="1" x14ac:dyDescent="0.35">
      <c r="A910" s="38" t="s">
        <v>3578</v>
      </c>
      <c r="B910" s="43" t="s">
        <v>5683</v>
      </c>
      <c r="C910" s="38" t="s">
        <v>5684</v>
      </c>
      <c r="D910" s="38" t="s">
        <v>5685</v>
      </c>
      <c r="E910" s="38" t="s">
        <v>5686</v>
      </c>
      <c r="F910" s="38" t="s">
        <v>628</v>
      </c>
    </row>
    <row r="911" spans="1:6" ht="15" customHeight="1" x14ac:dyDescent="0.35">
      <c r="A911" s="38" t="s">
        <v>3578</v>
      </c>
      <c r="B911" s="43" t="s">
        <v>5687</v>
      </c>
      <c r="C911" s="38" t="s">
        <v>5688</v>
      </c>
      <c r="D911" s="38" t="s">
        <v>5689</v>
      </c>
      <c r="E911" s="38" t="s">
        <v>5690</v>
      </c>
      <c r="F911" s="38" t="s">
        <v>628</v>
      </c>
    </row>
    <row r="912" spans="1:6" ht="15" customHeight="1" x14ac:dyDescent="0.35">
      <c r="A912" s="38" t="s">
        <v>3578</v>
      </c>
      <c r="B912" s="43" t="s">
        <v>949</v>
      </c>
      <c r="C912" s="38" t="s">
        <v>2367</v>
      </c>
      <c r="D912" s="38" t="s">
        <v>3547</v>
      </c>
      <c r="E912" s="38" t="s">
        <v>3547</v>
      </c>
      <c r="F912" s="38" t="s">
        <v>948</v>
      </c>
    </row>
    <row r="913" spans="1:6" ht="15" customHeight="1" x14ac:dyDescent="0.35">
      <c r="A913" s="38" t="s">
        <v>3578</v>
      </c>
      <c r="B913" s="43" t="s">
        <v>5691</v>
      </c>
      <c r="C913" s="38" t="s">
        <v>5692</v>
      </c>
      <c r="D913" s="38" t="s">
        <v>5693</v>
      </c>
      <c r="E913" s="38" t="s">
        <v>5694</v>
      </c>
      <c r="F913" s="38" t="s">
        <v>948</v>
      </c>
    </row>
    <row r="914" spans="1:6" ht="15" customHeight="1" x14ac:dyDescent="0.35">
      <c r="A914" s="38" t="s">
        <v>3578</v>
      </c>
      <c r="B914" s="43" t="s">
        <v>5695</v>
      </c>
      <c r="C914" s="38" t="s">
        <v>5696</v>
      </c>
      <c r="D914" s="38" t="s">
        <v>5697</v>
      </c>
      <c r="E914" s="38" t="s">
        <v>5698</v>
      </c>
      <c r="F914" s="38" t="s">
        <v>948</v>
      </c>
    </row>
    <row r="915" spans="1:6" ht="15" customHeight="1" x14ac:dyDescent="0.35">
      <c r="A915" s="38" t="s">
        <v>3578</v>
      </c>
      <c r="B915" s="43" t="s">
        <v>5699</v>
      </c>
      <c r="C915" s="38" t="s">
        <v>5700</v>
      </c>
      <c r="D915" s="38" t="s">
        <v>5701</v>
      </c>
      <c r="E915" s="38" t="s">
        <v>5702</v>
      </c>
      <c r="F915" s="38" t="s">
        <v>948</v>
      </c>
    </row>
    <row r="916" spans="1:6" ht="15" customHeight="1" x14ac:dyDescent="0.35">
      <c r="A916" s="38" t="s">
        <v>3578</v>
      </c>
      <c r="B916" s="43" t="s">
        <v>5703</v>
      </c>
      <c r="C916" s="38" t="s">
        <v>5704</v>
      </c>
      <c r="D916" s="38" t="s">
        <v>5705</v>
      </c>
      <c r="E916" s="38" t="s">
        <v>5706</v>
      </c>
      <c r="F916" s="38" t="s">
        <v>948</v>
      </c>
    </row>
    <row r="917" spans="1:6" ht="15" customHeight="1" x14ac:dyDescent="0.35">
      <c r="A917" s="38" t="s">
        <v>3578</v>
      </c>
      <c r="B917" s="43" t="s">
        <v>5707</v>
      </c>
      <c r="C917" s="38" t="s">
        <v>5708</v>
      </c>
      <c r="D917" s="38" t="s">
        <v>5709</v>
      </c>
      <c r="E917" s="38" t="s">
        <v>5710</v>
      </c>
      <c r="F917" s="38" t="s">
        <v>948</v>
      </c>
    </row>
    <row r="918" spans="1:6" ht="15" customHeight="1" x14ac:dyDescent="0.35">
      <c r="A918" s="38" t="s">
        <v>3578</v>
      </c>
      <c r="B918" s="43" t="s">
        <v>5711</v>
      </c>
      <c r="C918" s="38" t="s">
        <v>5712</v>
      </c>
      <c r="D918" s="38" t="s">
        <v>5713</v>
      </c>
      <c r="E918" s="38" t="s">
        <v>5714</v>
      </c>
      <c r="F918" s="38" t="s">
        <v>948</v>
      </c>
    </row>
    <row r="919" spans="1:6" ht="15" customHeight="1" x14ac:dyDescent="0.35">
      <c r="A919" s="38" t="s">
        <v>3578</v>
      </c>
      <c r="B919" s="43" t="s">
        <v>5715</v>
      </c>
      <c r="C919" s="38" t="s">
        <v>4722</v>
      </c>
      <c r="D919" s="38" t="s">
        <v>5716</v>
      </c>
      <c r="E919" s="38" t="s">
        <v>5717</v>
      </c>
      <c r="F919" s="38" t="s">
        <v>948</v>
      </c>
    </row>
    <row r="920" spans="1:6" ht="15" customHeight="1" x14ac:dyDescent="0.35">
      <c r="A920" s="38" t="s">
        <v>3578</v>
      </c>
      <c r="B920" s="43" t="s">
        <v>5718</v>
      </c>
      <c r="C920" s="38" t="s">
        <v>4070</v>
      </c>
      <c r="D920" s="38" t="s">
        <v>5719</v>
      </c>
      <c r="E920" s="38" t="s">
        <v>5720</v>
      </c>
      <c r="F920" s="38" t="s">
        <v>948</v>
      </c>
    </row>
    <row r="921" spans="1:6" ht="15" customHeight="1" x14ac:dyDescent="0.35">
      <c r="A921" s="38" t="s">
        <v>3578</v>
      </c>
      <c r="B921" s="43" t="s">
        <v>5721</v>
      </c>
      <c r="C921" s="38" t="s">
        <v>5722</v>
      </c>
      <c r="D921" s="38" t="s">
        <v>5723</v>
      </c>
      <c r="E921" s="38" t="s">
        <v>5724</v>
      </c>
      <c r="F921" s="38" t="s">
        <v>948</v>
      </c>
    </row>
    <row r="922" spans="1:6" ht="15" customHeight="1" x14ac:dyDescent="0.35">
      <c r="A922" s="38" t="s">
        <v>3578</v>
      </c>
      <c r="B922" s="43" t="s">
        <v>5725</v>
      </c>
      <c r="C922" s="38" t="s">
        <v>5726</v>
      </c>
      <c r="D922" s="38" t="s">
        <v>5727</v>
      </c>
      <c r="E922" s="38" t="s">
        <v>5727</v>
      </c>
      <c r="F922" s="38" t="s">
        <v>948</v>
      </c>
    </row>
    <row r="923" spans="1:6" ht="15" customHeight="1" x14ac:dyDescent="0.35">
      <c r="A923" s="38" t="s">
        <v>3578</v>
      </c>
      <c r="B923" s="43" t="s">
        <v>5728</v>
      </c>
      <c r="C923" s="38" t="s">
        <v>5729</v>
      </c>
      <c r="D923" s="38" t="s">
        <v>5730</v>
      </c>
      <c r="E923" s="38" t="s">
        <v>5731</v>
      </c>
      <c r="F923" s="38" t="s">
        <v>948</v>
      </c>
    </row>
    <row r="924" spans="1:6" ht="15" customHeight="1" x14ac:dyDescent="0.35">
      <c r="A924" s="38" t="s">
        <v>3578</v>
      </c>
      <c r="B924" s="43" t="s">
        <v>5732</v>
      </c>
      <c r="C924" s="38" t="s">
        <v>5733</v>
      </c>
      <c r="D924" s="38" t="s">
        <v>5734</v>
      </c>
      <c r="E924" s="38" t="s">
        <v>5735</v>
      </c>
      <c r="F924" s="38" t="s">
        <v>948</v>
      </c>
    </row>
    <row r="925" spans="1:6" ht="15" customHeight="1" x14ac:dyDescent="0.35">
      <c r="A925" s="38" t="s">
        <v>3578</v>
      </c>
      <c r="B925" s="43" t="s">
        <v>5736</v>
      </c>
      <c r="C925" s="38" t="s">
        <v>5737</v>
      </c>
      <c r="D925" s="38" t="s">
        <v>5738</v>
      </c>
      <c r="E925" s="38" t="s">
        <v>5739</v>
      </c>
      <c r="F925" s="38" t="s">
        <v>948</v>
      </c>
    </row>
    <row r="926" spans="1:6" ht="15" customHeight="1" x14ac:dyDescent="0.35">
      <c r="A926" s="38" t="s">
        <v>3578</v>
      </c>
      <c r="B926" s="43" t="s">
        <v>5740</v>
      </c>
      <c r="C926" s="38" t="s">
        <v>5741</v>
      </c>
      <c r="D926" s="38" t="s">
        <v>5742</v>
      </c>
      <c r="E926" s="38" t="s">
        <v>5743</v>
      </c>
      <c r="F926" s="38" t="s">
        <v>948</v>
      </c>
    </row>
    <row r="927" spans="1:6" ht="15" customHeight="1" x14ac:dyDescent="0.35">
      <c r="A927" s="38" t="s">
        <v>3578</v>
      </c>
      <c r="B927" s="43" t="s">
        <v>5744</v>
      </c>
      <c r="C927" s="38" t="s">
        <v>5745</v>
      </c>
      <c r="D927" s="38" t="s">
        <v>5746</v>
      </c>
      <c r="E927" s="38" t="s">
        <v>5745</v>
      </c>
      <c r="F927" s="38" t="s">
        <v>948</v>
      </c>
    </row>
    <row r="928" spans="1:6" ht="15" customHeight="1" x14ac:dyDescent="0.35">
      <c r="A928" s="38" t="s">
        <v>3578</v>
      </c>
      <c r="B928" s="43" t="s">
        <v>5747</v>
      </c>
      <c r="C928" s="38" t="s">
        <v>5748</v>
      </c>
      <c r="D928" s="38" t="s">
        <v>5749</v>
      </c>
      <c r="E928" s="38" t="s">
        <v>5750</v>
      </c>
      <c r="F928" s="38" t="s">
        <v>948</v>
      </c>
    </row>
    <row r="929" spans="1:6" ht="15" customHeight="1" x14ac:dyDescent="0.35">
      <c r="A929" s="38" t="s">
        <v>3578</v>
      </c>
      <c r="B929" s="43" t="s">
        <v>5751</v>
      </c>
      <c r="C929" s="38" t="s">
        <v>5752</v>
      </c>
      <c r="D929" s="38" t="s">
        <v>5753</v>
      </c>
      <c r="E929" s="38" t="s">
        <v>5753</v>
      </c>
      <c r="F929" s="38" t="s">
        <v>948</v>
      </c>
    </row>
    <row r="930" spans="1:6" ht="15" customHeight="1" x14ac:dyDescent="0.35">
      <c r="A930" s="38" t="s">
        <v>3578</v>
      </c>
      <c r="B930" s="43" t="s">
        <v>5754</v>
      </c>
      <c r="C930" s="38" t="s">
        <v>5755</v>
      </c>
      <c r="D930" s="38" t="s">
        <v>5756</v>
      </c>
      <c r="E930" s="38" t="s">
        <v>5757</v>
      </c>
      <c r="F930" s="38" t="s">
        <v>948</v>
      </c>
    </row>
    <row r="931" spans="1:6" ht="15" customHeight="1" x14ac:dyDescent="0.35">
      <c r="A931" s="38" t="s">
        <v>3578</v>
      </c>
      <c r="B931" s="43" t="s">
        <v>5758</v>
      </c>
      <c r="C931" s="38" t="s">
        <v>5759</v>
      </c>
      <c r="D931" s="38" t="s">
        <v>5760</v>
      </c>
      <c r="E931" s="38" t="s">
        <v>5761</v>
      </c>
      <c r="F931" s="38" t="s">
        <v>948</v>
      </c>
    </row>
    <row r="932" spans="1:6" ht="15" customHeight="1" x14ac:dyDescent="0.35">
      <c r="A932" s="38" t="s">
        <v>3578</v>
      </c>
      <c r="B932" s="43" t="s">
        <v>5762</v>
      </c>
      <c r="C932" s="38" t="s">
        <v>5763</v>
      </c>
      <c r="D932" s="38" t="s">
        <v>5764</v>
      </c>
      <c r="E932" s="38" t="s">
        <v>5765</v>
      </c>
      <c r="F932" s="38" t="s">
        <v>948</v>
      </c>
    </row>
    <row r="933" spans="1:6" ht="15" customHeight="1" x14ac:dyDescent="0.35">
      <c r="A933" s="38" t="s">
        <v>3578</v>
      </c>
      <c r="B933" s="43" t="s">
        <v>5766</v>
      </c>
      <c r="C933" s="38" t="s">
        <v>5767</v>
      </c>
      <c r="D933" s="38" t="s">
        <v>5768</v>
      </c>
      <c r="E933" s="38" t="s">
        <v>5769</v>
      </c>
      <c r="F933" s="38" t="s">
        <v>948</v>
      </c>
    </row>
    <row r="934" spans="1:6" ht="15" customHeight="1" x14ac:dyDescent="0.35">
      <c r="A934" s="38" t="s">
        <v>3578</v>
      </c>
      <c r="B934" s="43" t="s">
        <v>5770</v>
      </c>
      <c r="C934" s="38" t="s">
        <v>5771</v>
      </c>
      <c r="D934" s="38" t="s">
        <v>5772</v>
      </c>
      <c r="E934" s="38" t="s">
        <v>5773</v>
      </c>
      <c r="F934" s="38" t="s">
        <v>948</v>
      </c>
    </row>
    <row r="935" spans="1:6" ht="15" customHeight="1" x14ac:dyDescent="0.35">
      <c r="A935" s="38" t="s">
        <v>3578</v>
      </c>
      <c r="B935" s="43" t="s">
        <v>5774</v>
      </c>
      <c r="C935" s="38" t="s">
        <v>5775</v>
      </c>
      <c r="D935" s="38" t="s">
        <v>5776</v>
      </c>
      <c r="E935" s="38" t="s">
        <v>5777</v>
      </c>
      <c r="F935" s="38" t="s">
        <v>948</v>
      </c>
    </row>
    <row r="936" spans="1:6" ht="15" customHeight="1" x14ac:dyDescent="0.35">
      <c r="A936" s="38" t="s">
        <v>3578</v>
      </c>
      <c r="B936" s="43" t="s">
        <v>5778</v>
      </c>
      <c r="C936" s="38" t="s">
        <v>5779</v>
      </c>
      <c r="D936" s="38" t="s">
        <v>5780</v>
      </c>
      <c r="E936" s="38" t="s">
        <v>5780</v>
      </c>
      <c r="F936" s="38" t="s">
        <v>948</v>
      </c>
    </row>
    <row r="937" spans="1:6" ht="15" customHeight="1" x14ac:dyDescent="0.35">
      <c r="A937" s="38" t="s">
        <v>3578</v>
      </c>
      <c r="B937" s="43" t="s">
        <v>590</v>
      </c>
      <c r="C937" s="38" t="s">
        <v>2368</v>
      </c>
      <c r="D937" s="38" t="s">
        <v>3550</v>
      </c>
      <c r="E937" s="38" t="s">
        <v>3551</v>
      </c>
      <c r="F937" s="38" t="s">
        <v>589</v>
      </c>
    </row>
    <row r="938" spans="1:6" ht="15" customHeight="1" x14ac:dyDescent="0.35">
      <c r="A938" s="38" t="s">
        <v>3578</v>
      </c>
      <c r="B938" s="43" t="s">
        <v>5781</v>
      </c>
      <c r="C938" s="38" t="s">
        <v>5231</v>
      </c>
      <c r="D938" s="38" t="s">
        <v>5232</v>
      </c>
      <c r="E938" s="38" t="s">
        <v>5782</v>
      </c>
      <c r="F938" s="38" t="s">
        <v>589</v>
      </c>
    </row>
    <row r="939" spans="1:6" ht="15" customHeight="1" x14ac:dyDescent="0.35">
      <c r="A939" s="38" t="s">
        <v>3578</v>
      </c>
      <c r="B939" s="43" t="s">
        <v>5783</v>
      </c>
      <c r="C939" s="38" t="s">
        <v>5784</v>
      </c>
      <c r="D939" s="38" t="s">
        <v>5785</v>
      </c>
      <c r="E939" s="38" t="s">
        <v>5786</v>
      </c>
      <c r="F939" s="38" t="s">
        <v>589</v>
      </c>
    </row>
    <row r="940" spans="1:6" ht="15" customHeight="1" x14ac:dyDescent="0.35">
      <c r="A940" s="38" t="s">
        <v>3578</v>
      </c>
      <c r="B940" s="43" t="s">
        <v>5787</v>
      </c>
      <c r="C940" s="38" t="s">
        <v>5788</v>
      </c>
      <c r="D940" s="38" t="s">
        <v>5789</v>
      </c>
      <c r="E940" s="38" t="s">
        <v>5790</v>
      </c>
      <c r="F940" s="38" t="s">
        <v>589</v>
      </c>
    </row>
    <row r="941" spans="1:6" ht="15" customHeight="1" x14ac:dyDescent="0.35">
      <c r="A941" s="38" t="s">
        <v>3578</v>
      </c>
      <c r="B941" s="43" t="s">
        <v>5791</v>
      </c>
      <c r="C941" s="38" t="s">
        <v>5792</v>
      </c>
      <c r="D941" s="38" t="s">
        <v>5793</v>
      </c>
      <c r="E941" s="38" t="s">
        <v>5794</v>
      </c>
      <c r="F941" s="38" t="s">
        <v>589</v>
      </c>
    </row>
    <row r="942" spans="1:6" ht="15" customHeight="1" x14ac:dyDescent="0.35">
      <c r="A942" s="38" t="s">
        <v>3578</v>
      </c>
      <c r="B942" s="43" t="s">
        <v>5795</v>
      </c>
      <c r="C942" s="38" t="s">
        <v>5796</v>
      </c>
      <c r="D942" s="38" t="s">
        <v>5797</v>
      </c>
      <c r="E942" s="38" t="s">
        <v>5798</v>
      </c>
      <c r="F942" s="38" t="s">
        <v>589</v>
      </c>
    </row>
    <row r="943" spans="1:6" ht="15" customHeight="1" x14ac:dyDescent="0.35">
      <c r="A943" s="38" t="s">
        <v>3578</v>
      </c>
      <c r="B943" s="43" t="s">
        <v>5799</v>
      </c>
      <c r="C943" s="38" t="s">
        <v>5800</v>
      </c>
      <c r="D943" s="38" t="s">
        <v>5801</v>
      </c>
      <c r="E943" s="38" t="s">
        <v>5802</v>
      </c>
      <c r="F943" s="38" t="s">
        <v>589</v>
      </c>
    </row>
    <row r="944" spans="1:6" ht="15" customHeight="1" x14ac:dyDescent="0.35">
      <c r="A944" s="38" t="s">
        <v>3578</v>
      </c>
      <c r="B944" s="43" t="s">
        <v>5803</v>
      </c>
      <c r="C944" s="38" t="s">
        <v>5804</v>
      </c>
      <c r="D944" s="38" t="s">
        <v>5805</v>
      </c>
      <c r="E944" s="38" t="s">
        <v>5806</v>
      </c>
      <c r="F944" s="38" t="s">
        <v>589</v>
      </c>
    </row>
    <row r="945" spans="1:6" ht="15" customHeight="1" x14ac:dyDescent="0.35">
      <c r="A945" s="38" t="s">
        <v>3578</v>
      </c>
      <c r="B945" s="43" t="s">
        <v>5807</v>
      </c>
      <c r="C945" s="38" t="s">
        <v>5808</v>
      </c>
      <c r="D945" s="38" t="s">
        <v>5809</v>
      </c>
      <c r="E945" s="38" t="s">
        <v>5810</v>
      </c>
      <c r="F945" s="38" t="s">
        <v>589</v>
      </c>
    </row>
    <row r="946" spans="1:6" ht="15" customHeight="1" x14ac:dyDescent="0.35">
      <c r="A946" s="38" t="s">
        <v>3578</v>
      </c>
      <c r="B946" s="43" t="s">
        <v>5811</v>
      </c>
      <c r="C946" s="38" t="s">
        <v>5812</v>
      </c>
      <c r="D946" s="38" t="s">
        <v>5813</v>
      </c>
      <c r="E946" s="38" t="s">
        <v>5814</v>
      </c>
      <c r="F946" s="38" t="s">
        <v>589</v>
      </c>
    </row>
    <row r="947" spans="1:6" ht="15" customHeight="1" x14ac:dyDescent="0.35">
      <c r="A947" s="38" t="s">
        <v>3578</v>
      </c>
      <c r="B947" s="43" t="s">
        <v>5815</v>
      </c>
      <c r="C947" s="38" t="s">
        <v>4815</v>
      </c>
      <c r="D947" s="38" t="s">
        <v>5816</v>
      </c>
      <c r="E947" s="38" t="s">
        <v>5817</v>
      </c>
      <c r="F947" s="38" t="s">
        <v>589</v>
      </c>
    </row>
    <row r="948" spans="1:6" ht="15" customHeight="1" x14ac:dyDescent="0.35">
      <c r="A948" s="38" t="s">
        <v>3578</v>
      </c>
      <c r="B948" s="43" t="s">
        <v>5818</v>
      </c>
      <c r="C948" s="38" t="s">
        <v>4070</v>
      </c>
      <c r="D948" s="38" t="s">
        <v>5719</v>
      </c>
      <c r="E948" s="38" t="s">
        <v>4071</v>
      </c>
      <c r="F948" s="38" t="s">
        <v>589</v>
      </c>
    </row>
    <row r="949" spans="1:6" ht="15" customHeight="1" x14ac:dyDescent="0.35">
      <c r="A949" s="38" t="s">
        <v>3578</v>
      </c>
      <c r="B949" s="43" t="s">
        <v>5819</v>
      </c>
      <c r="C949" s="38" t="s">
        <v>5820</v>
      </c>
      <c r="D949" s="38" t="s">
        <v>5821</v>
      </c>
      <c r="E949" s="38" t="s">
        <v>5822</v>
      </c>
      <c r="F949" s="38" t="s">
        <v>589</v>
      </c>
    </row>
    <row r="950" spans="1:6" ht="15" customHeight="1" x14ac:dyDescent="0.35">
      <c r="A950" s="38" t="s">
        <v>3578</v>
      </c>
      <c r="B950" s="43" t="s">
        <v>5823</v>
      </c>
      <c r="C950" s="38" t="s">
        <v>3773</v>
      </c>
      <c r="D950" s="38" t="s">
        <v>5824</v>
      </c>
      <c r="E950" s="38" t="s">
        <v>5825</v>
      </c>
      <c r="F950" s="38" t="s">
        <v>589</v>
      </c>
    </row>
    <row r="951" spans="1:6" ht="15" customHeight="1" x14ac:dyDescent="0.35">
      <c r="A951" s="38" t="s">
        <v>3578</v>
      </c>
      <c r="B951" s="43" t="s">
        <v>5826</v>
      </c>
      <c r="C951" s="38" t="s">
        <v>5827</v>
      </c>
      <c r="D951" s="38" t="s">
        <v>5828</v>
      </c>
      <c r="E951" s="38" t="s">
        <v>5829</v>
      </c>
      <c r="F951" s="38" t="s">
        <v>589</v>
      </c>
    </row>
    <row r="952" spans="1:6" ht="15" customHeight="1" x14ac:dyDescent="0.35">
      <c r="A952" s="38" t="s">
        <v>3578</v>
      </c>
      <c r="B952" s="43" t="s">
        <v>5830</v>
      </c>
      <c r="C952" s="38" t="s">
        <v>5831</v>
      </c>
      <c r="D952" s="38" t="s">
        <v>5832</v>
      </c>
      <c r="E952" s="38" t="s">
        <v>5832</v>
      </c>
      <c r="F952" s="38" t="s">
        <v>589</v>
      </c>
    </row>
    <row r="953" spans="1:6" ht="15" customHeight="1" x14ac:dyDescent="0.35">
      <c r="A953" s="38" t="s">
        <v>3578</v>
      </c>
      <c r="B953" s="43" t="s">
        <v>5833</v>
      </c>
      <c r="C953" s="38" t="s">
        <v>5834</v>
      </c>
      <c r="D953" s="38" t="s">
        <v>5835</v>
      </c>
      <c r="E953" s="38" t="s">
        <v>5836</v>
      </c>
      <c r="F953" s="38" t="s">
        <v>589</v>
      </c>
    </row>
    <row r="954" spans="1:6" ht="15" customHeight="1" x14ac:dyDescent="0.35">
      <c r="A954" s="38" t="s">
        <v>3578</v>
      </c>
      <c r="B954" s="43" t="s">
        <v>5837</v>
      </c>
      <c r="C954" s="38" t="s">
        <v>5838</v>
      </c>
      <c r="D954" s="38" t="s">
        <v>5839</v>
      </c>
      <c r="E954" s="38" t="s">
        <v>5840</v>
      </c>
      <c r="F954" s="38" t="s">
        <v>589</v>
      </c>
    </row>
    <row r="955" spans="1:6" ht="15" customHeight="1" x14ac:dyDescent="0.35">
      <c r="A955" s="38" t="s">
        <v>3578</v>
      </c>
      <c r="B955" s="43" t="s">
        <v>5841</v>
      </c>
      <c r="C955" s="38" t="s">
        <v>5842</v>
      </c>
      <c r="D955" s="38" t="s">
        <v>5843</v>
      </c>
      <c r="E955" s="38" t="s">
        <v>5844</v>
      </c>
      <c r="F955" s="38" t="s">
        <v>589</v>
      </c>
    </row>
    <row r="956" spans="1:6" ht="15" customHeight="1" x14ac:dyDescent="0.35">
      <c r="A956" s="38" t="s">
        <v>3578</v>
      </c>
      <c r="B956" s="43" t="s">
        <v>5845</v>
      </c>
      <c r="C956" s="38" t="s">
        <v>5846</v>
      </c>
      <c r="D956" s="38" t="s">
        <v>5847</v>
      </c>
      <c r="E956" s="38" t="s">
        <v>5848</v>
      </c>
      <c r="F956" s="38" t="s">
        <v>589</v>
      </c>
    </row>
    <row r="957" spans="1:6" ht="15" customHeight="1" x14ac:dyDescent="0.35">
      <c r="A957" s="38" t="s">
        <v>3578</v>
      </c>
      <c r="B957" s="43" t="s">
        <v>5849</v>
      </c>
      <c r="C957" s="38" t="s">
        <v>5850</v>
      </c>
      <c r="D957" s="38" t="s">
        <v>5851</v>
      </c>
      <c r="E957" s="38" t="s">
        <v>5851</v>
      </c>
      <c r="F957" s="38" t="s">
        <v>589</v>
      </c>
    </row>
    <row r="958" spans="1:6" ht="15" customHeight="1" x14ac:dyDescent="0.35">
      <c r="A958" s="38" t="s">
        <v>3578</v>
      </c>
      <c r="B958" s="43" t="s">
        <v>5852</v>
      </c>
      <c r="C958" s="38" t="s">
        <v>5853</v>
      </c>
      <c r="D958" s="38" t="s">
        <v>5854</v>
      </c>
      <c r="E958" s="38" t="s">
        <v>5855</v>
      </c>
      <c r="F958" s="38" t="s">
        <v>589</v>
      </c>
    </row>
    <row r="959" spans="1:6" ht="15" customHeight="1" x14ac:dyDescent="0.35">
      <c r="A959" s="38" t="s">
        <v>3578</v>
      </c>
      <c r="B959" s="43" t="s">
        <v>5856</v>
      </c>
      <c r="C959" s="38" t="s">
        <v>5857</v>
      </c>
      <c r="D959" s="38" t="s">
        <v>5858</v>
      </c>
      <c r="E959" s="38" t="s">
        <v>5859</v>
      </c>
      <c r="F959" s="38" t="s">
        <v>589</v>
      </c>
    </row>
    <row r="960" spans="1:6" ht="15" customHeight="1" x14ac:dyDescent="0.35">
      <c r="A960" s="38" t="s">
        <v>3578</v>
      </c>
      <c r="B960" s="43" t="s">
        <v>5860</v>
      </c>
      <c r="C960" s="38" t="s">
        <v>5861</v>
      </c>
      <c r="D960" s="38" t="s">
        <v>5862</v>
      </c>
      <c r="E960" s="38" t="s">
        <v>5863</v>
      </c>
      <c r="F960" s="38" t="s">
        <v>589</v>
      </c>
    </row>
    <row r="961" spans="1:6" ht="15" customHeight="1" x14ac:dyDescent="0.35">
      <c r="A961" s="38" t="s">
        <v>3578</v>
      </c>
      <c r="B961" s="43" t="s">
        <v>5864</v>
      </c>
      <c r="C961" s="38" t="s">
        <v>5865</v>
      </c>
      <c r="D961" s="38" t="s">
        <v>5866</v>
      </c>
      <c r="E961" s="38" t="s">
        <v>5866</v>
      </c>
      <c r="F961" s="38" t="s">
        <v>589</v>
      </c>
    </row>
    <row r="962" spans="1:6" ht="15" customHeight="1" x14ac:dyDescent="0.35">
      <c r="A962" s="38" t="s">
        <v>3578</v>
      </c>
      <c r="B962" s="43" t="s">
        <v>5867</v>
      </c>
      <c r="C962" s="38" t="s">
        <v>5868</v>
      </c>
      <c r="D962" s="38" t="s">
        <v>5869</v>
      </c>
      <c r="E962" s="38" t="s">
        <v>5870</v>
      </c>
      <c r="F962" s="38" t="s">
        <v>589</v>
      </c>
    </row>
    <row r="963" spans="1:6" ht="15" customHeight="1" x14ac:dyDescent="0.35">
      <c r="A963" s="38" t="s">
        <v>3578</v>
      </c>
      <c r="B963" s="43" t="s">
        <v>5871</v>
      </c>
      <c r="C963" s="38" t="s">
        <v>5293</v>
      </c>
      <c r="D963" s="38" t="s">
        <v>5294</v>
      </c>
      <c r="E963" s="38" t="s">
        <v>5872</v>
      </c>
      <c r="F963" s="38" t="s">
        <v>589</v>
      </c>
    </row>
    <row r="964" spans="1:6" ht="15" customHeight="1" x14ac:dyDescent="0.35">
      <c r="A964" s="38" t="s">
        <v>3578</v>
      </c>
      <c r="B964" s="43" t="s">
        <v>5873</v>
      </c>
      <c r="C964" s="38" t="s">
        <v>5874</v>
      </c>
      <c r="D964" s="38" t="s">
        <v>5875</v>
      </c>
      <c r="E964" s="38" t="s">
        <v>5876</v>
      </c>
      <c r="F964" s="38" t="s">
        <v>589</v>
      </c>
    </row>
    <row r="965" spans="1:6" ht="15" customHeight="1" x14ac:dyDescent="0.35">
      <c r="A965" s="38" t="s">
        <v>3578</v>
      </c>
      <c r="B965" s="43" t="s">
        <v>5877</v>
      </c>
      <c r="C965" s="38" t="s">
        <v>2369</v>
      </c>
      <c r="D965" s="38" t="s">
        <v>3552</v>
      </c>
      <c r="E965" s="38" t="s">
        <v>3553</v>
      </c>
      <c r="F965" s="38" t="s">
        <v>563</v>
      </c>
    </row>
    <row r="966" spans="1:6" ht="15" customHeight="1" x14ac:dyDescent="0.35">
      <c r="A966" s="38" t="s">
        <v>3578</v>
      </c>
      <c r="B966" s="43" t="s">
        <v>5878</v>
      </c>
      <c r="C966" s="38" t="s">
        <v>5879</v>
      </c>
      <c r="D966" s="38" t="s">
        <v>5880</v>
      </c>
      <c r="E966" s="38" t="s">
        <v>5881</v>
      </c>
      <c r="F966" s="38" t="s">
        <v>563</v>
      </c>
    </row>
    <row r="967" spans="1:6" ht="15" customHeight="1" x14ac:dyDescent="0.35">
      <c r="A967" s="38" t="s">
        <v>3578</v>
      </c>
      <c r="B967" s="43" t="s">
        <v>5882</v>
      </c>
      <c r="C967" s="38" t="s">
        <v>5883</v>
      </c>
      <c r="D967" s="38" t="s">
        <v>5884</v>
      </c>
      <c r="E967" s="38" t="s">
        <v>5885</v>
      </c>
      <c r="F967" s="38" t="s">
        <v>563</v>
      </c>
    </row>
    <row r="968" spans="1:6" ht="15" customHeight="1" x14ac:dyDescent="0.35">
      <c r="A968" s="38" t="s">
        <v>3578</v>
      </c>
      <c r="B968" s="43" t="s">
        <v>5886</v>
      </c>
      <c r="C968" s="38" t="s">
        <v>5887</v>
      </c>
      <c r="D968" s="38" t="s">
        <v>5888</v>
      </c>
      <c r="E968" s="38" t="s">
        <v>5889</v>
      </c>
      <c r="F968" s="38" t="s">
        <v>563</v>
      </c>
    </row>
    <row r="969" spans="1:6" ht="15" customHeight="1" x14ac:dyDescent="0.35">
      <c r="A969" s="38" t="s">
        <v>3578</v>
      </c>
      <c r="B969" s="43" t="s">
        <v>5890</v>
      </c>
      <c r="C969" s="38" t="s">
        <v>5891</v>
      </c>
      <c r="D969" s="38" t="s">
        <v>5892</v>
      </c>
      <c r="E969" s="38" t="s">
        <v>5893</v>
      </c>
      <c r="F969" s="38" t="s">
        <v>563</v>
      </c>
    </row>
    <row r="970" spans="1:6" ht="15" customHeight="1" x14ac:dyDescent="0.35">
      <c r="A970" s="38" t="s">
        <v>3578</v>
      </c>
      <c r="B970" s="43" t="s">
        <v>5894</v>
      </c>
      <c r="C970" s="38" t="s">
        <v>5895</v>
      </c>
      <c r="D970" s="38" t="s">
        <v>5896</v>
      </c>
      <c r="E970" s="38" t="s">
        <v>5897</v>
      </c>
      <c r="F970" s="38" t="s">
        <v>563</v>
      </c>
    </row>
    <row r="971" spans="1:6" ht="15" customHeight="1" x14ac:dyDescent="0.35">
      <c r="A971" s="38" t="s">
        <v>3578</v>
      </c>
      <c r="B971" s="43" t="s">
        <v>5898</v>
      </c>
      <c r="C971" s="38" t="s">
        <v>5899</v>
      </c>
      <c r="D971" s="38" t="s">
        <v>5900</v>
      </c>
      <c r="E971" s="38" t="s">
        <v>5901</v>
      </c>
      <c r="F971" s="38" t="s">
        <v>563</v>
      </c>
    </row>
    <row r="972" spans="1:6" ht="15" customHeight="1" x14ac:dyDescent="0.35">
      <c r="A972" s="38" t="s">
        <v>3578</v>
      </c>
      <c r="B972" s="43" t="s">
        <v>5902</v>
      </c>
      <c r="C972" s="38" t="s">
        <v>5903</v>
      </c>
      <c r="D972" s="38" t="s">
        <v>5904</v>
      </c>
      <c r="E972" s="38" t="s">
        <v>5905</v>
      </c>
      <c r="F972" s="38" t="s">
        <v>563</v>
      </c>
    </row>
    <row r="973" spans="1:6" ht="15" customHeight="1" x14ac:dyDescent="0.35">
      <c r="A973" s="38" t="s">
        <v>3578</v>
      </c>
      <c r="B973" s="43" t="s">
        <v>5906</v>
      </c>
      <c r="C973" s="38" t="s">
        <v>5907</v>
      </c>
      <c r="D973" s="38" t="s">
        <v>5908</v>
      </c>
      <c r="E973" s="38" t="s">
        <v>5909</v>
      </c>
      <c r="F973" s="38" t="s">
        <v>563</v>
      </c>
    </row>
    <row r="974" spans="1:6" ht="15" customHeight="1" x14ac:dyDescent="0.35">
      <c r="A974" s="38" t="s">
        <v>3578</v>
      </c>
      <c r="B974" s="43" t="s">
        <v>5910</v>
      </c>
      <c r="C974" s="38" t="s">
        <v>5911</v>
      </c>
      <c r="D974" s="38" t="s">
        <v>5912</v>
      </c>
      <c r="E974" s="38" t="s">
        <v>5913</v>
      </c>
      <c r="F974" s="38" t="s">
        <v>563</v>
      </c>
    </row>
    <row r="975" spans="1:6" ht="15" customHeight="1" x14ac:dyDescent="0.35">
      <c r="A975" s="38" t="s">
        <v>3578</v>
      </c>
      <c r="B975" s="43" t="s">
        <v>5914</v>
      </c>
      <c r="C975" s="38" t="s">
        <v>5915</v>
      </c>
      <c r="D975" s="38" t="s">
        <v>5916</v>
      </c>
      <c r="E975" s="38" t="s">
        <v>5917</v>
      </c>
      <c r="F975" s="38" t="s">
        <v>563</v>
      </c>
    </row>
    <row r="976" spans="1:6" ht="15" customHeight="1" x14ac:dyDescent="0.35">
      <c r="A976" s="38" t="s">
        <v>3578</v>
      </c>
      <c r="B976" s="43" t="s">
        <v>5918</v>
      </c>
      <c r="C976" s="38" t="s">
        <v>5919</v>
      </c>
      <c r="D976" s="38" t="s">
        <v>5920</v>
      </c>
      <c r="E976" s="38" t="s">
        <v>5921</v>
      </c>
      <c r="F976" s="38" t="s">
        <v>563</v>
      </c>
    </row>
    <row r="977" spans="1:6" ht="15" customHeight="1" x14ac:dyDescent="0.35">
      <c r="A977" s="38" t="s">
        <v>3578</v>
      </c>
      <c r="B977" s="43" t="s">
        <v>5922</v>
      </c>
      <c r="C977" s="38" t="s">
        <v>5923</v>
      </c>
      <c r="D977" s="38" t="s">
        <v>5924</v>
      </c>
      <c r="E977" s="38" t="s">
        <v>5924</v>
      </c>
      <c r="F977" s="38" t="s">
        <v>563</v>
      </c>
    </row>
    <row r="978" spans="1:6" ht="15" customHeight="1" x14ac:dyDescent="0.35">
      <c r="A978" s="38" t="s">
        <v>3578</v>
      </c>
      <c r="B978" s="43" t="s">
        <v>5925</v>
      </c>
      <c r="C978" s="38" t="s">
        <v>5926</v>
      </c>
      <c r="D978" s="38" t="s">
        <v>5927</v>
      </c>
      <c r="E978" s="38" t="s">
        <v>5928</v>
      </c>
      <c r="F978" s="38" t="s">
        <v>563</v>
      </c>
    </row>
    <row r="979" spans="1:6" ht="15" customHeight="1" x14ac:dyDescent="0.35">
      <c r="A979" s="38" t="s">
        <v>3578</v>
      </c>
      <c r="B979" s="43" t="s">
        <v>5929</v>
      </c>
      <c r="C979" s="38" t="s">
        <v>5930</v>
      </c>
      <c r="D979" s="38" t="s">
        <v>5931</v>
      </c>
      <c r="E979" s="38" t="s">
        <v>5932</v>
      </c>
      <c r="F979" s="38" t="s">
        <v>563</v>
      </c>
    </row>
    <row r="980" spans="1:6" ht="15" customHeight="1" x14ac:dyDescent="0.35">
      <c r="A980" s="38" t="s">
        <v>3578</v>
      </c>
      <c r="B980" s="43" t="s">
        <v>5933</v>
      </c>
      <c r="C980" s="38" t="s">
        <v>5934</v>
      </c>
      <c r="D980" s="38" t="s">
        <v>5935</v>
      </c>
      <c r="E980" s="38" t="s">
        <v>5936</v>
      </c>
      <c r="F980" s="38" t="s">
        <v>563</v>
      </c>
    </row>
    <row r="981" spans="1:6" ht="15" customHeight="1" x14ac:dyDescent="0.35">
      <c r="A981" s="38" t="s">
        <v>3578</v>
      </c>
      <c r="B981" s="43" t="s">
        <v>5937</v>
      </c>
      <c r="C981" s="38" t="s">
        <v>5938</v>
      </c>
      <c r="D981" s="38" t="s">
        <v>5939</v>
      </c>
      <c r="E981" s="38" t="s">
        <v>4194</v>
      </c>
      <c r="F981" s="38" t="s">
        <v>563</v>
      </c>
    </row>
    <row r="982" spans="1:6" ht="15" customHeight="1" x14ac:dyDescent="0.35">
      <c r="A982" s="38" t="s">
        <v>3578</v>
      </c>
      <c r="B982" s="43" t="s">
        <v>5940</v>
      </c>
      <c r="C982" s="38" t="s">
        <v>5941</v>
      </c>
      <c r="D982" s="38" t="s">
        <v>5942</v>
      </c>
      <c r="E982" s="38" t="s">
        <v>5943</v>
      </c>
      <c r="F982" s="38" t="s">
        <v>563</v>
      </c>
    </row>
    <row r="983" spans="1:6" ht="15" customHeight="1" x14ac:dyDescent="0.35">
      <c r="A983" s="38" t="s">
        <v>3578</v>
      </c>
      <c r="B983" s="43" t="s">
        <v>5944</v>
      </c>
      <c r="C983" s="38" t="s">
        <v>5945</v>
      </c>
      <c r="D983" s="38" t="s">
        <v>5946</v>
      </c>
      <c r="E983" s="38" t="s">
        <v>5947</v>
      </c>
      <c r="F983" s="38" t="s">
        <v>563</v>
      </c>
    </row>
    <row r="984" spans="1:6" ht="15" customHeight="1" x14ac:dyDescent="0.35">
      <c r="A984" s="38" t="s">
        <v>3578</v>
      </c>
      <c r="B984" s="43" t="s">
        <v>691</v>
      </c>
      <c r="C984" s="38" t="s">
        <v>2402</v>
      </c>
      <c r="D984" s="38" t="s">
        <v>4832</v>
      </c>
      <c r="E984" s="38" t="s">
        <v>4833</v>
      </c>
      <c r="F984" s="38" t="s">
        <v>563</v>
      </c>
    </row>
    <row r="985" spans="1:6" ht="15" customHeight="1" x14ac:dyDescent="0.35">
      <c r="A985" s="38" t="s">
        <v>3578</v>
      </c>
      <c r="B985" s="43" t="s">
        <v>5948</v>
      </c>
      <c r="C985" s="38" t="s">
        <v>5949</v>
      </c>
      <c r="D985" s="38" t="s">
        <v>5950</v>
      </c>
      <c r="E985" s="38" t="s">
        <v>5951</v>
      </c>
      <c r="F985" s="38" t="s">
        <v>563</v>
      </c>
    </row>
    <row r="986" spans="1:6" ht="15" customHeight="1" x14ac:dyDescent="0.35">
      <c r="A986" s="38" t="s">
        <v>3578</v>
      </c>
      <c r="B986" s="43" t="s">
        <v>5952</v>
      </c>
      <c r="C986" s="38" t="s">
        <v>5953</v>
      </c>
      <c r="D986" s="38" t="s">
        <v>5954</v>
      </c>
      <c r="E986" s="38" t="s">
        <v>5955</v>
      </c>
      <c r="F986" s="38" t="s">
        <v>563</v>
      </c>
    </row>
    <row r="987" spans="1:6" ht="15" customHeight="1" x14ac:dyDescent="0.35">
      <c r="A987" s="38" t="s">
        <v>3578</v>
      </c>
      <c r="B987" s="43" t="s">
        <v>564</v>
      </c>
      <c r="C987" s="38" t="s">
        <v>2410</v>
      </c>
      <c r="D987" s="38" t="s">
        <v>5956</v>
      </c>
      <c r="E987" s="38" t="s">
        <v>5957</v>
      </c>
      <c r="F987" s="38" t="s">
        <v>563</v>
      </c>
    </row>
    <row r="988" spans="1:6" ht="15" customHeight="1" x14ac:dyDescent="0.35">
      <c r="A988" s="38" t="s">
        <v>3578</v>
      </c>
      <c r="B988" s="43" t="s">
        <v>5958</v>
      </c>
      <c r="C988" s="38" t="s">
        <v>5959</v>
      </c>
      <c r="D988" s="38" t="s">
        <v>5960</v>
      </c>
      <c r="E988" s="38" t="s">
        <v>5961</v>
      </c>
      <c r="F988" s="38" t="s">
        <v>563</v>
      </c>
    </row>
    <row r="989" spans="1:6" ht="15" customHeight="1" x14ac:dyDescent="0.35">
      <c r="A989" s="38" t="s">
        <v>3578</v>
      </c>
      <c r="B989" s="43" t="s">
        <v>5962</v>
      </c>
      <c r="C989" s="38" t="s">
        <v>5963</v>
      </c>
      <c r="D989" s="38" t="s">
        <v>5964</v>
      </c>
      <c r="E989" s="38" t="s">
        <v>5965</v>
      </c>
      <c r="F989" s="38" t="s">
        <v>563</v>
      </c>
    </row>
    <row r="990" spans="1:6" ht="15" customHeight="1" x14ac:dyDescent="0.35">
      <c r="A990" s="38" t="s">
        <v>3578</v>
      </c>
      <c r="B990" s="43" t="s">
        <v>5966</v>
      </c>
      <c r="C990" s="38" t="s">
        <v>5967</v>
      </c>
      <c r="D990" s="38" t="s">
        <v>5968</v>
      </c>
      <c r="E990" s="38" t="s">
        <v>5968</v>
      </c>
      <c r="F990" s="38" t="s">
        <v>563</v>
      </c>
    </row>
    <row r="991" spans="1:6" ht="15" customHeight="1" x14ac:dyDescent="0.35">
      <c r="A991" s="38" t="s">
        <v>3578</v>
      </c>
      <c r="B991" s="43" t="s">
        <v>5969</v>
      </c>
      <c r="C991" s="38" t="s">
        <v>3557</v>
      </c>
      <c r="D991" s="38" t="s">
        <v>3558</v>
      </c>
      <c r="E991" s="38" t="s">
        <v>3558</v>
      </c>
      <c r="F991" s="38" t="s">
        <v>3556</v>
      </c>
    </row>
    <row r="992" spans="1:6" ht="15" customHeight="1" x14ac:dyDescent="0.35">
      <c r="A992" s="38" t="s">
        <v>3578</v>
      </c>
      <c r="B992" s="43" t="s">
        <v>5970</v>
      </c>
      <c r="C992" s="38" t="s">
        <v>5971</v>
      </c>
      <c r="D992" s="38" t="s">
        <v>5972</v>
      </c>
      <c r="E992" s="38" t="s">
        <v>5973</v>
      </c>
      <c r="F992" s="38" t="s">
        <v>3556</v>
      </c>
    </row>
    <row r="993" spans="1:6" ht="15" customHeight="1" x14ac:dyDescent="0.35">
      <c r="A993" s="38" t="s">
        <v>3578</v>
      </c>
      <c r="B993" s="43" t="s">
        <v>5974</v>
      </c>
      <c r="C993" s="38" t="s">
        <v>5975</v>
      </c>
      <c r="D993" s="38" t="s">
        <v>5976</v>
      </c>
      <c r="E993" s="38" t="s">
        <v>5976</v>
      </c>
      <c r="F993" s="38" t="s">
        <v>3556</v>
      </c>
    </row>
    <row r="994" spans="1:6" ht="15" customHeight="1" x14ac:dyDescent="0.35">
      <c r="A994" s="38" t="s">
        <v>3578</v>
      </c>
      <c r="B994" s="43" t="s">
        <v>5977</v>
      </c>
      <c r="C994" s="38" t="s">
        <v>5978</v>
      </c>
      <c r="D994" s="38" t="s">
        <v>5979</v>
      </c>
      <c r="E994" s="38" t="s">
        <v>5980</v>
      </c>
      <c r="F994" s="38" t="s">
        <v>3556</v>
      </c>
    </row>
    <row r="995" spans="1:6" ht="15" customHeight="1" x14ac:dyDescent="0.35">
      <c r="A995" s="38" t="s">
        <v>3578</v>
      </c>
      <c r="B995" s="43" t="s">
        <v>5981</v>
      </c>
      <c r="C995" s="38" t="s">
        <v>5982</v>
      </c>
      <c r="D995" s="38" t="s">
        <v>5983</v>
      </c>
      <c r="E995" s="38" t="s">
        <v>5984</v>
      </c>
      <c r="F995" s="38" t="s">
        <v>3556</v>
      </c>
    </row>
    <row r="996" spans="1:6" ht="15" customHeight="1" x14ac:dyDescent="0.35">
      <c r="A996" s="38" t="s">
        <v>3578</v>
      </c>
      <c r="B996" s="43" t="s">
        <v>5985</v>
      </c>
      <c r="C996" s="38" t="s">
        <v>5986</v>
      </c>
      <c r="D996" s="38" t="s">
        <v>5987</v>
      </c>
      <c r="E996" s="38" t="s">
        <v>5988</v>
      </c>
      <c r="F996" s="38" t="s">
        <v>3556</v>
      </c>
    </row>
    <row r="997" spans="1:6" ht="15" customHeight="1" x14ac:dyDescent="0.35">
      <c r="A997" s="38" t="s">
        <v>3578</v>
      </c>
      <c r="B997" s="43" t="s">
        <v>5989</v>
      </c>
      <c r="C997" s="38" t="s">
        <v>4176</v>
      </c>
      <c r="D997" s="38" t="s">
        <v>4178</v>
      </c>
      <c r="E997" s="38" t="s">
        <v>4178</v>
      </c>
      <c r="F997" s="38" t="s">
        <v>3556</v>
      </c>
    </row>
    <row r="998" spans="1:6" ht="15" customHeight="1" x14ac:dyDescent="0.35">
      <c r="A998" s="38" t="s">
        <v>3578</v>
      </c>
      <c r="B998" s="43" t="s">
        <v>5990</v>
      </c>
      <c r="C998" s="38" t="s">
        <v>5991</v>
      </c>
      <c r="D998" s="38" t="s">
        <v>5992</v>
      </c>
      <c r="E998" s="38" t="s">
        <v>5993</v>
      </c>
      <c r="F998" s="38" t="s">
        <v>3556</v>
      </c>
    </row>
    <row r="999" spans="1:6" ht="15" customHeight="1" x14ac:dyDescent="0.35">
      <c r="A999" s="38" t="s">
        <v>3578</v>
      </c>
      <c r="B999" s="43" t="s">
        <v>5994</v>
      </c>
      <c r="C999" s="38" t="s">
        <v>5995</v>
      </c>
      <c r="D999" s="38" t="s">
        <v>5996</v>
      </c>
      <c r="E999" s="38" t="s">
        <v>5996</v>
      </c>
      <c r="F999" s="38" t="s">
        <v>3556</v>
      </c>
    </row>
    <row r="1000" spans="1:6" ht="15" customHeight="1" x14ac:dyDescent="0.35">
      <c r="A1000" s="38" t="s">
        <v>3578</v>
      </c>
      <c r="B1000" s="43" t="s">
        <v>5997</v>
      </c>
      <c r="C1000" s="38" t="s">
        <v>5998</v>
      </c>
      <c r="D1000" s="38" t="s">
        <v>5999</v>
      </c>
      <c r="E1000" s="38" t="s">
        <v>6000</v>
      </c>
      <c r="F1000" s="38" t="s">
        <v>3556</v>
      </c>
    </row>
    <row r="1001" spans="1:6" ht="15" customHeight="1" x14ac:dyDescent="0.35">
      <c r="A1001" s="38" t="s">
        <v>3578</v>
      </c>
      <c r="B1001" s="43" t="s">
        <v>6001</v>
      </c>
      <c r="C1001" s="38" t="s">
        <v>6002</v>
      </c>
      <c r="D1001" s="38" t="s">
        <v>6003</v>
      </c>
      <c r="E1001" s="38" t="s">
        <v>6004</v>
      </c>
      <c r="F1001" s="38" t="s">
        <v>3556</v>
      </c>
    </row>
    <row r="1002" spans="1:6" ht="15" customHeight="1" x14ac:dyDescent="0.35">
      <c r="A1002" s="38" t="s">
        <v>3578</v>
      </c>
      <c r="B1002" s="43" t="s">
        <v>6005</v>
      </c>
      <c r="C1002" s="38" t="s">
        <v>6006</v>
      </c>
      <c r="D1002" s="38" t="s">
        <v>6007</v>
      </c>
      <c r="E1002" s="38" t="s">
        <v>6008</v>
      </c>
      <c r="F1002" s="38" t="s">
        <v>3556</v>
      </c>
    </row>
    <row r="1003" spans="1:6" ht="15" customHeight="1" x14ac:dyDescent="0.35">
      <c r="A1003" s="38" t="s">
        <v>3578</v>
      </c>
      <c r="B1003" s="43" t="s">
        <v>6009</v>
      </c>
      <c r="C1003" s="38" t="s">
        <v>6010</v>
      </c>
      <c r="D1003" s="38" t="s">
        <v>6011</v>
      </c>
      <c r="E1003" s="38" t="s">
        <v>6011</v>
      </c>
      <c r="F1003" s="38" t="s">
        <v>3556</v>
      </c>
    </row>
    <row r="1004" spans="1:6" ht="15" customHeight="1" x14ac:dyDescent="0.35">
      <c r="A1004" s="38" t="s">
        <v>3578</v>
      </c>
      <c r="B1004" s="43" t="s">
        <v>6012</v>
      </c>
      <c r="C1004" s="38" t="s">
        <v>6013</v>
      </c>
      <c r="D1004" s="38" t="s">
        <v>6014</v>
      </c>
      <c r="E1004" s="38" t="s">
        <v>6015</v>
      </c>
      <c r="F1004" s="38" t="s">
        <v>3556</v>
      </c>
    </row>
    <row r="1005" spans="1:6" ht="15" customHeight="1" x14ac:dyDescent="0.35">
      <c r="A1005" s="38" t="s">
        <v>3578</v>
      </c>
      <c r="B1005" s="43" t="s">
        <v>6016</v>
      </c>
      <c r="C1005" s="38" t="s">
        <v>6017</v>
      </c>
      <c r="D1005" s="38" t="s">
        <v>6018</v>
      </c>
      <c r="E1005" s="38" t="s">
        <v>6018</v>
      </c>
      <c r="F1005" s="38" t="s">
        <v>3556</v>
      </c>
    </row>
    <row r="1006" spans="1:6" ht="15" customHeight="1" x14ac:dyDescent="0.35">
      <c r="A1006" s="38" t="s">
        <v>3578</v>
      </c>
      <c r="B1006" s="43" t="s">
        <v>6019</v>
      </c>
      <c r="C1006" s="38" t="s">
        <v>6020</v>
      </c>
      <c r="D1006" s="38" t="s">
        <v>6021</v>
      </c>
      <c r="E1006" s="38" t="s">
        <v>6021</v>
      </c>
      <c r="F1006" s="38" t="s">
        <v>3556</v>
      </c>
    </row>
    <row r="1007" spans="1:6" ht="15" customHeight="1" x14ac:dyDescent="0.35">
      <c r="A1007" s="38" t="s">
        <v>3578</v>
      </c>
      <c r="B1007" s="43" t="s">
        <v>6022</v>
      </c>
      <c r="C1007" s="38" t="s">
        <v>6023</v>
      </c>
      <c r="D1007" s="38" t="s">
        <v>6024</v>
      </c>
      <c r="E1007" s="38" t="s">
        <v>6025</v>
      </c>
      <c r="F1007" s="38" t="s">
        <v>3556</v>
      </c>
    </row>
    <row r="1008" spans="1:6" ht="15" customHeight="1" x14ac:dyDescent="0.35">
      <c r="A1008" s="38" t="s">
        <v>3578</v>
      </c>
      <c r="B1008" s="43" t="s">
        <v>6026</v>
      </c>
      <c r="C1008" s="38" t="s">
        <v>4864</v>
      </c>
      <c r="D1008" s="38" t="s">
        <v>4865</v>
      </c>
      <c r="E1008" s="38" t="s">
        <v>4866</v>
      </c>
      <c r="F1008" s="38" t="s">
        <v>3556</v>
      </c>
    </row>
    <row r="1009" spans="1:6" ht="15" customHeight="1" x14ac:dyDescent="0.35">
      <c r="A1009" s="38" t="s">
        <v>3578</v>
      </c>
      <c r="B1009" s="43" t="s">
        <v>6027</v>
      </c>
      <c r="C1009" s="38" t="s">
        <v>6028</v>
      </c>
      <c r="D1009" s="38" t="s">
        <v>6029</v>
      </c>
      <c r="E1009" s="38" t="s">
        <v>6030</v>
      </c>
      <c r="F1009" s="38" t="s">
        <v>3556</v>
      </c>
    </row>
    <row r="1010" spans="1:6" ht="15" customHeight="1" x14ac:dyDescent="0.35">
      <c r="A1010" s="38" t="s">
        <v>3578</v>
      </c>
      <c r="B1010" s="43" t="s">
        <v>6031</v>
      </c>
      <c r="C1010" s="38" t="s">
        <v>6032</v>
      </c>
      <c r="D1010" s="38" t="s">
        <v>6033</v>
      </c>
      <c r="E1010" s="38" t="s">
        <v>6034</v>
      </c>
      <c r="F1010" s="38" t="s">
        <v>3556</v>
      </c>
    </row>
    <row r="1011" spans="1:6" ht="15" customHeight="1" x14ac:dyDescent="0.35">
      <c r="A1011" s="38" t="s">
        <v>3578</v>
      </c>
      <c r="B1011" s="43" t="s">
        <v>6035</v>
      </c>
      <c r="C1011" s="38" t="s">
        <v>6036</v>
      </c>
      <c r="D1011" s="38" t="s">
        <v>6037</v>
      </c>
      <c r="E1011" s="38" t="s">
        <v>6038</v>
      </c>
      <c r="F1011" s="38" t="s">
        <v>3556</v>
      </c>
    </row>
    <row r="1012" spans="1:6" ht="15" customHeight="1" x14ac:dyDescent="0.35">
      <c r="A1012" s="38" t="s">
        <v>3578</v>
      </c>
      <c r="B1012" s="43" t="s">
        <v>6039</v>
      </c>
      <c r="C1012" s="38" t="s">
        <v>6040</v>
      </c>
      <c r="D1012" s="38" t="s">
        <v>6041</v>
      </c>
      <c r="E1012" s="38" t="s">
        <v>6042</v>
      </c>
      <c r="F1012" s="38" t="s">
        <v>3556</v>
      </c>
    </row>
    <row r="1013" spans="1:6" ht="15" customHeight="1" x14ac:dyDescent="0.35">
      <c r="A1013" s="38" t="s">
        <v>3578</v>
      </c>
      <c r="B1013" s="43" t="s">
        <v>6043</v>
      </c>
      <c r="C1013" s="38" t="s">
        <v>6044</v>
      </c>
      <c r="D1013" s="38" t="s">
        <v>6045</v>
      </c>
      <c r="E1013" s="38" t="s">
        <v>6046</v>
      </c>
      <c r="F1013" s="38" t="s">
        <v>3556</v>
      </c>
    </row>
    <row r="1014" spans="1:6" ht="15" customHeight="1" x14ac:dyDescent="0.35">
      <c r="A1014" s="38" t="s">
        <v>3578</v>
      </c>
      <c r="B1014" s="43" t="s">
        <v>6047</v>
      </c>
      <c r="C1014" s="38" t="s">
        <v>6048</v>
      </c>
      <c r="D1014" s="38" t="s">
        <v>6049</v>
      </c>
      <c r="E1014" s="38" t="s">
        <v>6050</v>
      </c>
      <c r="F1014" s="38" t="s">
        <v>3556</v>
      </c>
    </row>
    <row r="1015" spans="1:6" ht="15" customHeight="1" x14ac:dyDescent="0.35">
      <c r="A1015" s="38" t="s">
        <v>3578</v>
      </c>
      <c r="B1015" s="43" t="s">
        <v>6051</v>
      </c>
      <c r="C1015" s="38" t="s">
        <v>6052</v>
      </c>
      <c r="D1015" s="38" t="s">
        <v>6053</v>
      </c>
      <c r="E1015" s="38" t="s">
        <v>6054</v>
      </c>
      <c r="F1015" s="38" t="s">
        <v>3556</v>
      </c>
    </row>
    <row r="1016" spans="1:6" ht="15" customHeight="1" x14ac:dyDescent="0.35">
      <c r="A1016" s="38" t="s">
        <v>3578</v>
      </c>
      <c r="B1016" s="43" t="s">
        <v>6055</v>
      </c>
      <c r="C1016" s="38" t="s">
        <v>6056</v>
      </c>
      <c r="D1016" s="38" t="s">
        <v>6057</v>
      </c>
      <c r="E1016" s="38" t="s">
        <v>6058</v>
      </c>
      <c r="F1016" s="38" t="s">
        <v>3556</v>
      </c>
    </row>
    <row r="1017" spans="1:6" ht="15" customHeight="1" x14ac:dyDescent="0.35">
      <c r="A1017" s="38" t="s">
        <v>3578</v>
      </c>
      <c r="B1017" s="43" t="s">
        <v>6059</v>
      </c>
      <c r="C1017" s="38" t="s">
        <v>6060</v>
      </c>
      <c r="D1017" s="38" t="s">
        <v>6061</v>
      </c>
      <c r="E1017" s="38" t="s">
        <v>6062</v>
      </c>
      <c r="F1017" s="38" t="s">
        <v>3556</v>
      </c>
    </row>
    <row r="1018" spans="1:6" ht="15" customHeight="1" x14ac:dyDescent="0.35">
      <c r="A1018" s="38" t="s">
        <v>3578</v>
      </c>
      <c r="B1018" s="43" t="s">
        <v>6063</v>
      </c>
      <c r="C1018" s="38" t="s">
        <v>6064</v>
      </c>
      <c r="D1018" s="38" t="s">
        <v>6065</v>
      </c>
      <c r="E1018" s="38" t="s">
        <v>6066</v>
      </c>
      <c r="F1018" s="38" t="s">
        <v>3556</v>
      </c>
    </row>
    <row r="1019" spans="1:6" ht="15" customHeight="1" x14ac:dyDescent="0.35">
      <c r="A1019" s="38" t="s">
        <v>3578</v>
      </c>
      <c r="B1019" s="43" t="s">
        <v>6067</v>
      </c>
      <c r="C1019" s="38" t="s">
        <v>6068</v>
      </c>
      <c r="D1019" s="38" t="s">
        <v>6069</v>
      </c>
      <c r="E1019" s="38" t="s">
        <v>6070</v>
      </c>
      <c r="F1019" s="38" t="s">
        <v>3556</v>
      </c>
    </row>
    <row r="1020" spans="1:6" ht="15" customHeight="1" x14ac:dyDescent="0.35">
      <c r="A1020" s="38" t="s">
        <v>3578</v>
      </c>
      <c r="B1020" s="43" t="s">
        <v>6071</v>
      </c>
      <c r="C1020" s="38" t="s">
        <v>6072</v>
      </c>
      <c r="D1020" s="38" t="s">
        <v>6073</v>
      </c>
      <c r="E1020" s="38" t="s">
        <v>6074</v>
      </c>
      <c r="F1020" s="38" t="s">
        <v>3556</v>
      </c>
    </row>
    <row r="1021" spans="1:6" ht="15" customHeight="1" x14ac:dyDescent="0.35">
      <c r="A1021" s="38" t="s">
        <v>3578</v>
      </c>
      <c r="B1021" s="43" t="s">
        <v>6075</v>
      </c>
      <c r="C1021" s="38" t="s">
        <v>6076</v>
      </c>
      <c r="D1021" s="38" t="s">
        <v>6077</v>
      </c>
      <c r="E1021" s="38" t="s">
        <v>6078</v>
      </c>
      <c r="F1021" s="38" t="s">
        <v>3556</v>
      </c>
    </row>
    <row r="1022" spans="1:6" ht="15" customHeight="1" x14ac:dyDescent="0.35">
      <c r="A1022" s="38" t="s">
        <v>3578</v>
      </c>
      <c r="B1022" s="43" t="s">
        <v>6079</v>
      </c>
      <c r="C1022" s="38" t="s">
        <v>6080</v>
      </c>
      <c r="D1022" s="38" t="s">
        <v>6081</v>
      </c>
      <c r="E1022" s="38" t="s">
        <v>6082</v>
      </c>
      <c r="F1022" s="38" t="s">
        <v>3556</v>
      </c>
    </row>
    <row r="1023" spans="1:6" ht="15" customHeight="1" x14ac:dyDescent="0.35">
      <c r="A1023" s="38" t="s">
        <v>3578</v>
      </c>
      <c r="B1023" s="43" t="s">
        <v>6083</v>
      </c>
      <c r="C1023" s="38" t="s">
        <v>6084</v>
      </c>
      <c r="D1023" s="38" t="s">
        <v>6085</v>
      </c>
      <c r="E1023" s="38" t="s">
        <v>6085</v>
      </c>
      <c r="F1023" s="38" t="s">
        <v>3556</v>
      </c>
    </row>
    <row r="1024" spans="1:6" ht="15" customHeight="1" x14ac:dyDescent="0.35">
      <c r="A1024" s="38" t="s">
        <v>3578</v>
      </c>
      <c r="B1024" s="43" t="s">
        <v>6086</v>
      </c>
      <c r="C1024" s="38" t="s">
        <v>6087</v>
      </c>
      <c r="D1024" s="38" t="s">
        <v>6088</v>
      </c>
      <c r="E1024" s="38" t="s">
        <v>6089</v>
      </c>
      <c r="F1024" s="38" t="s">
        <v>3556</v>
      </c>
    </row>
    <row r="1025" spans="1:6" ht="15" customHeight="1" x14ac:dyDescent="0.35">
      <c r="A1025" s="38" t="s">
        <v>3578</v>
      </c>
      <c r="B1025" s="43" t="s">
        <v>6090</v>
      </c>
      <c r="C1025" s="38" t="s">
        <v>6091</v>
      </c>
      <c r="D1025" s="38" t="s">
        <v>6092</v>
      </c>
      <c r="E1025" s="38" t="s">
        <v>6093</v>
      </c>
      <c r="F1025" s="38" t="s">
        <v>3556</v>
      </c>
    </row>
    <row r="1026" spans="1:6" ht="15" customHeight="1" x14ac:dyDescent="0.35">
      <c r="A1026" s="38" t="s">
        <v>3578</v>
      </c>
      <c r="B1026" s="43" t="s">
        <v>1082</v>
      </c>
      <c r="C1026" s="38" t="s">
        <v>2372</v>
      </c>
      <c r="D1026" s="38" t="s">
        <v>3559</v>
      </c>
      <c r="E1026" s="38" t="s">
        <v>3560</v>
      </c>
      <c r="F1026" s="38" t="s">
        <v>1081</v>
      </c>
    </row>
    <row r="1027" spans="1:6" ht="15" customHeight="1" x14ac:dyDescent="0.35">
      <c r="A1027" s="38" t="s">
        <v>3578</v>
      </c>
      <c r="B1027" s="43" t="s">
        <v>6094</v>
      </c>
      <c r="C1027" s="38" t="s">
        <v>6095</v>
      </c>
      <c r="D1027" s="38" t="s">
        <v>6096</v>
      </c>
      <c r="E1027" s="38" t="s">
        <v>6097</v>
      </c>
      <c r="F1027" s="38" t="s">
        <v>1081</v>
      </c>
    </row>
    <row r="1028" spans="1:6" ht="15" customHeight="1" x14ac:dyDescent="0.35">
      <c r="A1028" s="38" t="s">
        <v>3578</v>
      </c>
      <c r="B1028" s="43" t="s">
        <v>6098</v>
      </c>
      <c r="C1028" s="38" t="s">
        <v>6099</v>
      </c>
      <c r="D1028" s="38" t="s">
        <v>6100</v>
      </c>
      <c r="E1028" s="38" t="s">
        <v>6101</v>
      </c>
      <c r="F1028" s="38" t="s">
        <v>1081</v>
      </c>
    </row>
    <row r="1029" spans="1:6" ht="15" customHeight="1" x14ac:dyDescent="0.35">
      <c r="A1029" s="38" t="s">
        <v>3578</v>
      </c>
      <c r="B1029" s="43" t="s">
        <v>6102</v>
      </c>
      <c r="C1029" s="38" t="s">
        <v>6103</v>
      </c>
      <c r="D1029" s="38" t="s">
        <v>6104</v>
      </c>
      <c r="E1029" s="38" t="s">
        <v>6104</v>
      </c>
      <c r="F1029" s="38" t="s">
        <v>1081</v>
      </c>
    </row>
    <row r="1030" spans="1:6" ht="15" customHeight="1" x14ac:dyDescent="0.35">
      <c r="A1030" s="38" t="s">
        <v>3578</v>
      </c>
      <c r="B1030" s="43" t="s">
        <v>6105</v>
      </c>
      <c r="C1030" s="38" t="s">
        <v>6106</v>
      </c>
      <c r="D1030" s="38" t="s">
        <v>6107</v>
      </c>
      <c r="E1030" s="38" t="s">
        <v>6107</v>
      </c>
      <c r="F1030" s="38" t="s">
        <v>1081</v>
      </c>
    </row>
    <row r="1031" spans="1:6" ht="15" customHeight="1" x14ac:dyDescent="0.35">
      <c r="A1031" s="38" t="s">
        <v>3578</v>
      </c>
      <c r="B1031" s="43" t="s">
        <v>6108</v>
      </c>
      <c r="C1031" s="38" t="s">
        <v>6109</v>
      </c>
      <c r="D1031" s="38" t="s">
        <v>6110</v>
      </c>
      <c r="E1031" s="38" t="s">
        <v>6110</v>
      </c>
      <c r="F1031" s="38" t="s">
        <v>1081</v>
      </c>
    </row>
    <row r="1032" spans="1:6" ht="15" customHeight="1" x14ac:dyDescent="0.35">
      <c r="A1032" s="38" t="s">
        <v>3578</v>
      </c>
      <c r="B1032" s="43" t="s">
        <v>6111</v>
      </c>
      <c r="C1032" s="38" t="s">
        <v>6112</v>
      </c>
      <c r="D1032" s="38" t="s">
        <v>6113</v>
      </c>
      <c r="E1032" s="38" t="s">
        <v>6114</v>
      </c>
      <c r="F1032" s="38" t="s">
        <v>1081</v>
      </c>
    </row>
    <row r="1033" spans="1:6" ht="15" customHeight="1" x14ac:dyDescent="0.35">
      <c r="A1033" s="38" t="s">
        <v>3578</v>
      </c>
      <c r="B1033" s="43" t="s">
        <v>6115</v>
      </c>
      <c r="C1033" s="38" t="s">
        <v>6116</v>
      </c>
      <c r="D1033" s="38" t="s">
        <v>6117</v>
      </c>
      <c r="E1033" s="38" t="s">
        <v>6118</v>
      </c>
      <c r="F1033" s="38" t="s">
        <v>1081</v>
      </c>
    </row>
    <row r="1034" spans="1:6" ht="15" customHeight="1" x14ac:dyDescent="0.35">
      <c r="A1034" s="38" t="s">
        <v>3578</v>
      </c>
      <c r="B1034" s="43" t="s">
        <v>6119</v>
      </c>
      <c r="C1034" s="38" t="s">
        <v>6120</v>
      </c>
      <c r="D1034" s="38" t="s">
        <v>6121</v>
      </c>
      <c r="E1034" s="38" t="s">
        <v>6122</v>
      </c>
      <c r="F1034" s="38" t="s">
        <v>1081</v>
      </c>
    </row>
    <row r="1035" spans="1:6" ht="15" customHeight="1" x14ac:dyDescent="0.35">
      <c r="A1035" s="38" t="s">
        <v>3578</v>
      </c>
      <c r="B1035" s="43" t="s">
        <v>6123</v>
      </c>
      <c r="C1035" s="38" t="s">
        <v>6124</v>
      </c>
      <c r="D1035" s="38" t="s">
        <v>6125</v>
      </c>
      <c r="E1035" s="38" t="s">
        <v>6126</v>
      </c>
      <c r="F1035" s="38" t="s">
        <v>1081</v>
      </c>
    </row>
    <row r="1036" spans="1:6" ht="15" customHeight="1" x14ac:dyDescent="0.35">
      <c r="A1036" s="38" t="s">
        <v>3578</v>
      </c>
      <c r="B1036" s="43" t="s">
        <v>6127</v>
      </c>
      <c r="C1036" s="38" t="s">
        <v>6128</v>
      </c>
      <c r="D1036" s="38" t="s">
        <v>6129</v>
      </c>
      <c r="E1036" s="38" t="s">
        <v>6129</v>
      </c>
      <c r="F1036" s="38" t="s">
        <v>1081</v>
      </c>
    </row>
    <row r="1037" spans="1:6" ht="15" customHeight="1" x14ac:dyDescent="0.35">
      <c r="A1037" s="38" t="s">
        <v>3578</v>
      </c>
      <c r="B1037" s="43" t="s">
        <v>6130</v>
      </c>
      <c r="C1037" s="38" t="s">
        <v>6131</v>
      </c>
      <c r="D1037" s="38" t="s">
        <v>6132</v>
      </c>
      <c r="E1037" s="38" t="s">
        <v>6133</v>
      </c>
      <c r="F1037" s="38" t="s">
        <v>1081</v>
      </c>
    </row>
    <row r="1038" spans="1:6" ht="15" customHeight="1" x14ac:dyDescent="0.35">
      <c r="A1038" s="38" t="s">
        <v>3578</v>
      </c>
      <c r="B1038" s="43" t="s">
        <v>6134</v>
      </c>
      <c r="C1038" s="38" t="s">
        <v>6135</v>
      </c>
      <c r="D1038" s="38" t="s">
        <v>6136</v>
      </c>
      <c r="E1038" s="38" t="s">
        <v>6137</v>
      </c>
      <c r="F1038" s="38" t="s">
        <v>1081</v>
      </c>
    </row>
    <row r="1039" spans="1:6" ht="15" customHeight="1" x14ac:dyDescent="0.35">
      <c r="A1039" s="38" t="s">
        <v>3578</v>
      </c>
      <c r="B1039" s="43" t="s">
        <v>6138</v>
      </c>
      <c r="C1039" s="38" t="s">
        <v>6139</v>
      </c>
      <c r="D1039" s="38" t="s">
        <v>6140</v>
      </c>
      <c r="E1039" s="38" t="s">
        <v>6141</v>
      </c>
      <c r="F1039" s="38" t="s">
        <v>1081</v>
      </c>
    </row>
    <row r="1040" spans="1:6" ht="15" customHeight="1" x14ac:dyDescent="0.35">
      <c r="A1040" s="38" t="s">
        <v>3578</v>
      </c>
      <c r="B1040" s="43" t="s">
        <v>6142</v>
      </c>
      <c r="C1040" s="38" t="s">
        <v>5191</v>
      </c>
      <c r="D1040" s="38" t="s">
        <v>6143</v>
      </c>
      <c r="E1040" s="38" t="s">
        <v>6143</v>
      </c>
      <c r="F1040" s="38" t="s">
        <v>1081</v>
      </c>
    </row>
    <row r="1041" spans="1:6" ht="15" customHeight="1" x14ac:dyDescent="0.35">
      <c r="A1041" s="38" t="s">
        <v>3578</v>
      </c>
      <c r="B1041" s="43" t="s">
        <v>6144</v>
      </c>
      <c r="C1041" s="38" t="s">
        <v>6145</v>
      </c>
      <c r="D1041" s="38" t="s">
        <v>6146</v>
      </c>
      <c r="E1041" s="38" t="s">
        <v>6147</v>
      </c>
      <c r="F1041" s="38" t="s">
        <v>1081</v>
      </c>
    </row>
    <row r="1042" spans="1:6" ht="15" customHeight="1" x14ac:dyDescent="0.35">
      <c r="A1042" s="38" t="s">
        <v>3578</v>
      </c>
      <c r="B1042" s="43" t="s">
        <v>6148</v>
      </c>
      <c r="C1042" s="38" t="s">
        <v>4103</v>
      </c>
      <c r="D1042" s="38" t="s">
        <v>6149</v>
      </c>
      <c r="E1042" s="38" t="s">
        <v>6150</v>
      </c>
      <c r="F1042" s="38" t="s">
        <v>1081</v>
      </c>
    </row>
    <row r="1043" spans="1:6" ht="15" customHeight="1" x14ac:dyDescent="0.35">
      <c r="A1043" s="38" t="s">
        <v>3578</v>
      </c>
      <c r="B1043" s="43" t="s">
        <v>6151</v>
      </c>
      <c r="C1043" s="38" t="s">
        <v>5850</v>
      </c>
      <c r="D1043" s="38" t="s">
        <v>5851</v>
      </c>
      <c r="E1043" s="38" t="s">
        <v>5851</v>
      </c>
      <c r="F1043" s="38" t="s">
        <v>1081</v>
      </c>
    </row>
    <row r="1044" spans="1:6" ht="15" customHeight="1" x14ac:dyDescent="0.35">
      <c r="A1044" s="38" t="s">
        <v>3578</v>
      </c>
      <c r="B1044" s="43" t="s">
        <v>6152</v>
      </c>
      <c r="C1044" s="38" t="s">
        <v>6153</v>
      </c>
      <c r="D1044" s="38" t="s">
        <v>6154</v>
      </c>
      <c r="E1044" s="38" t="s">
        <v>6155</v>
      </c>
      <c r="F1044" s="38" t="s">
        <v>1081</v>
      </c>
    </row>
    <row r="1045" spans="1:6" ht="15" customHeight="1" x14ac:dyDescent="0.35">
      <c r="A1045" s="38" t="s">
        <v>3578</v>
      </c>
      <c r="B1045" s="43" t="s">
        <v>6156</v>
      </c>
      <c r="C1045" s="38" t="s">
        <v>3639</v>
      </c>
      <c r="D1045" s="38" t="s">
        <v>6157</v>
      </c>
      <c r="E1045" s="38" t="s">
        <v>3641</v>
      </c>
      <c r="F1045" s="38" t="s">
        <v>1081</v>
      </c>
    </row>
    <row r="1046" spans="1:6" ht="15" customHeight="1" x14ac:dyDescent="0.35">
      <c r="A1046" s="38" t="s">
        <v>3578</v>
      </c>
      <c r="B1046" s="43" t="s">
        <v>6158</v>
      </c>
      <c r="C1046" s="38" t="s">
        <v>6159</v>
      </c>
      <c r="D1046" s="38" t="s">
        <v>6160</v>
      </c>
      <c r="E1046" s="38" t="s">
        <v>6161</v>
      </c>
      <c r="F1046" s="38" t="s">
        <v>1081</v>
      </c>
    </row>
    <row r="1047" spans="1:6" ht="15" customHeight="1" x14ac:dyDescent="0.35">
      <c r="A1047" s="38" t="s">
        <v>3578</v>
      </c>
      <c r="B1047" s="43" t="s">
        <v>6162</v>
      </c>
      <c r="C1047" s="38" t="s">
        <v>6163</v>
      </c>
      <c r="D1047" s="38" t="s">
        <v>6164</v>
      </c>
      <c r="E1047" s="38" t="s">
        <v>6165</v>
      </c>
      <c r="F1047" s="38" t="s">
        <v>1081</v>
      </c>
    </row>
    <row r="1048" spans="1:6" ht="15" customHeight="1" x14ac:dyDescent="0.35">
      <c r="A1048" s="38" t="s">
        <v>3578</v>
      </c>
      <c r="B1048" s="43" t="s">
        <v>6166</v>
      </c>
      <c r="C1048" s="38" t="s">
        <v>3922</v>
      </c>
      <c r="D1048" s="38" t="s">
        <v>6167</v>
      </c>
      <c r="E1048" s="38" t="s">
        <v>6168</v>
      </c>
      <c r="F1048" s="38" t="s">
        <v>1081</v>
      </c>
    </row>
    <row r="1049" spans="1:6" ht="15" customHeight="1" x14ac:dyDescent="0.35">
      <c r="A1049" s="38" t="s">
        <v>3578</v>
      </c>
      <c r="B1049" s="43" t="s">
        <v>6169</v>
      </c>
      <c r="C1049" s="38" t="s">
        <v>6170</v>
      </c>
      <c r="D1049" s="38" t="s">
        <v>6171</v>
      </c>
      <c r="E1049" s="38" t="s">
        <v>6172</v>
      </c>
      <c r="F1049" s="38" t="s">
        <v>1081</v>
      </c>
    </row>
    <row r="1050" spans="1:6" ht="15" customHeight="1" x14ac:dyDescent="0.35">
      <c r="A1050" s="38" t="s">
        <v>3578</v>
      </c>
      <c r="B1050" s="43" t="s">
        <v>6173</v>
      </c>
      <c r="C1050" s="38" t="s">
        <v>6174</v>
      </c>
      <c r="D1050" s="38" t="s">
        <v>6175</v>
      </c>
      <c r="E1050" s="38" t="s">
        <v>6175</v>
      </c>
      <c r="F1050" s="38" t="s">
        <v>1081</v>
      </c>
    </row>
    <row r="1051" spans="1:6" ht="15" customHeight="1" x14ac:dyDescent="0.35">
      <c r="A1051" s="38" t="s">
        <v>3578</v>
      </c>
      <c r="B1051" s="43" t="s">
        <v>6176</v>
      </c>
      <c r="C1051" s="38" t="s">
        <v>6177</v>
      </c>
      <c r="D1051" s="38" t="s">
        <v>6178</v>
      </c>
      <c r="E1051" s="38" t="s">
        <v>6179</v>
      </c>
      <c r="F1051" s="38" t="s">
        <v>1081</v>
      </c>
    </row>
    <row r="1052" spans="1:6" ht="15" customHeight="1" x14ac:dyDescent="0.35">
      <c r="A1052" s="38" t="s">
        <v>3578</v>
      </c>
      <c r="B1052" s="43" t="s">
        <v>6180</v>
      </c>
      <c r="C1052" s="38" t="s">
        <v>6181</v>
      </c>
      <c r="D1052" s="38" t="s">
        <v>6182</v>
      </c>
      <c r="E1052" s="38" t="s">
        <v>6182</v>
      </c>
      <c r="F1052" s="38" t="s">
        <v>1081</v>
      </c>
    </row>
    <row r="1053" spans="1:6" ht="15" customHeight="1" x14ac:dyDescent="0.35">
      <c r="A1053" s="38" t="s">
        <v>3578</v>
      </c>
      <c r="B1053" s="43" t="s">
        <v>6183</v>
      </c>
      <c r="C1053" s="38" t="s">
        <v>3562</v>
      </c>
      <c r="D1053" s="38" t="s">
        <v>3563</v>
      </c>
      <c r="E1053" s="38" t="s">
        <v>3564</v>
      </c>
      <c r="F1053" s="38" t="s">
        <v>3561</v>
      </c>
    </row>
    <row r="1054" spans="1:6" ht="15" customHeight="1" x14ac:dyDescent="0.35">
      <c r="A1054" s="38" t="s">
        <v>3578</v>
      </c>
      <c r="B1054" s="43" t="s">
        <v>6184</v>
      </c>
      <c r="C1054" s="38" t="s">
        <v>6185</v>
      </c>
      <c r="D1054" s="38" t="s">
        <v>6186</v>
      </c>
      <c r="E1054" s="38" t="s">
        <v>6187</v>
      </c>
      <c r="F1054" s="38" t="s">
        <v>3561</v>
      </c>
    </row>
    <row r="1055" spans="1:6" ht="15" customHeight="1" x14ac:dyDescent="0.35">
      <c r="A1055" s="38" t="s">
        <v>3578</v>
      </c>
      <c r="B1055" s="43" t="s">
        <v>6188</v>
      </c>
      <c r="C1055" s="38" t="s">
        <v>6189</v>
      </c>
      <c r="D1055" s="38" t="s">
        <v>6190</v>
      </c>
      <c r="E1055" s="38" t="s">
        <v>6190</v>
      </c>
      <c r="F1055" s="38" t="s">
        <v>3561</v>
      </c>
    </row>
    <row r="1056" spans="1:6" ht="15" customHeight="1" x14ac:dyDescent="0.35">
      <c r="A1056" s="38" t="s">
        <v>3578</v>
      </c>
      <c r="B1056" s="43" t="s">
        <v>6191</v>
      </c>
      <c r="C1056" s="38" t="s">
        <v>6192</v>
      </c>
      <c r="D1056" s="38" t="s">
        <v>6193</v>
      </c>
      <c r="E1056" s="38" t="s">
        <v>6194</v>
      </c>
      <c r="F1056" s="38" t="s">
        <v>3561</v>
      </c>
    </row>
    <row r="1057" spans="1:6" ht="15" customHeight="1" x14ac:dyDescent="0.35">
      <c r="A1057" s="38" t="s">
        <v>3578</v>
      </c>
      <c r="B1057" s="43" t="s">
        <v>6195</v>
      </c>
      <c r="C1057" s="38" t="s">
        <v>6196</v>
      </c>
      <c r="D1057" s="38" t="s">
        <v>6197</v>
      </c>
      <c r="E1057" s="38" t="s">
        <v>6198</v>
      </c>
      <c r="F1057" s="38" t="s">
        <v>3561</v>
      </c>
    </row>
    <row r="1058" spans="1:6" ht="15" customHeight="1" x14ac:dyDescent="0.35">
      <c r="A1058" s="38" t="s">
        <v>3578</v>
      </c>
      <c r="B1058" s="43" t="s">
        <v>6199</v>
      </c>
      <c r="C1058" s="38" t="s">
        <v>6200</v>
      </c>
      <c r="D1058" s="38" t="s">
        <v>6201</v>
      </c>
      <c r="E1058" s="38" t="s">
        <v>6202</v>
      </c>
      <c r="F1058" s="38" t="s">
        <v>3561</v>
      </c>
    </row>
    <row r="1059" spans="1:6" ht="15" customHeight="1" x14ac:dyDescent="0.35">
      <c r="A1059" s="38" t="s">
        <v>3578</v>
      </c>
      <c r="B1059" s="43" t="s">
        <v>6203</v>
      </c>
      <c r="C1059" s="38" t="s">
        <v>6204</v>
      </c>
      <c r="D1059" s="38" t="s">
        <v>6205</v>
      </c>
      <c r="E1059" s="38" t="s">
        <v>6206</v>
      </c>
      <c r="F1059" s="38" t="s">
        <v>3561</v>
      </c>
    </row>
    <row r="1060" spans="1:6" ht="15" customHeight="1" x14ac:dyDescent="0.35">
      <c r="A1060" s="38" t="s">
        <v>3578</v>
      </c>
      <c r="B1060" s="43" t="s">
        <v>6207</v>
      </c>
      <c r="C1060" s="38" t="s">
        <v>6208</v>
      </c>
      <c r="D1060" s="38" t="s">
        <v>6209</v>
      </c>
      <c r="E1060" s="38" t="s">
        <v>6209</v>
      </c>
      <c r="F1060" s="38" t="s">
        <v>3561</v>
      </c>
    </row>
    <row r="1061" spans="1:6" ht="15" customHeight="1" x14ac:dyDescent="0.35">
      <c r="A1061" s="38" t="s">
        <v>3578</v>
      </c>
      <c r="B1061" s="43" t="s">
        <v>6210</v>
      </c>
      <c r="C1061" s="38" t="s">
        <v>6211</v>
      </c>
      <c r="D1061" s="38" t="s">
        <v>6212</v>
      </c>
      <c r="E1061" s="38" t="s">
        <v>6213</v>
      </c>
      <c r="F1061" s="38" t="s">
        <v>3561</v>
      </c>
    </row>
    <row r="1062" spans="1:6" ht="15" customHeight="1" x14ac:dyDescent="0.35">
      <c r="A1062" s="38" t="s">
        <v>3578</v>
      </c>
      <c r="B1062" s="43" t="s">
        <v>6214</v>
      </c>
      <c r="C1062" s="38" t="s">
        <v>6215</v>
      </c>
      <c r="D1062" s="38" t="s">
        <v>6216</v>
      </c>
      <c r="E1062" s="38" t="s">
        <v>6217</v>
      </c>
      <c r="F1062" s="38" t="s">
        <v>3561</v>
      </c>
    </row>
    <row r="1063" spans="1:6" ht="15" customHeight="1" x14ac:dyDescent="0.35">
      <c r="A1063" s="38" t="s">
        <v>3578</v>
      </c>
      <c r="B1063" s="43" t="s">
        <v>6218</v>
      </c>
      <c r="C1063" s="38" t="s">
        <v>4811</v>
      </c>
      <c r="D1063" s="38" t="s">
        <v>6219</v>
      </c>
      <c r="E1063" s="38" t="s">
        <v>4813</v>
      </c>
      <c r="F1063" s="38" t="s">
        <v>3561</v>
      </c>
    </row>
    <row r="1064" spans="1:6" ht="15" customHeight="1" x14ac:dyDescent="0.35">
      <c r="A1064" s="38" t="s">
        <v>3578</v>
      </c>
      <c r="B1064" s="43" t="s">
        <v>6220</v>
      </c>
      <c r="C1064" s="38" t="s">
        <v>6221</v>
      </c>
      <c r="D1064" s="38" t="s">
        <v>6222</v>
      </c>
      <c r="E1064" s="38" t="s">
        <v>6223</v>
      </c>
      <c r="F1064" s="38" t="s">
        <v>3561</v>
      </c>
    </row>
    <row r="1065" spans="1:6" ht="15" customHeight="1" x14ac:dyDescent="0.35">
      <c r="A1065" s="38" t="s">
        <v>3578</v>
      </c>
      <c r="B1065" s="43" t="s">
        <v>6224</v>
      </c>
      <c r="C1065" s="38" t="s">
        <v>6225</v>
      </c>
      <c r="D1065" s="38" t="s">
        <v>6226</v>
      </c>
      <c r="E1065" s="38" t="s">
        <v>6227</v>
      </c>
      <c r="F1065" s="38" t="s">
        <v>3561</v>
      </c>
    </row>
    <row r="1066" spans="1:6" ht="15" customHeight="1" x14ac:dyDescent="0.35">
      <c r="A1066" s="38" t="s">
        <v>3578</v>
      </c>
      <c r="B1066" s="43" t="s">
        <v>6228</v>
      </c>
      <c r="C1066" s="38" t="s">
        <v>6023</v>
      </c>
      <c r="D1066" s="38" t="s">
        <v>6024</v>
      </c>
      <c r="E1066" s="38" t="s">
        <v>6025</v>
      </c>
      <c r="F1066" s="38" t="s">
        <v>3561</v>
      </c>
    </row>
    <row r="1067" spans="1:6" ht="15" customHeight="1" x14ac:dyDescent="0.35">
      <c r="A1067" s="38" t="s">
        <v>3578</v>
      </c>
      <c r="B1067" s="43" t="s">
        <v>6229</v>
      </c>
      <c r="C1067" s="38" t="s">
        <v>6230</v>
      </c>
      <c r="D1067" s="38" t="s">
        <v>6231</v>
      </c>
      <c r="E1067" s="38" t="s">
        <v>6232</v>
      </c>
      <c r="F1067" s="38" t="s">
        <v>3561</v>
      </c>
    </row>
    <row r="1068" spans="1:6" ht="15" customHeight="1" x14ac:dyDescent="0.35">
      <c r="A1068" s="38" t="s">
        <v>3578</v>
      </c>
      <c r="B1068" s="43" t="s">
        <v>6233</v>
      </c>
      <c r="C1068" s="38" t="s">
        <v>6234</v>
      </c>
      <c r="D1068" s="38" t="s">
        <v>6235</v>
      </c>
      <c r="E1068" s="38" t="s">
        <v>6235</v>
      </c>
      <c r="F1068" s="38" t="s">
        <v>3561</v>
      </c>
    </row>
    <row r="1069" spans="1:6" ht="15" customHeight="1" x14ac:dyDescent="0.35">
      <c r="A1069" s="38" t="s">
        <v>3578</v>
      </c>
      <c r="B1069" s="43" t="s">
        <v>6236</v>
      </c>
      <c r="C1069" s="38" t="s">
        <v>6237</v>
      </c>
      <c r="D1069" s="38" t="s">
        <v>6238</v>
      </c>
      <c r="E1069" s="38" t="s">
        <v>6239</v>
      </c>
      <c r="F1069" s="38" t="s">
        <v>3561</v>
      </c>
    </row>
    <row r="1070" spans="1:6" ht="15" customHeight="1" x14ac:dyDescent="0.35">
      <c r="A1070" s="38" t="s">
        <v>3578</v>
      </c>
      <c r="B1070" s="43" t="s">
        <v>6240</v>
      </c>
      <c r="C1070" s="38" t="s">
        <v>6241</v>
      </c>
      <c r="D1070" s="38" t="s">
        <v>6242</v>
      </c>
      <c r="E1070" s="38" t="s">
        <v>6243</v>
      </c>
      <c r="F1070" s="38" t="s">
        <v>3561</v>
      </c>
    </row>
    <row r="1071" spans="1:6" ht="15" customHeight="1" x14ac:dyDescent="0.35">
      <c r="A1071" s="38" t="s">
        <v>3578</v>
      </c>
      <c r="B1071" s="43" t="s">
        <v>6244</v>
      </c>
      <c r="C1071" s="38" t="s">
        <v>6245</v>
      </c>
      <c r="D1071" s="38" t="s">
        <v>6246</v>
      </c>
      <c r="E1071" s="38" t="s">
        <v>6247</v>
      </c>
      <c r="F1071" s="38" t="s">
        <v>3561</v>
      </c>
    </row>
    <row r="1072" spans="1:6" ht="15" customHeight="1" x14ac:dyDescent="0.35">
      <c r="A1072" s="38" t="s">
        <v>3578</v>
      </c>
      <c r="B1072" s="43" t="s">
        <v>6248</v>
      </c>
      <c r="C1072" s="38" t="s">
        <v>6249</v>
      </c>
      <c r="D1072" s="38" t="s">
        <v>6250</v>
      </c>
      <c r="E1072" s="38" t="s">
        <v>6251</v>
      </c>
      <c r="F1072" s="38" t="s">
        <v>3561</v>
      </c>
    </row>
    <row r="1073" spans="1:6" ht="15" customHeight="1" x14ac:dyDescent="0.35">
      <c r="A1073" s="38" t="s">
        <v>3578</v>
      </c>
      <c r="B1073" s="43" t="s">
        <v>6252</v>
      </c>
      <c r="C1073" s="38" t="s">
        <v>6253</v>
      </c>
      <c r="D1073" s="38" t="s">
        <v>6254</v>
      </c>
      <c r="E1073" s="38" t="s">
        <v>6255</v>
      </c>
      <c r="F1073" s="38" t="s">
        <v>3561</v>
      </c>
    </row>
    <row r="1074" spans="1:6" ht="15" customHeight="1" x14ac:dyDescent="0.35">
      <c r="A1074" s="38" t="s">
        <v>3578</v>
      </c>
      <c r="B1074" s="43" t="s">
        <v>6256</v>
      </c>
      <c r="C1074" s="38" t="s">
        <v>6257</v>
      </c>
      <c r="D1074" s="38" t="s">
        <v>6258</v>
      </c>
      <c r="E1074" s="38" t="s">
        <v>6258</v>
      </c>
      <c r="F1074" s="38" t="s">
        <v>3561</v>
      </c>
    </row>
    <row r="1075" spans="1:6" ht="15" customHeight="1" x14ac:dyDescent="0.35">
      <c r="A1075" s="38" t="s">
        <v>3578</v>
      </c>
      <c r="B1075" s="43" t="s">
        <v>6259</v>
      </c>
      <c r="C1075" s="38" t="s">
        <v>6260</v>
      </c>
      <c r="D1075" s="38" t="s">
        <v>6261</v>
      </c>
      <c r="E1075" s="38" t="s">
        <v>6261</v>
      </c>
      <c r="F1075" s="38" t="s">
        <v>3561</v>
      </c>
    </row>
    <row r="1076" spans="1:6" ht="15" customHeight="1" x14ac:dyDescent="0.35">
      <c r="A1076" s="38" t="s">
        <v>3578</v>
      </c>
      <c r="B1076" s="43" t="s">
        <v>854</v>
      </c>
      <c r="C1076" s="38" t="s">
        <v>2371</v>
      </c>
      <c r="D1076" s="38" t="s">
        <v>3565</v>
      </c>
      <c r="E1076" s="38" t="s">
        <v>3566</v>
      </c>
      <c r="F1076" s="38" t="s">
        <v>596</v>
      </c>
    </row>
    <row r="1077" spans="1:6" ht="15" customHeight="1" x14ac:dyDescent="0.35">
      <c r="A1077" s="38" t="s">
        <v>3578</v>
      </c>
      <c r="B1077" s="43" t="s">
        <v>6262</v>
      </c>
      <c r="C1077" s="38" t="s">
        <v>6263</v>
      </c>
      <c r="D1077" s="38" t="s">
        <v>6264</v>
      </c>
      <c r="E1077" s="38" t="s">
        <v>6264</v>
      </c>
      <c r="F1077" s="38" t="s">
        <v>596</v>
      </c>
    </row>
    <row r="1078" spans="1:6" ht="15" customHeight="1" x14ac:dyDescent="0.35">
      <c r="A1078" s="38" t="s">
        <v>3578</v>
      </c>
      <c r="B1078" s="43" t="s">
        <v>893</v>
      </c>
      <c r="C1078" s="38" t="s">
        <v>2379</v>
      </c>
      <c r="D1078" s="38" t="s">
        <v>3938</v>
      </c>
      <c r="E1078" s="38" t="s">
        <v>6265</v>
      </c>
      <c r="F1078" s="38" t="s">
        <v>596</v>
      </c>
    </row>
    <row r="1079" spans="1:6" ht="15" customHeight="1" x14ac:dyDescent="0.35">
      <c r="A1079" s="38" t="s">
        <v>3578</v>
      </c>
      <c r="B1079" s="43" t="s">
        <v>6266</v>
      </c>
      <c r="C1079" s="38" t="s">
        <v>6267</v>
      </c>
      <c r="D1079" s="38" t="s">
        <v>6268</v>
      </c>
      <c r="E1079" s="38" t="s">
        <v>6268</v>
      </c>
      <c r="F1079" s="38" t="s">
        <v>596</v>
      </c>
    </row>
    <row r="1080" spans="1:6" ht="15" customHeight="1" x14ac:dyDescent="0.35">
      <c r="A1080" s="38" t="s">
        <v>3578</v>
      </c>
      <c r="B1080" s="43" t="s">
        <v>6269</v>
      </c>
      <c r="C1080" s="38" t="s">
        <v>6270</v>
      </c>
      <c r="D1080" s="38" t="s">
        <v>6271</v>
      </c>
      <c r="E1080" s="38" t="s">
        <v>6272</v>
      </c>
      <c r="F1080" s="38" t="s">
        <v>596</v>
      </c>
    </row>
    <row r="1081" spans="1:6" ht="15" customHeight="1" x14ac:dyDescent="0.35">
      <c r="A1081" s="38" t="s">
        <v>3578</v>
      </c>
      <c r="B1081" s="43" t="s">
        <v>6273</v>
      </c>
      <c r="C1081" s="38" t="s">
        <v>6274</v>
      </c>
      <c r="D1081" s="38" t="s">
        <v>6275</v>
      </c>
      <c r="E1081" s="38" t="s">
        <v>6276</v>
      </c>
      <c r="F1081" s="38" t="s">
        <v>596</v>
      </c>
    </row>
    <row r="1082" spans="1:6" ht="15" customHeight="1" x14ac:dyDescent="0.35">
      <c r="A1082" s="38" t="s">
        <v>3578</v>
      </c>
      <c r="B1082" s="43" t="s">
        <v>6277</v>
      </c>
      <c r="C1082" s="38" t="s">
        <v>6278</v>
      </c>
      <c r="D1082" s="38" t="s">
        <v>6279</v>
      </c>
      <c r="E1082" s="38" t="s">
        <v>6280</v>
      </c>
      <c r="F1082" s="38" t="s">
        <v>596</v>
      </c>
    </row>
    <row r="1083" spans="1:6" ht="15" customHeight="1" x14ac:dyDescent="0.35">
      <c r="A1083" s="38" t="s">
        <v>3578</v>
      </c>
      <c r="B1083" s="43" t="s">
        <v>6281</v>
      </c>
      <c r="C1083" s="38" t="s">
        <v>6282</v>
      </c>
      <c r="D1083" s="38" t="s">
        <v>6283</v>
      </c>
      <c r="E1083" s="38" t="s">
        <v>6283</v>
      </c>
      <c r="F1083" s="38" t="s">
        <v>596</v>
      </c>
    </row>
    <row r="1084" spans="1:6" ht="15" customHeight="1" x14ac:dyDescent="0.35">
      <c r="A1084" s="38" t="s">
        <v>3578</v>
      </c>
      <c r="B1084" s="43" t="s">
        <v>6284</v>
      </c>
      <c r="C1084" s="38" t="s">
        <v>6285</v>
      </c>
      <c r="D1084" s="38" t="s">
        <v>6286</v>
      </c>
      <c r="E1084" s="38" t="s">
        <v>6286</v>
      </c>
      <c r="F1084" s="38" t="s">
        <v>596</v>
      </c>
    </row>
    <row r="1085" spans="1:6" ht="15" customHeight="1" x14ac:dyDescent="0.35">
      <c r="A1085" s="38" t="s">
        <v>3578</v>
      </c>
      <c r="B1085" s="43" t="s">
        <v>6287</v>
      </c>
      <c r="C1085" s="38" t="s">
        <v>6288</v>
      </c>
      <c r="D1085" s="38" t="s">
        <v>6289</v>
      </c>
      <c r="E1085" s="38" t="s">
        <v>6290</v>
      </c>
      <c r="F1085" s="38" t="s">
        <v>596</v>
      </c>
    </row>
    <row r="1086" spans="1:6" ht="15" customHeight="1" x14ac:dyDescent="0.35">
      <c r="A1086" s="38" t="s">
        <v>3578</v>
      </c>
      <c r="B1086" s="43" t="s">
        <v>6291</v>
      </c>
      <c r="C1086" s="38" t="s">
        <v>6292</v>
      </c>
      <c r="D1086" s="38" t="s">
        <v>6293</v>
      </c>
      <c r="E1086" s="38" t="s">
        <v>6294</v>
      </c>
      <c r="F1086" s="38" t="s">
        <v>596</v>
      </c>
    </row>
    <row r="1087" spans="1:6" ht="15" customHeight="1" x14ac:dyDescent="0.35">
      <c r="A1087" s="38" t="s">
        <v>3578</v>
      </c>
      <c r="B1087" s="43" t="s">
        <v>6295</v>
      </c>
      <c r="C1087" s="38" t="s">
        <v>6296</v>
      </c>
      <c r="D1087" s="38" t="s">
        <v>6297</v>
      </c>
      <c r="E1087" s="38" t="s">
        <v>6298</v>
      </c>
      <c r="F1087" s="38" t="s">
        <v>596</v>
      </c>
    </row>
    <row r="1088" spans="1:6" ht="15" customHeight="1" x14ac:dyDescent="0.35">
      <c r="A1088" s="38" t="s">
        <v>3578</v>
      </c>
      <c r="B1088" s="43" t="s">
        <v>6299</v>
      </c>
      <c r="C1088" s="38" t="s">
        <v>6300</v>
      </c>
      <c r="D1088" s="38" t="s">
        <v>6301</v>
      </c>
      <c r="E1088" s="38" t="s">
        <v>6302</v>
      </c>
      <c r="F1088" s="38" t="s">
        <v>596</v>
      </c>
    </row>
    <row r="1089" spans="1:6" ht="15" customHeight="1" x14ac:dyDescent="0.35">
      <c r="A1089" s="38" t="s">
        <v>3578</v>
      </c>
      <c r="B1089" s="43" t="s">
        <v>597</v>
      </c>
      <c r="C1089" s="38" t="s">
        <v>2408</v>
      </c>
      <c r="D1089" s="38" t="s">
        <v>4587</v>
      </c>
      <c r="E1089" s="38" t="s">
        <v>4587</v>
      </c>
      <c r="F1089" s="38" t="s">
        <v>596</v>
      </c>
    </row>
    <row r="1090" spans="1:6" ht="15" customHeight="1" x14ac:dyDescent="0.35">
      <c r="A1090" s="38" t="s">
        <v>3578</v>
      </c>
      <c r="B1090" s="43" t="s">
        <v>6303</v>
      </c>
      <c r="C1090" s="38" t="s">
        <v>6304</v>
      </c>
      <c r="D1090" s="38" t="s">
        <v>6305</v>
      </c>
      <c r="E1090" s="38" t="s">
        <v>6305</v>
      </c>
      <c r="F1090" s="38" t="s">
        <v>596</v>
      </c>
    </row>
    <row r="1091" spans="1:6" ht="15" customHeight="1" x14ac:dyDescent="0.35">
      <c r="A1091" s="38" t="s">
        <v>3578</v>
      </c>
      <c r="B1091" s="43" t="s">
        <v>6306</v>
      </c>
      <c r="C1091" s="38" t="s">
        <v>6307</v>
      </c>
      <c r="D1091" s="38" t="s">
        <v>6308</v>
      </c>
      <c r="E1091" s="38" t="s">
        <v>6308</v>
      </c>
      <c r="F1091" s="38" t="s">
        <v>596</v>
      </c>
    </row>
    <row r="1092" spans="1:6" ht="15" customHeight="1" x14ac:dyDescent="0.35">
      <c r="A1092" s="38" t="s">
        <v>3578</v>
      </c>
      <c r="B1092" s="43" t="s">
        <v>6309</v>
      </c>
      <c r="C1092" s="38" t="s">
        <v>6310</v>
      </c>
      <c r="D1092" s="38" t="s">
        <v>6311</v>
      </c>
      <c r="E1092" s="38" t="s">
        <v>6312</v>
      </c>
      <c r="F1092" s="38" t="s">
        <v>596</v>
      </c>
    </row>
    <row r="1093" spans="1:6" ht="15" customHeight="1" x14ac:dyDescent="0.35">
      <c r="A1093" s="38" t="s">
        <v>3578</v>
      </c>
      <c r="B1093" s="43" t="s">
        <v>6313</v>
      </c>
      <c r="C1093" s="38" t="s">
        <v>6314</v>
      </c>
      <c r="D1093" s="38" t="s">
        <v>6315</v>
      </c>
      <c r="E1093" s="38" t="s">
        <v>6316</v>
      </c>
      <c r="F1093" s="38" t="s">
        <v>596</v>
      </c>
    </row>
    <row r="1094" spans="1:6" ht="15" customHeight="1" x14ac:dyDescent="0.35">
      <c r="A1094" s="38" t="s">
        <v>3578</v>
      </c>
      <c r="B1094" s="43" t="s">
        <v>6317</v>
      </c>
      <c r="C1094" s="38" t="s">
        <v>2370</v>
      </c>
      <c r="D1094" s="38" t="s">
        <v>6318</v>
      </c>
      <c r="E1094" s="38" t="s">
        <v>6319</v>
      </c>
      <c r="F1094" s="38" t="s">
        <v>596</v>
      </c>
    </row>
    <row r="1095" spans="1:6" ht="15" customHeight="1" x14ac:dyDescent="0.35">
      <c r="A1095" s="38" t="s">
        <v>3578</v>
      </c>
      <c r="B1095" s="43" t="s">
        <v>6320</v>
      </c>
      <c r="C1095" s="38" t="s">
        <v>4995</v>
      </c>
      <c r="D1095" s="38" t="s">
        <v>6321</v>
      </c>
      <c r="E1095" s="38" t="s">
        <v>6322</v>
      </c>
      <c r="F1095" s="38" t="s">
        <v>596</v>
      </c>
    </row>
    <row r="1096" spans="1:6" ht="15" customHeight="1" x14ac:dyDescent="0.35">
      <c r="A1096" s="38" t="s">
        <v>3578</v>
      </c>
      <c r="B1096" s="43" t="s">
        <v>6323</v>
      </c>
      <c r="C1096" s="38" t="s">
        <v>6324</v>
      </c>
      <c r="D1096" s="38" t="s">
        <v>6325</v>
      </c>
      <c r="E1096" s="38" t="s">
        <v>6325</v>
      </c>
      <c r="F1096" s="38" t="s">
        <v>596</v>
      </c>
    </row>
    <row r="1097" spans="1:6" ht="15" customHeight="1" x14ac:dyDescent="0.35">
      <c r="A1097" s="38" t="s">
        <v>3578</v>
      </c>
      <c r="B1097" s="43" t="s">
        <v>6326</v>
      </c>
      <c r="C1097" s="38" t="s">
        <v>6327</v>
      </c>
      <c r="D1097" s="38" t="s">
        <v>6328</v>
      </c>
      <c r="E1097" s="38" t="s">
        <v>6328</v>
      </c>
      <c r="F1097" s="38" t="s">
        <v>596</v>
      </c>
    </row>
    <row r="1098" spans="1:6" ht="15" customHeight="1" x14ac:dyDescent="0.35">
      <c r="A1098" s="38" t="s">
        <v>3578</v>
      </c>
      <c r="B1098" s="43" t="s">
        <v>624</v>
      </c>
      <c r="C1098" s="38" t="s">
        <v>2419</v>
      </c>
      <c r="D1098" s="38" t="s">
        <v>6329</v>
      </c>
      <c r="E1098" s="38" t="s">
        <v>6330</v>
      </c>
      <c r="F1098" s="38" t="s">
        <v>596</v>
      </c>
    </row>
    <row r="1099" spans="1:6" ht="15" customHeight="1" x14ac:dyDescent="0.35">
      <c r="A1099" s="38" t="s">
        <v>3578</v>
      </c>
      <c r="B1099" s="43" t="s">
        <v>6331</v>
      </c>
      <c r="C1099" s="38" t="s">
        <v>2373</v>
      </c>
      <c r="D1099" s="38" t="s">
        <v>3567</v>
      </c>
      <c r="E1099" s="38" t="s">
        <v>3568</v>
      </c>
      <c r="F1099" s="38" t="s">
        <v>1139</v>
      </c>
    </row>
    <row r="1100" spans="1:6" ht="15" customHeight="1" x14ac:dyDescent="0.35">
      <c r="A1100" s="38" t="s">
        <v>3578</v>
      </c>
      <c r="B1100" s="43" t="s">
        <v>6332</v>
      </c>
      <c r="C1100" s="38" t="s">
        <v>6333</v>
      </c>
      <c r="D1100" s="38" t="s">
        <v>6334</v>
      </c>
      <c r="E1100" s="38" t="s">
        <v>6334</v>
      </c>
      <c r="F1100" s="38" t="s">
        <v>1139</v>
      </c>
    </row>
    <row r="1101" spans="1:6" ht="15" customHeight="1" x14ac:dyDescent="0.35">
      <c r="A1101" s="38" t="s">
        <v>3578</v>
      </c>
      <c r="B1101" s="43" t="s">
        <v>6335</v>
      </c>
      <c r="C1101" s="38" t="s">
        <v>6336</v>
      </c>
      <c r="D1101" s="38" t="s">
        <v>6337</v>
      </c>
      <c r="E1101" s="38" t="s">
        <v>6338</v>
      </c>
      <c r="F1101" s="38" t="s">
        <v>1139</v>
      </c>
    </row>
    <row r="1102" spans="1:6" ht="15" customHeight="1" x14ac:dyDescent="0.35">
      <c r="A1102" s="38" t="s">
        <v>3578</v>
      </c>
      <c r="B1102" s="43" t="s">
        <v>6339</v>
      </c>
      <c r="C1102" s="38" t="s">
        <v>6340</v>
      </c>
      <c r="D1102" s="38" t="s">
        <v>6341</v>
      </c>
      <c r="E1102" s="38" t="s">
        <v>6342</v>
      </c>
      <c r="F1102" s="38" t="s">
        <v>1139</v>
      </c>
    </row>
    <row r="1103" spans="1:6" ht="15" customHeight="1" x14ac:dyDescent="0.35">
      <c r="A1103" s="38" t="s">
        <v>3578</v>
      </c>
      <c r="B1103" s="43" t="s">
        <v>6343</v>
      </c>
      <c r="C1103" s="38" t="s">
        <v>6344</v>
      </c>
      <c r="D1103" s="38" t="s">
        <v>6345</v>
      </c>
      <c r="E1103" s="38" t="s">
        <v>6345</v>
      </c>
      <c r="F1103" s="38" t="s">
        <v>1139</v>
      </c>
    </row>
    <row r="1104" spans="1:6" ht="15" customHeight="1" x14ac:dyDescent="0.35">
      <c r="A1104" s="38" t="s">
        <v>3578</v>
      </c>
      <c r="B1104" s="43" t="s">
        <v>6346</v>
      </c>
      <c r="C1104" s="38" t="s">
        <v>6347</v>
      </c>
      <c r="D1104" s="38" t="s">
        <v>6348</v>
      </c>
      <c r="E1104" s="38" t="s">
        <v>6349</v>
      </c>
      <c r="F1104" s="38" t="s">
        <v>1139</v>
      </c>
    </row>
    <row r="1105" spans="1:6" ht="15" customHeight="1" x14ac:dyDescent="0.35">
      <c r="A1105" s="38" t="s">
        <v>3578</v>
      </c>
      <c r="B1105" s="43" t="s">
        <v>6350</v>
      </c>
      <c r="C1105" s="38" t="s">
        <v>6351</v>
      </c>
      <c r="D1105" s="38" t="s">
        <v>6352</v>
      </c>
      <c r="E1105" s="38" t="s">
        <v>6352</v>
      </c>
      <c r="F1105" s="38" t="s">
        <v>1139</v>
      </c>
    </row>
    <row r="1106" spans="1:6" ht="15" customHeight="1" x14ac:dyDescent="0.35">
      <c r="A1106" s="38" t="s">
        <v>3578</v>
      </c>
      <c r="B1106" s="43" t="s">
        <v>6353</v>
      </c>
      <c r="C1106" s="38" t="s">
        <v>6354</v>
      </c>
      <c r="D1106" s="38" t="s">
        <v>6355</v>
      </c>
      <c r="E1106" s="38" t="s">
        <v>6356</v>
      </c>
      <c r="F1106" s="38" t="s">
        <v>1139</v>
      </c>
    </row>
    <row r="1107" spans="1:6" ht="15" customHeight="1" x14ac:dyDescent="0.35">
      <c r="A1107" s="38" t="s">
        <v>3578</v>
      </c>
      <c r="B1107" s="43" t="s">
        <v>6357</v>
      </c>
      <c r="C1107" s="38" t="s">
        <v>6358</v>
      </c>
      <c r="D1107" s="38" t="s">
        <v>6359</v>
      </c>
      <c r="E1107" s="38" t="s">
        <v>6360</v>
      </c>
      <c r="F1107" s="38" t="s">
        <v>1139</v>
      </c>
    </row>
    <row r="1108" spans="1:6" ht="15" customHeight="1" x14ac:dyDescent="0.35">
      <c r="A1108" s="38" t="s">
        <v>3578</v>
      </c>
      <c r="B1108" s="43" t="s">
        <v>6361</v>
      </c>
      <c r="C1108" s="38" t="s">
        <v>6362</v>
      </c>
      <c r="D1108" s="38" t="s">
        <v>6363</v>
      </c>
      <c r="E1108" s="38" t="s">
        <v>6363</v>
      </c>
      <c r="F1108" s="38" t="s">
        <v>1139</v>
      </c>
    </row>
    <row r="1109" spans="1:6" ht="15" customHeight="1" x14ac:dyDescent="0.35">
      <c r="A1109" s="38" t="s">
        <v>3578</v>
      </c>
      <c r="B1109" s="43" t="s">
        <v>6364</v>
      </c>
      <c r="C1109" s="38" t="s">
        <v>6365</v>
      </c>
      <c r="D1109" s="38" t="s">
        <v>6366</v>
      </c>
      <c r="E1109" s="38" t="s">
        <v>6366</v>
      </c>
      <c r="F1109" s="38" t="s">
        <v>1139</v>
      </c>
    </row>
    <row r="1110" spans="1:6" ht="15" customHeight="1" x14ac:dyDescent="0.35">
      <c r="A1110" s="38" t="s">
        <v>3578</v>
      </c>
      <c r="B1110" s="43" t="s">
        <v>6367</v>
      </c>
      <c r="C1110" s="38" t="s">
        <v>6368</v>
      </c>
      <c r="D1110" s="38" t="s">
        <v>6369</v>
      </c>
      <c r="E1110" s="38" t="s">
        <v>6370</v>
      </c>
      <c r="F1110" s="38" t="s">
        <v>1139</v>
      </c>
    </row>
    <row r="1111" spans="1:6" ht="15" customHeight="1" x14ac:dyDescent="0.35">
      <c r="A1111" s="38" t="s">
        <v>3578</v>
      </c>
      <c r="B1111" s="43" t="s">
        <v>6371</v>
      </c>
      <c r="C1111" s="38" t="s">
        <v>6245</v>
      </c>
      <c r="D1111" s="38" t="s">
        <v>6246</v>
      </c>
      <c r="E1111" s="38" t="s">
        <v>6247</v>
      </c>
      <c r="F1111" s="38" t="s">
        <v>1139</v>
      </c>
    </row>
    <row r="1112" spans="1:6" ht="15" customHeight="1" x14ac:dyDescent="0.35">
      <c r="A1112" s="38" t="s">
        <v>3578</v>
      </c>
      <c r="B1112" s="43" t="s">
        <v>6372</v>
      </c>
      <c r="C1112" s="38" t="s">
        <v>4376</v>
      </c>
      <c r="D1112" s="38" t="s">
        <v>4377</v>
      </c>
      <c r="E1112" s="38" t="s">
        <v>6373</v>
      </c>
      <c r="F1112" s="38" t="s">
        <v>1139</v>
      </c>
    </row>
    <row r="1113" spans="1:6" ht="15" customHeight="1" x14ac:dyDescent="0.35">
      <c r="A1113" s="38" t="s">
        <v>3578</v>
      </c>
      <c r="B1113" s="43" t="s">
        <v>1140</v>
      </c>
      <c r="C1113" s="38" t="s">
        <v>2418</v>
      </c>
      <c r="D1113" s="38" t="s">
        <v>6374</v>
      </c>
      <c r="E1113" s="38" t="s">
        <v>6375</v>
      </c>
      <c r="F1113" s="38" t="s">
        <v>1139</v>
      </c>
    </row>
    <row r="1114" spans="1:6" ht="15" customHeight="1" x14ac:dyDescent="0.35">
      <c r="A1114" s="38" t="s">
        <v>3578</v>
      </c>
      <c r="B1114" s="43" t="s">
        <v>6376</v>
      </c>
      <c r="C1114" s="38" t="s">
        <v>3570</v>
      </c>
      <c r="D1114" s="38" t="s">
        <v>3571</v>
      </c>
      <c r="E1114" s="38" t="s">
        <v>3571</v>
      </c>
      <c r="F1114" s="38" t="s">
        <v>3569</v>
      </c>
    </row>
    <row r="1115" spans="1:6" ht="15" customHeight="1" x14ac:dyDescent="0.35">
      <c r="A1115" s="38" t="s">
        <v>3578</v>
      </c>
      <c r="B1115" s="43" t="s">
        <v>6377</v>
      </c>
      <c r="C1115" s="38" t="s">
        <v>6378</v>
      </c>
      <c r="D1115" s="38" t="s">
        <v>6379</v>
      </c>
      <c r="E1115" s="38" t="s">
        <v>6380</v>
      </c>
      <c r="F1115" s="38" t="s">
        <v>3569</v>
      </c>
    </row>
    <row r="1116" spans="1:6" ht="15" customHeight="1" x14ac:dyDescent="0.35">
      <c r="A1116" s="38" t="s">
        <v>3578</v>
      </c>
      <c r="B1116" s="43" t="s">
        <v>6381</v>
      </c>
      <c r="C1116" s="38" t="s">
        <v>6382</v>
      </c>
      <c r="D1116" s="38" t="s">
        <v>6383</v>
      </c>
      <c r="E1116" s="38" t="s">
        <v>6384</v>
      </c>
      <c r="F1116" s="38" t="s">
        <v>3569</v>
      </c>
    </row>
    <row r="1117" spans="1:6" ht="15" customHeight="1" x14ac:dyDescent="0.35">
      <c r="A1117" s="38" t="s">
        <v>3578</v>
      </c>
      <c r="B1117" s="43" t="s">
        <v>6385</v>
      </c>
      <c r="C1117" s="38" t="s">
        <v>6386</v>
      </c>
      <c r="D1117" s="38" t="s">
        <v>6387</v>
      </c>
      <c r="E1117" s="38" t="s">
        <v>6388</v>
      </c>
      <c r="F1117" s="38" t="s">
        <v>3569</v>
      </c>
    </row>
    <row r="1118" spans="1:6" ht="15" customHeight="1" x14ac:dyDescent="0.35">
      <c r="A1118" s="38" t="s">
        <v>3578</v>
      </c>
      <c r="B1118" s="43" t="s">
        <v>6389</v>
      </c>
      <c r="C1118" s="38" t="s">
        <v>6351</v>
      </c>
      <c r="D1118" s="38" t="s">
        <v>6352</v>
      </c>
      <c r="E1118" s="38" t="s">
        <v>6352</v>
      </c>
      <c r="F1118" s="38" t="s">
        <v>3569</v>
      </c>
    </row>
    <row r="1119" spans="1:6" ht="15" customHeight="1" x14ac:dyDescent="0.35">
      <c r="A1119" s="38" t="s">
        <v>3578</v>
      </c>
      <c r="B1119" s="43" t="s">
        <v>6390</v>
      </c>
      <c r="C1119" s="38" t="s">
        <v>6391</v>
      </c>
      <c r="D1119" s="38" t="s">
        <v>6392</v>
      </c>
      <c r="E1119" s="38" t="s">
        <v>6393</v>
      </c>
      <c r="F1119" s="38" t="s">
        <v>3569</v>
      </c>
    </row>
    <row r="1120" spans="1:6" ht="15" customHeight="1" x14ac:dyDescent="0.35">
      <c r="A1120" s="38" t="s">
        <v>3578</v>
      </c>
      <c r="B1120" s="43" t="s">
        <v>6394</v>
      </c>
      <c r="C1120" s="38" t="s">
        <v>6395</v>
      </c>
      <c r="D1120" s="38" t="s">
        <v>6396</v>
      </c>
      <c r="E1120" s="38" t="s">
        <v>6397</v>
      </c>
      <c r="F1120" s="38" t="s">
        <v>3569</v>
      </c>
    </row>
    <row r="1121" spans="1:6" ht="15" customHeight="1" x14ac:dyDescent="0.35">
      <c r="A1121" s="38" t="s">
        <v>3578</v>
      </c>
      <c r="B1121" s="43" t="s">
        <v>6398</v>
      </c>
      <c r="C1121" s="38" t="s">
        <v>6399</v>
      </c>
      <c r="D1121" s="38" t="s">
        <v>6400</v>
      </c>
      <c r="E1121" s="38" t="s">
        <v>6401</v>
      </c>
      <c r="F1121" s="38" t="s">
        <v>3569</v>
      </c>
    </row>
    <row r="1122" spans="1:6" ht="15" customHeight="1" x14ac:dyDescent="0.35">
      <c r="A1122" s="38" t="s">
        <v>3578</v>
      </c>
      <c r="B1122" s="43" t="s">
        <v>6402</v>
      </c>
      <c r="C1122" s="38" t="s">
        <v>6403</v>
      </c>
      <c r="D1122" s="38" t="s">
        <v>6404</v>
      </c>
      <c r="E1122" s="38" t="s">
        <v>6405</v>
      </c>
      <c r="F1122" s="38" t="s">
        <v>3569</v>
      </c>
    </row>
    <row r="1123" spans="1:6" ht="15" customHeight="1" x14ac:dyDescent="0.35">
      <c r="A1123" s="38" t="s">
        <v>3578</v>
      </c>
      <c r="B1123" s="43" t="s">
        <v>6406</v>
      </c>
      <c r="C1123" s="38" t="s">
        <v>3969</v>
      </c>
      <c r="D1123" s="38" t="s">
        <v>6407</v>
      </c>
      <c r="E1123" s="38" t="s">
        <v>3971</v>
      </c>
      <c r="F1123" s="38" t="s">
        <v>3569</v>
      </c>
    </row>
    <row r="1124" spans="1:6" ht="15" customHeight="1" x14ac:dyDescent="0.35">
      <c r="A1124" s="38" t="s">
        <v>3578</v>
      </c>
      <c r="B1124" s="43" t="s">
        <v>6408</v>
      </c>
      <c r="C1124" s="38" t="s">
        <v>6409</v>
      </c>
      <c r="D1124" s="38" t="s">
        <v>6410</v>
      </c>
      <c r="E1124" s="38" t="s">
        <v>6411</v>
      </c>
      <c r="F1124" s="38" t="s">
        <v>3569</v>
      </c>
    </row>
    <row r="1125" spans="1:6" ht="15" customHeight="1" x14ac:dyDescent="0.35">
      <c r="A1125" s="38" t="s">
        <v>3578</v>
      </c>
      <c r="B1125" s="43" t="s">
        <v>6412</v>
      </c>
      <c r="C1125" s="38" t="s">
        <v>6413</v>
      </c>
      <c r="D1125" s="38" t="s">
        <v>6414</v>
      </c>
      <c r="E1125" s="38" t="s">
        <v>6415</v>
      </c>
      <c r="F1125" s="38" t="s">
        <v>3569</v>
      </c>
    </row>
    <row r="1126" spans="1:6" ht="15" customHeight="1" x14ac:dyDescent="0.35">
      <c r="A1126" s="38" t="s">
        <v>3578</v>
      </c>
      <c r="B1126" s="43" t="s">
        <v>6416</v>
      </c>
      <c r="C1126" s="38" t="s">
        <v>6417</v>
      </c>
      <c r="D1126" s="38" t="s">
        <v>6418</v>
      </c>
      <c r="E1126" s="38" t="s">
        <v>6419</v>
      </c>
      <c r="F1126" s="38" t="s">
        <v>3569</v>
      </c>
    </row>
    <row r="1127" spans="1:6" ht="15" customHeight="1" x14ac:dyDescent="0.35">
      <c r="A1127" s="38" t="s">
        <v>3578</v>
      </c>
      <c r="B1127" s="43" t="s">
        <v>6420</v>
      </c>
      <c r="C1127" s="38" t="s">
        <v>6421</v>
      </c>
      <c r="D1127" s="38" t="s">
        <v>6422</v>
      </c>
      <c r="E1127" s="38" t="s">
        <v>6423</v>
      </c>
      <c r="F1127" s="38" t="s">
        <v>3569</v>
      </c>
    </row>
    <row r="1128" spans="1:6" ht="15" customHeight="1" x14ac:dyDescent="0.35">
      <c r="A1128" s="38" t="s">
        <v>3578</v>
      </c>
      <c r="B1128" s="43" t="s">
        <v>6424</v>
      </c>
      <c r="C1128" s="38" t="s">
        <v>6425</v>
      </c>
      <c r="D1128" s="38" t="s">
        <v>6426</v>
      </c>
      <c r="E1128" s="38" t="s">
        <v>6427</v>
      </c>
      <c r="F1128" s="38" t="s">
        <v>3569</v>
      </c>
    </row>
    <row r="1129" spans="1:6" ht="15" customHeight="1" x14ac:dyDescent="0.35">
      <c r="A1129" s="38" t="s">
        <v>3578</v>
      </c>
      <c r="B1129" s="43" t="s">
        <v>6428</v>
      </c>
      <c r="C1129" s="38" t="s">
        <v>6429</v>
      </c>
      <c r="D1129" s="38" t="s">
        <v>6430</v>
      </c>
      <c r="E1129" s="38" t="s">
        <v>6431</v>
      </c>
      <c r="F1129" s="38" t="s">
        <v>3569</v>
      </c>
    </row>
    <row r="1130" spans="1:6" ht="15" customHeight="1" x14ac:dyDescent="0.35">
      <c r="A1130" s="38" t="s">
        <v>3578</v>
      </c>
      <c r="B1130" s="43" t="s">
        <v>6432</v>
      </c>
      <c r="C1130" s="38" t="s">
        <v>5160</v>
      </c>
      <c r="D1130" s="38" t="s">
        <v>6433</v>
      </c>
      <c r="E1130" s="38" t="s">
        <v>5162</v>
      </c>
      <c r="F1130" s="38" t="s">
        <v>3569</v>
      </c>
    </row>
    <row r="1131" spans="1:6" ht="15" customHeight="1" x14ac:dyDescent="0.35">
      <c r="A1131" s="38" t="s">
        <v>3578</v>
      </c>
      <c r="B1131" s="43" t="s">
        <v>6434</v>
      </c>
      <c r="C1131" s="38" t="s">
        <v>6435</v>
      </c>
      <c r="D1131" s="38" t="s">
        <v>6436</v>
      </c>
      <c r="E1131" s="38" t="s">
        <v>6437</v>
      </c>
      <c r="F1131" s="38" t="s">
        <v>3569</v>
      </c>
    </row>
    <row r="1132" spans="1:6" ht="15" customHeight="1" x14ac:dyDescent="0.35">
      <c r="A1132" s="38" t="s">
        <v>3578</v>
      </c>
      <c r="B1132" s="43" t="s">
        <v>6438</v>
      </c>
      <c r="C1132" s="38" t="s">
        <v>6439</v>
      </c>
      <c r="D1132" s="38" t="s">
        <v>6440</v>
      </c>
      <c r="E1132" s="38" t="s">
        <v>6441</v>
      </c>
      <c r="F1132" s="38" t="s">
        <v>3569</v>
      </c>
    </row>
    <row r="1133" spans="1:6" ht="15" customHeight="1" x14ac:dyDescent="0.35">
      <c r="A1133" s="38" t="s">
        <v>3578</v>
      </c>
      <c r="B1133" s="43" t="s">
        <v>6442</v>
      </c>
      <c r="C1133" s="38" t="s">
        <v>6443</v>
      </c>
      <c r="D1133" s="38" t="s">
        <v>6444</v>
      </c>
      <c r="E1133" s="38" t="s">
        <v>6445</v>
      </c>
      <c r="F1133" s="38" t="s">
        <v>3569</v>
      </c>
    </row>
    <row r="1134" spans="1:6" ht="15" customHeight="1" x14ac:dyDescent="0.35">
      <c r="A1134" s="38" t="s">
        <v>3578</v>
      </c>
      <c r="B1134" s="43" t="s">
        <v>6446</v>
      </c>
      <c r="C1134" s="38" t="s">
        <v>6447</v>
      </c>
      <c r="D1134" s="38" t="s">
        <v>6448</v>
      </c>
      <c r="E1134" s="38" t="s">
        <v>6448</v>
      </c>
      <c r="F1134" s="38" t="s">
        <v>3569</v>
      </c>
    </row>
    <row r="1135" spans="1:6" ht="15" customHeight="1" x14ac:dyDescent="0.35">
      <c r="A1135" s="38" t="s">
        <v>3578</v>
      </c>
      <c r="B1135" s="43" t="s">
        <v>6449</v>
      </c>
      <c r="C1135" s="38" t="s">
        <v>6450</v>
      </c>
      <c r="D1135" s="38" t="s">
        <v>6451</v>
      </c>
      <c r="E1135" s="38" t="s">
        <v>6452</v>
      </c>
      <c r="F1135" s="38" t="s">
        <v>3569</v>
      </c>
    </row>
    <row r="1136" spans="1:6" ht="15" customHeight="1" x14ac:dyDescent="0.35">
      <c r="A1136" s="38" t="s">
        <v>3578</v>
      </c>
      <c r="B1136" s="43" t="s">
        <v>6453</v>
      </c>
      <c r="C1136" s="38" t="s">
        <v>6454</v>
      </c>
      <c r="D1136" s="38" t="s">
        <v>6455</v>
      </c>
      <c r="E1136" s="38" t="s">
        <v>6456</v>
      </c>
      <c r="F1136" s="38" t="s">
        <v>3569</v>
      </c>
    </row>
    <row r="1137" spans="1:6" ht="15" customHeight="1" x14ac:dyDescent="0.35">
      <c r="A1137" s="38" t="s">
        <v>3578</v>
      </c>
      <c r="B1137" s="43" t="s">
        <v>6457</v>
      </c>
      <c r="C1137" s="38" t="s">
        <v>6458</v>
      </c>
      <c r="D1137" s="38" t="s">
        <v>6459</v>
      </c>
      <c r="E1137" s="38" t="s">
        <v>6460</v>
      </c>
      <c r="F1137" s="38" t="s">
        <v>3569</v>
      </c>
    </row>
    <row r="1138" spans="1:6" ht="15" customHeight="1" x14ac:dyDescent="0.35">
      <c r="A1138" s="38" t="s">
        <v>3578</v>
      </c>
      <c r="B1138" s="43" t="s">
        <v>6461</v>
      </c>
      <c r="C1138" s="38" t="s">
        <v>6462</v>
      </c>
      <c r="D1138" s="38" t="s">
        <v>6463</v>
      </c>
      <c r="E1138" s="38" t="s">
        <v>6464</v>
      </c>
      <c r="F1138" s="38" t="s">
        <v>3569</v>
      </c>
    </row>
    <row r="1139" spans="1:6" ht="15" customHeight="1" x14ac:dyDescent="0.35">
      <c r="A1139" s="38" t="s">
        <v>3578</v>
      </c>
      <c r="B1139" s="43" t="s">
        <v>6465</v>
      </c>
      <c r="C1139" s="38" t="s">
        <v>6466</v>
      </c>
      <c r="D1139" s="38" t="s">
        <v>6467</v>
      </c>
      <c r="E1139" s="38" t="s">
        <v>6468</v>
      </c>
      <c r="F1139" s="38" t="s">
        <v>3569</v>
      </c>
    </row>
    <row r="1140" spans="1:6" ht="15" customHeight="1" x14ac:dyDescent="0.35">
      <c r="A1140" s="38" t="s">
        <v>3578</v>
      </c>
      <c r="B1140" s="43" t="s">
        <v>6469</v>
      </c>
      <c r="C1140" s="38" t="s">
        <v>6470</v>
      </c>
      <c r="D1140" s="38" t="s">
        <v>6471</v>
      </c>
      <c r="E1140" s="38" t="s">
        <v>6472</v>
      </c>
      <c r="F1140" s="38" t="s">
        <v>3569</v>
      </c>
    </row>
    <row r="1141" spans="1:6" ht="15" customHeight="1" x14ac:dyDescent="0.35">
      <c r="A1141" s="38" t="s">
        <v>3578</v>
      </c>
      <c r="B1141" s="43" t="s">
        <v>6473</v>
      </c>
      <c r="C1141" s="38" t="s">
        <v>3654</v>
      </c>
      <c r="D1141" s="38" t="s">
        <v>6474</v>
      </c>
      <c r="E1141" s="38" t="s">
        <v>3656</v>
      </c>
      <c r="F1141" s="38" t="s">
        <v>3569</v>
      </c>
    </row>
    <row r="1142" spans="1:6" ht="15" customHeight="1" x14ac:dyDescent="0.35">
      <c r="A1142" s="38" t="s">
        <v>3578</v>
      </c>
      <c r="B1142" s="43" t="s">
        <v>6475</v>
      </c>
      <c r="C1142" s="38" t="s">
        <v>2417</v>
      </c>
      <c r="D1142" s="38" t="s">
        <v>5296</v>
      </c>
      <c r="E1142" s="38" t="s">
        <v>6476</v>
      </c>
      <c r="F1142" s="38" t="s">
        <v>3569</v>
      </c>
    </row>
    <row r="1143" spans="1:6" ht="15" customHeight="1" x14ac:dyDescent="0.35">
      <c r="A1143" s="38" t="s">
        <v>3578</v>
      </c>
      <c r="B1143" s="43" t="s">
        <v>6477</v>
      </c>
      <c r="C1143" s="38" t="s">
        <v>6478</v>
      </c>
      <c r="D1143" s="38" t="s">
        <v>6479</v>
      </c>
      <c r="E1143" s="38" t="s">
        <v>6479</v>
      </c>
      <c r="F1143" s="38" t="s">
        <v>3569</v>
      </c>
    </row>
    <row r="1144" spans="1:6" ht="15" customHeight="1" x14ac:dyDescent="0.35">
      <c r="A1144" s="38" t="s">
        <v>3578</v>
      </c>
      <c r="B1144" s="43" t="s">
        <v>6480</v>
      </c>
      <c r="C1144" s="38" t="s">
        <v>6481</v>
      </c>
      <c r="D1144" s="38" t="s">
        <v>6482</v>
      </c>
      <c r="E1144" s="38" t="s">
        <v>6483</v>
      </c>
      <c r="F1144" s="38" t="s">
        <v>3569</v>
      </c>
    </row>
    <row r="1145" spans="1:6" ht="15" customHeight="1" x14ac:dyDescent="0.35">
      <c r="A1145" s="38" t="s">
        <v>3578</v>
      </c>
      <c r="B1145" s="43" t="s">
        <v>6484</v>
      </c>
      <c r="C1145" s="38" t="s">
        <v>2375</v>
      </c>
      <c r="D1145" s="38" t="s">
        <v>3574</v>
      </c>
      <c r="E1145" s="38" t="s">
        <v>3575</v>
      </c>
      <c r="F1145" s="38" t="s">
        <v>488</v>
      </c>
    </row>
    <row r="1146" spans="1:6" ht="15" customHeight="1" x14ac:dyDescent="0.35">
      <c r="A1146" s="38" t="s">
        <v>3578</v>
      </c>
      <c r="B1146" s="43" t="s">
        <v>6485</v>
      </c>
      <c r="C1146" s="38" t="s">
        <v>6486</v>
      </c>
      <c r="D1146" s="38" t="s">
        <v>6487</v>
      </c>
      <c r="E1146" s="38" t="s">
        <v>6487</v>
      </c>
      <c r="F1146" s="38" t="s">
        <v>488</v>
      </c>
    </row>
    <row r="1147" spans="1:6" ht="15" customHeight="1" x14ac:dyDescent="0.35">
      <c r="A1147" s="38" t="s">
        <v>3578</v>
      </c>
      <c r="B1147" s="43" t="s">
        <v>6488</v>
      </c>
      <c r="C1147" s="38" t="s">
        <v>6489</v>
      </c>
      <c r="D1147" s="38" t="s">
        <v>6490</v>
      </c>
      <c r="E1147" s="38" t="s">
        <v>6491</v>
      </c>
      <c r="F1147" s="38" t="s">
        <v>488</v>
      </c>
    </row>
    <row r="1148" spans="1:6" ht="15" customHeight="1" x14ac:dyDescent="0.35">
      <c r="A1148" s="38" t="s">
        <v>3578</v>
      </c>
      <c r="B1148" s="43" t="s">
        <v>6492</v>
      </c>
      <c r="C1148" s="38" t="s">
        <v>4665</v>
      </c>
      <c r="D1148" s="38" t="s">
        <v>4666</v>
      </c>
      <c r="E1148" s="38" t="s">
        <v>6493</v>
      </c>
      <c r="F1148" s="38" t="s">
        <v>488</v>
      </c>
    </row>
    <row r="1149" spans="1:6" ht="15" customHeight="1" x14ac:dyDescent="0.35">
      <c r="A1149" s="38" t="s">
        <v>3578</v>
      </c>
      <c r="B1149" s="43" t="s">
        <v>6494</v>
      </c>
      <c r="C1149" s="38" t="s">
        <v>6495</v>
      </c>
      <c r="D1149" s="38" t="s">
        <v>6496</v>
      </c>
      <c r="E1149" s="38" t="s">
        <v>6497</v>
      </c>
      <c r="F1149" s="38" t="s">
        <v>488</v>
      </c>
    </row>
    <row r="1150" spans="1:6" ht="15" customHeight="1" x14ac:dyDescent="0.35">
      <c r="A1150" s="38" t="s">
        <v>3578</v>
      </c>
      <c r="B1150" s="43" t="s">
        <v>6498</v>
      </c>
      <c r="C1150" s="38" t="s">
        <v>6499</v>
      </c>
      <c r="D1150" s="38" t="s">
        <v>6500</v>
      </c>
      <c r="E1150" s="38" t="s">
        <v>6501</v>
      </c>
      <c r="F1150" s="38" t="s">
        <v>488</v>
      </c>
    </row>
    <row r="1151" spans="1:6" ht="15" customHeight="1" x14ac:dyDescent="0.35">
      <c r="A1151" s="38" t="s">
        <v>3578</v>
      </c>
      <c r="B1151" s="43" t="s">
        <v>6502</v>
      </c>
      <c r="C1151" s="38" t="s">
        <v>6503</v>
      </c>
      <c r="D1151" s="38" t="s">
        <v>6504</v>
      </c>
      <c r="E1151" s="38" t="s">
        <v>6505</v>
      </c>
      <c r="F1151" s="38" t="s">
        <v>488</v>
      </c>
    </row>
    <row r="1152" spans="1:6" ht="15" customHeight="1" x14ac:dyDescent="0.35">
      <c r="A1152" s="38" t="s">
        <v>3578</v>
      </c>
      <c r="B1152" s="43" t="s">
        <v>6506</v>
      </c>
      <c r="C1152" s="38" t="s">
        <v>6507</v>
      </c>
      <c r="D1152" s="38" t="s">
        <v>6508</v>
      </c>
      <c r="E1152" s="38" t="s">
        <v>6508</v>
      </c>
      <c r="F1152" s="38" t="s">
        <v>488</v>
      </c>
    </row>
    <row r="1153" spans="1:6" ht="15" customHeight="1" x14ac:dyDescent="0.35">
      <c r="A1153" s="38" t="s">
        <v>3578</v>
      </c>
      <c r="B1153" s="43" t="s">
        <v>6509</v>
      </c>
      <c r="C1153" s="38" t="s">
        <v>6510</v>
      </c>
      <c r="D1153" s="38" t="s">
        <v>6511</v>
      </c>
      <c r="E1153" s="38" t="s">
        <v>6512</v>
      </c>
      <c r="F1153" s="38" t="s">
        <v>488</v>
      </c>
    </row>
    <row r="1154" spans="1:6" ht="15" customHeight="1" x14ac:dyDescent="0.35">
      <c r="A1154" s="38" t="s">
        <v>3578</v>
      </c>
      <c r="B1154" s="43" t="s">
        <v>6513</v>
      </c>
      <c r="C1154" s="38" t="s">
        <v>6514</v>
      </c>
      <c r="D1154" s="38" t="s">
        <v>6515</v>
      </c>
      <c r="E1154" s="38" t="s">
        <v>6516</v>
      </c>
      <c r="F1154" s="38" t="s">
        <v>488</v>
      </c>
    </row>
    <row r="1155" spans="1:6" ht="15" customHeight="1" x14ac:dyDescent="0.35">
      <c r="A1155" s="38" t="s">
        <v>3578</v>
      </c>
      <c r="B1155" s="43" t="s">
        <v>6517</v>
      </c>
      <c r="C1155" s="38" t="s">
        <v>6518</v>
      </c>
      <c r="D1155" s="38" t="s">
        <v>6519</v>
      </c>
      <c r="E1155" s="38" t="s">
        <v>6520</v>
      </c>
      <c r="F1155" s="38" t="s">
        <v>488</v>
      </c>
    </row>
    <row r="1156" spans="1:6" ht="15" customHeight="1" x14ac:dyDescent="0.35">
      <c r="A1156" s="38" t="s">
        <v>3578</v>
      </c>
      <c r="B1156" s="43" t="s">
        <v>6521</v>
      </c>
      <c r="C1156" s="38" t="s">
        <v>6522</v>
      </c>
      <c r="D1156" s="38" t="s">
        <v>6523</v>
      </c>
      <c r="E1156" s="38" t="s">
        <v>6524</v>
      </c>
      <c r="F1156" s="38" t="s">
        <v>488</v>
      </c>
    </row>
    <row r="1157" spans="1:6" ht="15" customHeight="1" x14ac:dyDescent="0.35">
      <c r="A1157" s="38" t="s">
        <v>3578</v>
      </c>
      <c r="B1157" s="43" t="s">
        <v>6485</v>
      </c>
      <c r="C1157" s="38" t="s">
        <v>6486</v>
      </c>
      <c r="D1157" s="38" t="s">
        <v>6487</v>
      </c>
      <c r="E1157" s="38" t="s">
        <v>6487</v>
      </c>
      <c r="F1157" s="38" t="s">
        <v>488</v>
      </c>
    </row>
    <row r="1158" spans="1:6" ht="15" customHeight="1" x14ac:dyDescent="0.35">
      <c r="A1158" s="38" t="s">
        <v>3578</v>
      </c>
      <c r="B1158" s="43" t="s">
        <v>6525</v>
      </c>
      <c r="C1158" s="38" t="s">
        <v>6526</v>
      </c>
      <c r="D1158" s="38" t="s">
        <v>6527</v>
      </c>
      <c r="E1158" s="38" t="s">
        <v>6527</v>
      </c>
      <c r="F1158" s="38" t="s">
        <v>488</v>
      </c>
    </row>
    <row r="1159" spans="1:6" ht="15" customHeight="1" x14ac:dyDescent="0.35">
      <c r="A1159" s="38" t="s">
        <v>3578</v>
      </c>
      <c r="B1159" s="43" t="s">
        <v>489</v>
      </c>
      <c r="C1159" s="38" t="s">
        <v>2389</v>
      </c>
      <c r="D1159" s="38" t="s">
        <v>6528</v>
      </c>
      <c r="E1159" s="38" t="s">
        <v>6529</v>
      </c>
      <c r="F1159" s="38" t="s">
        <v>488</v>
      </c>
    </row>
    <row r="1160" spans="1:6" ht="15" customHeight="1" x14ac:dyDescent="0.35">
      <c r="A1160" s="38" t="s">
        <v>3578</v>
      </c>
      <c r="B1160" s="43" t="s">
        <v>6530</v>
      </c>
      <c r="C1160" s="38" t="s">
        <v>6531</v>
      </c>
      <c r="D1160" s="38" t="s">
        <v>6532</v>
      </c>
      <c r="E1160" s="38" t="s">
        <v>6533</v>
      </c>
      <c r="F1160" s="38" t="s">
        <v>488</v>
      </c>
    </row>
    <row r="1161" spans="1:6" ht="15" customHeight="1" x14ac:dyDescent="0.35">
      <c r="A1161" s="38" t="s">
        <v>3578</v>
      </c>
      <c r="B1161" s="43" t="s">
        <v>6534</v>
      </c>
      <c r="C1161" s="38" t="s">
        <v>6535</v>
      </c>
      <c r="D1161" s="38" t="s">
        <v>6536</v>
      </c>
      <c r="E1161" s="38" t="s">
        <v>6537</v>
      </c>
      <c r="F1161" s="38" t="s">
        <v>488</v>
      </c>
    </row>
    <row r="1162" spans="1:6" ht="15" customHeight="1" x14ac:dyDescent="0.35">
      <c r="A1162" s="38" t="s">
        <v>3578</v>
      </c>
      <c r="B1162" s="43" t="s">
        <v>6538</v>
      </c>
      <c r="C1162" s="38" t="s">
        <v>6539</v>
      </c>
      <c r="D1162" s="38" t="s">
        <v>6540</v>
      </c>
      <c r="E1162" s="38" t="s">
        <v>6540</v>
      </c>
      <c r="F1162" s="38" t="s">
        <v>488</v>
      </c>
    </row>
    <row r="1163" spans="1:6" ht="15" customHeight="1" x14ac:dyDescent="0.35">
      <c r="A1163" s="38" t="s">
        <v>3578</v>
      </c>
      <c r="B1163" s="43" t="s">
        <v>6541</v>
      </c>
      <c r="C1163" s="38" t="s">
        <v>6542</v>
      </c>
      <c r="D1163" s="38" t="s">
        <v>6543</v>
      </c>
      <c r="E1163" s="38" t="s">
        <v>6543</v>
      </c>
      <c r="F1163" s="38" t="s">
        <v>488</v>
      </c>
    </row>
    <row r="1164" spans="1:6" ht="15" customHeight="1" x14ac:dyDescent="0.35">
      <c r="A1164" s="38" t="s">
        <v>3578</v>
      </c>
      <c r="B1164" s="43" t="s">
        <v>6544</v>
      </c>
      <c r="C1164" s="38" t="s">
        <v>6545</v>
      </c>
      <c r="D1164" s="38" t="s">
        <v>6546</v>
      </c>
      <c r="E1164" s="38" t="s">
        <v>6547</v>
      </c>
      <c r="F1164" s="38" t="s">
        <v>488</v>
      </c>
    </row>
    <row r="1165" spans="1:6" ht="15" customHeight="1" x14ac:dyDescent="0.35">
      <c r="A1165" s="38" t="s">
        <v>3578</v>
      </c>
      <c r="B1165" s="43" t="s">
        <v>6548</v>
      </c>
      <c r="C1165" s="38" t="s">
        <v>6549</v>
      </c>
      <c r="D1165" s="38" t="s">
        <v>6550</v>
      </c>
      <c r="E1165" s="38" t="s">
        <v>6551</v>
      </c>
      <c r="F1165" s="38" t="s">
        <v>488</v>
      </c>
    </row>
    <row r="1166" spans="1:6" ht="15" customHeight="1" x14ac:dyDescent="0.35">
      <c r="A1166" s="38" t="s">
        <v>3578</v>
      </c>
      <c r="B1166" s="43" t="s">
        <v>6552</v>
      </c>
      <c r="C1166" s="38" t="s">
        <v>6553</v>
      </c>
      <c r="D1166" s="38" t="s">
        <v>6554</v>
      </c>
      <c r="E1166" s="38" t="s">
        <v>6555</v>
      </c>
      <c r="F1166" s="38" t="s">
        <v>488</v>
      </c>
    </row>
    <row r="1167" spans="1:6" ht="15" customHeight="1" x14ac:dyDescent="0.35">
      <c r="A1167" s="38" t="s">
        <v>3578</v>
      </c>
      <c r="B1167" s="43" t="s">
        <v>6556</v>
      </c>
      <c r="C1167" s="38" t="s">
        <v>6557</v>
      </c>
      <c r="D1167" s="38" t="s">
        <v>6558</v>
      </c>
      <c r="E1167" s="38" t="s">
        <v>6559</v>
      </c>
      <c r="F1167" s="38" t="s">
        <v>488</v>
      </c>
    </row>
    <row r="1168" spans="1:6" ht="15" customHeight="1" x14ac:dyDescent="0.35">
      <c r="A1168" s="38" t="s">
        <v>3578</v>
      </c>
      <c r="B1168" s="43" t="s">
        <v>6560</v>
      </c>
      <c r="C1168" s="38" t="s">
        <v>6561</v>
      </c>
      <c r="D1168" s="38" t="s">
        <v>6562</v>
      </c>
      <c r="E1168" s="38" t="s">
        <v>6562</v>
      </c>
      <c r="F1168" s="38" t="s">
        <v>488</v>
      </c>
    </row>
    <row r="1169" spans="1:6" ht="15" customHeight="1" x14ac:dyDescent="0.35">
      <c r="A1169" s="38" t="s">
        <v>3578</v>
      </c>
      <c r="B1169" s="43" t="s">
        <v>6563</v>
      </c>
      <c r="C1169" s="38" t="s">
        <v>4864</v>
      </c>
      <c r="D1169" s="38" t="s">
        <v>6564</v>
      </c>
      <c r="E1169" s="38" t="s">
        <v>4866</v>
      </c>
      <c r="F1169" s="38" t="s">
        <v>488</v>
      </c>
    </row>
    <row r="1170" spans="1:6" ht="15" customHeight="1" x14ac:dyDescent="0.35">
      <c r="A1170" s="38" t="s">
        <v>3578</v>
      </c>
      <c r="B1170" s="43" t="s">
        <v>6565</v>
      </c>
      <c r="C1170" s="38" t="s">
        <v>6566</v>
      </c>
      <c r="D1170" s="38" t="s">
        <v>6567</v>
      </c>
      <c r="E1170" s="38" t="s">
        <v>6568</v>
      </c>
      <c r="F1170" s="38" t="s">
        <v>488</v>
      </c>
    </row>
    <row r="1171" spans="1:6" ht="15" customHeight="1" x14ac:dyDescent="0.35">
      <c r="A1171" s="38" t="s">
        <v>3578</v>
      </c>
      <c r="B1171" s="43" t="s">
        <v>6569</v>
      </c>
      <c r="C1171" s="38" t="s">
        <v>6570</v>
      </c>
      <c r="D1171" s="38" t="s">
        <v>6571</v>
      </c>
      <c r="E1171" s="38" t="s">
        <v>6572</v>
      </c>
      <c r="F1171" s="38" t="s">
        <v>488</v>
      </c>
    </row>
    <row r="1172" spans="1:6" ht="15" customHeight="1" x14ac:dyDescent="0.35">
      <c r="A1172" s="38" t="s">
        <v>3578</v>
      </c>
      <c r="B1172" s="43" t="s">
        <v>6573</v>
      </c>
      <c r="C1172" s="38" t="s">
        <v>6574</v>
      </c>
      <c r="D1172" s="38" t="s">
        <v>6575</v>
      </c>
      <c r="E1172" s="38" t="s">
        <v>6576</v>
      </c>
      <c r="F1172" s="38" t="s">
        <v>488</v>
      </c>
    </row>
    <row r="1173" spans="1:6" ht="15" customHeight="1" x14ac:dyDescent="0.35">
      <c r="A1173" s="38" t="s">
        <v>3578</v>
      </c>
      <c r="B1173" s="43" t="s">
        <v>6577</v>
      </c>
      <c r="C1173" s="38" t="s">
        <v>6578</v>
      </c>
      <c r="D1173" s="38" t="s">
        <v>6579</v>
      </c>
      <c r="E1173" s="38" t="s">
        <v>6580</v>
      </c>
      <c r="F1173" s="38" t="s">
        <v>488</v>
      </c>
    </row>
    <row r="1174" spans="1:6" ht="15" customHeight="1" x14ac:dyDescent="0.35">
      <c r="A1174" s="38" t="s">
        <v>3578</v>
      </c>
      <c r="B1174" s="43" t="s">
        <v>6581</v>
      </c>
      <c r="C1174" s="38" t="s">
        <v>6582</v>
      </c>
      <c r="D1174" s="38" t="s">
        <v>6583</v>
      </c>
      <c r="E1174" s="38" t="s">
        <v>6584</v>
      </c>
      <c r="F1174" s="38" t="s">
        <v>488</v>
      </c>
    </row>
    <row r="1175" spans="1:6" ht="15" customHeight="1" x14ac:dyDescent="0.35">
      <c r="A1175" s="38" t="s">
        <v>3578</v>
      </c>
      <c r="B1175" s="43" t="s">
        <v>6585</v>
      </c>
      <c r="C1175" s="38" t="s">
        <v>6586</v>
      </c>
      <c r="D1175" s="38" t="s">
        <v>6587</v>
      </c>
      <c r="E1175" s="38" t="s">
        <v>6588</v>
      </c>
      <c r="F1175" s="38" t="s">
        <v>488</v>
      </c>
    </row>
    <row r="1176" spans="1:6" ht="15" customHeight="1" x14ac:dyDescent="0.35">
      <c r="A1176" s="38" t="s">
        <v>3578</v>
      </c>
      <c r="B1176" s="43" t="s">
        <v>6589</v>
      </c>
      <c r="C1176" s="38" t="s">
        <v>6590</v>
      </c>
      <c r="D1176" s="38" t="s">
        <v>6591</v>
      </c>
      <c r="E1176" s="38" t="s">
        <v>6592</v>
      </c>
      <c r="F1176" s="38" t="s">
        <v>488</v>
      </c>
    </row>
    <row r="1177" spans="1:6" ht="15" customHeight="1" x14ac:dyDescent="0.35">
      <c r="A1177" s="38" t="s">
        <v>3578</v>
      </c>
      <c r="B1177" s="43" t="s">
        <v>6593</v>
      </c>
      <c r="C1177" s="38" t="s">
        <v>6594</v>
      </c>
      <c r="D1177" s="38" t="s">
        <v>6595</v>
      </c>
      <c r="E1177" s="38" t="s">
        <v>6595</v>
      </c>
      <c r="F1177" s="38" t="s">
        <v>488</v>
      </c>
    </row>
    <row r="1178" spans="1:6" ht="15" customHeight="1" x14ac:dyDescent="0.35">
      <c r="A1178" s="38" t="s">
        <v>3578</v>
      </c>
      <c r="B1178" s="43" t="s">
        <v>1180</v>
      </c>
      <c r="C1178" s="38" t="s">
        <v>2388</v>
      </c>
      <c r="D1178" s="38" t="s">
        <v>6596</v>
      </c>
      <c r="E1178" s="38" t="s">
        <v>6596</v>
      </c>
      <c r="F1178" s="38" t="s">
        <v>451</v>
      </c>
    </row>
    <row r="1179" spans="1:6" ht="15" customHeight="1" x14ac:dyDescent="0.35">
      <c r="A1179" s="38" t="s">
        <v>3578</v>
      </c>
      <c r="B1179" s="43" t="s">
        <v>679</v>
      </c>
      <c r="C1179" s="38" t="s">
        <v>2386</v>
      </c>
      <c r="D1179" s="38" t="s">
        <v>6597</v>
      </c>
      <c r="E1179" s="38" t="s">
        <v>6598</v>
      </c>
      <c r="F1179" s="38" t="s">
        <v>451</v>
      </c>
    </row>
    <row r="1180" spans="1:6" ht="15" customHeight="1" x14ac:dyDescent="0.35">
      <c r="A1180" s="38" t="s">
        <v>3578</v>
      </c>
      <c r="B1180" s="43" t="s">
        <v>860</v>
      </c>
      <c r="C1180" s="38" t="s">
        <v>2420</v>
      </c>
      <c r="D1180" s="38" t="s">
        <v>6599</v>
      </c>
      <c r="E1180" s="38" t="s">
        <v>6599</v>
      </c>
      <c r="F1180" s="38" t="s">
        <v>451</v>
      </c>
    </row>
    <row r="1181" spans="1:6" ht="15" customHeight="1" x14ac:dyDescent="0.35">
      <c r="A1181" s="38" t="s">
        <v>3578</v>
      </c>
      <c r="B1181" s="43" t="s">
        <v>6600</v>
      </c>
      <c r="C1181" s="38" t="s">
        <v>6601</v>
      </c>
      <c r="D1181" s="38" t="s">
        <v>6602</v>
      </c>
      <c r="E1181" s="38" t="s">
        <v>6602</v>
      </c>
      <c r="F1181" s="38" t="s">
        <v>451</v>
      </c>
    </row>
    <row r="1182" spans="1:6" ht="15" customHeight="1" x14ac:dyDescent="0.35">
      <c r="A1182" s="38" t="s">
        <v>3578</v>
      </c>
      <c r="B1182" s="43" t="s">
        <v>6603</v>
      </c>
      <c r="C1182" s="38" t="s">
        <v>6604</v>
      </c>
      <c r="D1182" s="38" t="s">
        <v>6605</v>
      </c>
      <c r="E1182" s="38" t="s">
        <v>6606</v>
      </c>
      <c r="F1182" s="38" t="s">
        <v>451</v>
      </c>
    </row>
    <row r="1183" spans="1:6" ht="15" customHeight="1" x14ac:dyDescent="0.35">
      <c r="A1183" s="38" t="s">
        <v>3578</v>
      </c>
      <c r="B1183" s="43" t="s">
        <v>6607</v>
      </c>
      <c r="C1183" s="38" t="s">
        <v>6608</v>
      </c>
      <c r="D1183" s="38" t="s">
        <v>6609</v>
      </c>
      <c r="E1183" s="38" t="s">
        <v>6609</v>
      </c>
      <c r="F1183" s="38" t="s">
        <v>451</v>
      </c>
    </row>
    <row r="1184" spans="1:6" ht="15" customHeight="1" x14ac:dyDescent="0.35">
      <c r="A1184" s="38" t="s">
        <v>3578</v>
      </c>
      <c r="B1184" s="43" t="s">
        <v>1198</v>
      </c>
      <c r="C1184" s="38" t="s">
        <v>2382</v>
      </c>
      <c r="D1184" s="38" t="s">
        <v>6610</v>
      </c>
      <c r="E1184" s="38" t="s">
        <v>6611</v>
      </c>
      <c r="F1184" s="38" t="s">
        <v>451</v>
      </c>
    </row>
    <row r="1185" spans="1:6" ht="15" customHeight="1" x14ac:dyDescent="0.35">
      <c r="A1185" s="38" t="s">
        <v>3578</v>
      </c>
      <c r="B1185" s="43" t="s">
        <v>6612</v>
      </c>
      <c r="C1185" s="38" t="s">
        <v>6613</v>
      </c>
      <c r="D1185" s="38" t="s">
        <v>6614</v>
      </c>
      <c r="E1185" s="38" t="s">
        <v>6615</v>
      </c>
      <c r="F1185" s="38" t="s">
        <v>451</v>
      </c>
    </row>
    <row r="1186" spans="1:6" ht="15" customHeight="1" x14ac:dyDescent="0.35">
      <c r="A1186" s="38" t="s">
        <v>3578</v>
      </c>
      <c r="B1186" s="43" t="s">
        <v>6616</v>
      </c>
      <c r="C1186" s="38" t="s">
        <v>6617</v>
      </c>
      <c r="D1186" s="38" t="s">
        <v>6618</v>
      </c>
      <c r="E1186" s="38" t="s">
        <v>6619</v>
      </c>
      <c r="F1186" s="38" t="s">
        <v>451</v>
      </c>
    </row>
    <row r="1187" spans="1:6" ht="15" customHeight="1" x14ac:dyDescent="0.35">
      <c r="A1187" s="38" t="s">
        <v>3578</v>
      </c>
      <c r="B1187" s="43" t="s">
        <v>6620</v>
      </c>
      <c r="C1187" s="38" t="s">
        <v>6621</v>
      </c>
      <c r="D1187" s="38" t="s">
        <v>6622</v>
      </c>
      <c r="E1187" s="38" t="s">
        <v>6623</v>
      </c>
      <c r="F1187" s="38" t="s">
        <v>451</v>
      </c>
    </row>
    <row r="1188" spans="1:6" ht="15" customHeight="1" x14ac:dyDescent="0.35">
      <c r="A1188" s="38" t="s">
        <v>3578</v>
      </c>
      <c r="B1188" s="43" t="s">
        <v>6624</v>
      </c>
      <c r="C1188" s="38" t="s">
        <v>6625</v>
      </c>
      <c r="D1188" s="38" t="s">
        <v>6626</v>
      </c>
      <c r="E1188" s="38" t="s">
        <v>6627</v>
      </c>
      <c r="F1188" s="38" t="s">
        <v>451</v>
      </c>
    </row>
    <row r="1189" spans="1:6" ht="15" customHeight="1" x14ac:dyDescent="0.35">
      <c r="A1189" s="38" t="s">
        <v>3578</v>
      </c>
      <c r="B1189" s="43" t="s">
        <v>6628</v>
      </c>
      <c r="C1189" s="38" t="s">
        <v>6629</v>
      </c>
      <c r="D1189" s="38" t="s">
        <v>6630</v>
      </c>
      <c r="E1189" s="38" t="s">
        <v>6631</v>
      </c>
      <c r="F1189" s="38" t="s">
        <v>451</v>
      </c>
    </row>
    <row r="1190" spans="1:6" ht="15" customHeight="1" x14ac:dyDescent="0.35">
      <c r="A1190" s="38" t="s">
        <v>3578</v>
      </c>
      <c r="B1190" s="43" t="s">
        <v>6632</v>
      </c>
      <c r="C1190" s="38" t="s">
        <v>6633</v>
      </c>
      <c r="D1190" s="38" t="s">
        <v>6634</v>
      </c>
      <c r="E1190" s="38" t="s">
        <v>6635</v>
      </c>
      <c r="F1190" s="38" t="s">
        <v>451</v>
      </c>
    </row>
    <row r="1191" spans="1:6" ht="15" customHeight="1" x14ac:dyDescent="0.35">
      <c r="A1191" s="38" t="s">
        <v>3578</v>
      </c>
      <c r="B1191" s="43" t="s">
        <v>6636</v>
      </c>
      <c r="C1191" s="38" t="s">
        <v>6637</v>
      </c>
      <c r="D1191" s="38" t="s">
        <v>6638</v>
      </c>
      <c r="E1191" s="38" t="s">
        <v>6639</v>
      </c>
      <c r="F1191" s="38" t="s">
        <v>451</v>
      </c>
    </row>
    <row r="1192" spans="1:6" ht="15" customHeight="1" x14ac:dyDescent="0.35">
      <c r="A1192" s="38" t="s">
        <v>3578</v>
      </c>
      <c r="B1192" s="43" t="s">
        <v>6640</v>
      </c>
      <c r="C1192" s="38" t="s">
        <v>6641</v>
      </c>
      <c r="D1192" s="38" t="s">
        <v>6642</v>
      </c>
      <c r="E1192" s="38" t="s">
        <v>6643</v>
      </c>
      <c r="F1192" s="38" t="s">
        <v>451</v>
      </c>
    </row>
    <row r="1193" spans="1:6" ht="15" customHeight="1" x14ac:dyDescent="0.35">
      <c r="A1193" s="38" t="s">
        <v>3578</v>
      </c>
      <c r="B1193" s="43" t="s">
        <v>6644</v>
      </c>
      <c r="C1193" s="38" t="s">
        <v>6645</v>
      </c>
      <c r="D1193" s="38" t="s">
        <v>6646</v>
      </c>
      <c r="E1193" s="38" t="s">
        <v>6646</v>
      </c>
      <c r="F1193" s="38" t="s">
        <v>451</v>
      </c>
    </row>
    <row r="1194" spans="1:6" ht="15" customHeight="1" x14ac:dyDescent="0.35">
      <c r="A1194" s="38" t="s">
        <v>3578</v>
      </c>
      <c r="B1194" s="43" t="s">
        <v>6647</v>
      </c>
      <c r="C1194" s="38" t="s">
        <v>6648</v>
      </c>
      <c r="D1194" s="38" t="s">
        <v>6649</v>
      </c>
      <c r="E1194" s="38" t="s">
        <v>6650</v>
      </c>
      <c r="F1194" s="38" t="s">
        <v>451</v>
      </c>
    </row>
    <row r="1195" spans="1:6" ht="15" customHeight="1" x14ac:dyDescent="0.35">
      <c r="A1195" s="38" t="s">
        <v>3578</v>
      </c>
      <c r="B1195" s="43" t="s">
        <v>6651</v>
      </c>
      <c r="C1195" s="38" t="s">
        <v>6282</v>
      </c>
      <c r="D1195" s="38" t="s">
        <v>6283</v>
      </c>
      <c r="E1195" s="38" t="s">
        <v>6283</v>
      </c>
      <c r="F1195" s="38" t="s">
        <v>451</v>
      </c>
    </row>
    <row r="1196" spans="1:6" ht="15" customHeight="1" x14ac:dyDescent="0.35">
      <c r="A1196" s="38" t="s">
        <v>3578</v>
      </c>
      <c r="B1196" s="43" t="s">
        <v>6652</v>
      </c>
      <c r="C1196" s="38" t="s">
        <v>6653</v>
      </c>
      <c r="D1196" s="38" t="s">
        <v>6654</v>
      </c>
      <c r="E1196" s="38" t="s">
        <v>6655</v>
      </c>
      <c r="F1196" s="38" t="s">
        <v>451</v>
      </c>
    </row>
    <row r="1197" spans="1:6" ht="15" customHeight="1" x14ac:dyDescent="0.35">
      <c r="A1197" s="38" t="s">
        <v>3578</v>
      </c>
      <c r="B1197" s="43" t="s">
        <v>6656</v>
      </c>
      <c r="C1197" s="38" t="s">
        <v>6657</v>
      </c>
      <c r="D1197" s="38" t="s">
        <v>6658</v>
      </c>
      <c r="E1197" s="38" t="s">
        <v>6659</v>
      </c>
      <c r="F1197" s="38" t="s">
        <v>451</v>
      </c>
    </row>
    <row r="1198" spans="1:6" ht="15" customHeight="1" x14ac:dyDescent="0.35">
      <c r="A1198" s="38" t="s">
        <v>3578</v>
      </c>
      <c r="B1198" s="43" t="s">
        <v>452</v>
      </c>
      <c r="C1198" s="38" t="s">
        <v>2396</v>
      </c>
      <c r="D1198" s="38" t="s">
        <v>6660</v>
      </c>
      <c r="E1198" s="38" t="s">
        <v>6661</v>
      </c>
      <c r="F1198" s="38" t="s">
        <v>451</v>
      </c>
    </row>
    <row r="1199" spans="1:6" ht="15" customHeight="1" x14ac:dyDescent="0.35">
      <c r="A1199" s="38" t="s">
        <v>3578</v>
      </c>
      <c r="B1199" s="43" t="s">
        <v>6662</v>
      </c>
      <c r="C1199" s="38" t="s">
        <v>6663</v>
      </c>
      <c r="D1199" s="38" t="s">
        <v>6664</v>
      </c>
      <c r="E1199" s="38" t="s">
        <v>6665</v>
      </c>
      <c r="F1199" s="38" t="s">
        <v>451</v>
      </c>
    </row>
    <row r="1200" spans="1:6" ht="15" customHeight="1" x14ac:dyDescent="0.35">
      <c r="A1200" s="38" t="s">
        <v>3578</v>
      </c>
      <c r="B1200" s="43" t="s">
        <v>6666</v>
      </c>
      <c r="C1200" s="38" t="s">
        <v>6667</v>
      </c>
      <c r="D1200" s="38" t="s">
        <v>6668</v>
      </c>
      <c r="E1200" s="38" t="s">
        <v>6668</v>
      </c>
      <c r="F1200" s="38" t="s">
        <v>451</v>
      </c>
    </row>
    <row r="1201" spans="1:6" ht="15" customHeight="1" x14ac:dyDescent="0.35">
      <c r="A1201" s="38" t="s">
        <v>3578</v>
      </c>
      <c r="B1201" s="43" t="s">
        <v>6669</v>
      </c>
      <c r="C1201" s="38" t="s">
        <v>6670</v>
      </c>
      <c r="D1201" s="38" t="s">
        <v>6671</v>
      </c>
      <c r="E1201" s="38" t="s">
        <v>6671</v>
      </c>
      <c r="F1201" s="38" t="s">
        <v>451</v>
      </c>
    </row>
    <row r="1202" spans="1:6" ht="15" customHeight="1" x14ac:dyDescent="0.35">
      <c r="A1202" s="38" t="s">
        <v>3578</v>
      </c>
      <c r="B1202" s="43" t="s">
        <v>6672</v>
      </c>
      <c r="C1202" s="38" t="s">
        <v>6673</v>
      </c>
      <c r="D1202" s="38" t="s">
        <v>6674</v>
      </c>
      <c r="E1202" s="38" t="s">
        <v>6675</v>
      </c>
      <c r="F1202" s="38" t="s">
        <v>451</v>
      </c>
    </row>
    <row r="1203" spans="1:6" ht="15" customHeight="1" x14ac:dyDescent="0.35">
      <c r="A1203" s="38" t="s">
        <v>3578</v>
      </c>
      <c r="B1203" s="43" t="s">
        <v>6676</v>
      </c>
      <c r="C1203" s="38" t="s">
        <v>5382</v>
      </c>
      <c r="D1203" s="38" t="s">
        <v>5383</v>
      </c>
      <c r="E1203" s="38" t="s">
        <v>5383</v>
      </c>
      <c r="F1203" s="38" t="s">
        <v>451</v>
      </c>
    </row>
    <row r="1204" spans="1:6" ht="15" customHeight="1" x14ac:dyDescent="0.35">
      <c r="A1204" s="38" t="s">
        <v>3578</v>
      </c>
      <c r="B1204" s="43" t="s">
        <v>664</v>
      </c>
      <c r="C1204" s="38" t="s">
        <v>2397</v>
      </c>
      <c r="D1204" s="38" t="s">
        <v>4185</v>
      </c>
      <c r="E1204" s="38" t="s">
        <v>4186</v>
      </c>
      <c r="F1204" s="38" t="s">
        <v>663</v>
      </c>
    </row>
    <row r="1205" spans="1:6" ht="15" customHeight="1" x14ac:dyDescent="0.35">
      <c r="A1205" s="38" t="s">
        <v>3578</v>
      </c>
      <c r="B1205" s="43" t="s">
        <v>6677</v>
      </c>
      <c r="C1205" s="38" t="s">
        <v>6678</v>
      </c>
      <c r="D1205" s="38" t="s">
        <v>6679</v>
      </c>
      <c r="E1205" s="38" t="s">
        <v>6679</v>
      </c>
      <c r="F1205" s="38" t="s">
        <v>663</v>
      </c>
    </row>
    <row r="1206" spans="1:6" ht="15" customHeight="1" x14ac:dyDescent="0.35">
      <c r="A1206" s="38" t="s">
        <v>3578</v>
      </c>
      <c r="B1206" s="43" t="s">
        <v>6680</v>
      </c>
      <c r="C1206" s="38" t="s">
        <v>3494</v>
      </c>
      <c r="D1206" s="38" t="s">
        <v>3496</v>
      </c>
      <c r="E1206" s="38" t="s">
        <v>3496</v>
      </c>
      <c r="F1206" s="38" t="s">
        <v>3493</v>
      </c>
    </row>
    <row r="1207" spans="1:6" ht="15" customHeight="1" x14ac:dyDescent="0.35">
      <c r="A1207" s="38" t="s">
        <v>3578</v>
      </c>
      <c r="B1207" s="43" t="s">
        <v>6681</v>
      </c>
      <c r="C1207" s="38" t="s">
        <v>6682</v>
      </c>
      <c r="D1207" s="38" t="s">
        <v>6683</v>
      </c>
      <c r="E1207" s="38" t="s">
        <v>6684</v>
      </c>
      <c r="F1207" s="38" t="s">
        <v>3493</v>
      </c>
    </row>
    <row r="1208" spans="1:6" ht="15" customHeight="1" x14ac:dyDescent="0.35">
      <c r="A1208" s="38" t="s">
        <v>3578</v>
      </c>
      <c r="B1208" s="43" t="s">
        <v>6685</v>
      </c>
      <c r="C1208" s="38" t="s">
        <v>6686</v>
      </c>
      <c r="D1208" s="38" t="s">
        <v>6687</v>
      </c>
      <c r="E1208" s="38" t="s">
        <v>6688</v>
      </c>
      <c r="F1208" s="38" t="s">
        <v>3493</v>
      </c>
    </row>
    <row r="1209" spans="1:6" ht="15" customHeight="1" x14ac:dyDescent="0.35">
      <c r="A1209" s="38" t="s">
        <v>3578</v>
      </c>
      <c r="B1209" s="43" t="s">
        <v>6689</v>
      </c>
      <c r="C1209" s="38" t="s">
        <v>6690</v>
      </c>
      <c r="D1209" s="38" t="s">
        <v>6691</v>
      </c>
      <c r="E1209" s="38" t="s">
        <v>6692</v>
      </c>
      <c r="F1209" s="38" t="s">
        <v>3493</v>
      </c>
    </row>
    <row r="1210" spans="1:6" ht="15" customHeight="1" x14ac:dyDescent="0.35">
      <c r="A1210" s="38" t="s">
        <v>3578</v>
      </c>
      <c r="B1210" s="43" t="s">
        <v>6693</v>
      </c>
      <c r="C1210" s="38" t="s">
        <v>6694</v>
      </c>
      <c r="D1210" s="38" t="s">
        <v>6695</v>
      </c>
      <c r="E1210" s="38" t="s">
        <v>6696</v>
      </c>
      <c r="F1210" s="38" t="s">
        <v>3493</v>
      </c>
    </row>
    <row r="1211" spans="1:6" ht="15" customHeight="1" x14ac:dyDescent="0.35">
      <c r="A1211" s="38" t="s">
        <v>3578</v>
      </c>
      <c r="B1211" s="43" t="s">
        <v>6697</v>
      </c>
      <c r="C1211" s="38" t="s">
        <v>6698</v>
      </c>
      <c r="D1211" s="38" t="s">
        <v>6699</v>
      </c>
      <c r="E1211" s="38" t="s">
        <v>6700</v>
      </c>
      <c r="F1211" s="38" t="s">
        <v>3493</v>
      </c>
    </row>
    <row r="1212" spans="1:6" ht="15" customHeight="1" x14ac:dyDescent="0.35">
      <c r="A1212" s="38" t="s">
        <v>3578</v>
      </c>
      <c r="B1212" s="43" t="s">
        <v>6701</v>
      </c>
      <c r="C1212" s="38" t="s">
        <v>2364</v>
      </c>
      <c r="D1212" s="38" t="s">
        <v>3543</v>
      </c>
      <c r="E1212" s="38" t="s">
        <v>3544</v>
      </c>
      <c r="F1212" s="38" t="s">
        <v>3493</v>
      </c>
    </row>
    <row r="1213" spans="1:6" ht="15" customHeight="1" x14ac:dyDescent="0.35">
      <c r="A1213" s="38" t="s">
        <v>3578</v>
      </c>
      <c r="B1213" s="43" t="s">
        <v>6702</v>
      </c>
      <c r="C1213" s="38" t="s">
        <v>6703</v>
      </c>
      <c r="D1213" s="38" t="s">
        <v>6704</v>
      </c>
      <c r="E1213" s="38" t="s">
        <v>6705</v>
      </c>
      <c r="F1213" s="38" t="s">
        <v>3493</v>
      </c>
    </row>
    <row r="1214" spans="1:6" ht="15" customHeight="1" x14ac:dyDescent="0.35">
      <c r="A1214" s="38" t="s">
        <v>3578</v>
      </c>
      <c r="B1214" s="43" t="s">
        <v>6706</v>
      </c>
      <c r="C1214" s="38" t="s">
        <v>6707</v>
      </c>
      <c r="D1214" s="38" t="s">
        <v>6708</v>
      </c>
      <c r="E1214" s="38" t="s">
        <v>6708</v>
      </c>
      <c r="F1214" s="38" t="s">
        <v>3493</v>
      </c>
    </row>
    <row r="1215" spans="1:6" ht="15" customHeight="1" x14ac:dyDescent="0.35">
      <c r="A1215" s="38" t="s">
        <v>3578</v>
      </c>
      <c r="B1215" s="43" t="s">
        <v>6709</v>
      </c>
      <c r="C1215" s="38" t="s">
        <v>6710</v>
      </c>
      <c r="D1215" s="38" t="s">
        <v>6711</v>
      </c>
      <c r="E1215" s="38" t="s">
        <v>6712</v>
      </c>
      <c r="F1215" s="38" t="s">
        <v>3493</v>
      </c>
    </row>
    <row r="1216" spans="1:6" ht="15" customHeight="1" x14ac:dyDescent="0.35">
      <c r="A1216" s="38" t="s">
        <v>3578</v>
      </c>
      <c r="B1216" s="43" t="s">
        <v>6713</v>
      </c>
      <c r="C1216" s="38" t="s">
        <v>6714</v>
      </c>
      <c r="D1216" s="38" t="s">
        <v>6715</v>
      </c>
      <c r="E1216" s="38" t="s">
        <v>6716</v>
      </c>
      <c r="F1216" s="38" t="s">
        <v>3493</v>
      </c>
    </row>
    <row r="1217" spans="1:6" ht="15" customHeight="1" x14ac:dyDescent="0.35">
      <c r="A1217" s="38" t="s">
        <v>3578</v>
      </c>
      <c r="B1217" s="43" t="s">
        <v>6717</v>
      </c>
      <c r="C1217" s="38" t="s">
        <v>6718</v>
      </c>
      <c r="D1217" s="38" t="s">
        <v>6719</v>
      </c>
      <c r="E1217" s="38" t="s">
        <v>6720</v>
      </c>
      <c r="F1217" s="38" t="s">
        <v>3493</v>
      </c>
    </row>
    <row r="1218" spans="1:6" ht="15" customHeight="1" x14ac:dyDescent="0.35">
      <c r="A1218" s="38" t="s">
        <v>3578</v>
      </c>
      <c r="B1218" s="43" t="s">
        <v>6721</v>
      </c>
      <c r="C1218" s="38" t="s">
        <v>6722</v>
      </c>
      <c r="D1218" s="38" t="s">
        <v>6723</v>
      </c>
      <c r="E1218" s="38" t="s">
        <v>6724</v>
      </c>
      <c r="F1218" s="38" t="s">
        <v>3493</v>
      </c>
    </row>
    <row r="1219" spans="1:6" ht="15" customHeight="1" x14ac:dyDescent="0.35">
      <c r="A1219" s="38" t="s">
        <v>3578</v>
      </c>
      <c r="B1219" s="43" t="s">
        <v>6725</v>
      </c>
      <c r="C1219" s="38" t="s">
        <v>2358</v>
      </c>
      <c r="D1219" s="38" t="s">
        <v>3512</v>
      </c>
      <c r="E1219" s="38" t="s">
        <v>3513</v>
      </c>
      <c r="F1219" s="38" t="s">
        <v>3514</v>
      </c>
    </row>
    <row r="1220" spans="1:6" ht="15" customHeight="1" x14ac:dyDescent="0.35">
      <c r="A1220" s="38" t="s">
        <v>3578</v>
      </c>
      <c r="B1220" s="43" t="s">
        <v>6726</v>
      </c>
      <c r="C1220" s="38" t="s">
        <v>6727</v>
      </c>
      <c r="D1220" s="38" t="s">
        <v>6728</v>
      </c>
      <c r="E1220" s="38" t="s">
        <v>6729</v>
      </c>
      <c r="F1220" s="38" t="s">
        <v>3514</v>
      </c>
    </row>
    <row r="1221" spans="1:6" ht="15" customHeight="1" x14ac:dyDescent="0.35">
      <c r="A1221" s="38" t="s">
        <v>3578</v>
      </c>
      <c r="B1221" s="43" t="s">
        <v>6730</v>
      </c>
      <c r="C1221" s="38" t="s">
        <v>6731</v>
      </c>
      <c r="D1221" s="38" t="s">
        <v>6732</v>
      </c>
      <c r="E1221" s="38" t="s">
        <v>6732</v>
      </c>
      <c r="F1221" s="38" t="s">
        <v>3514</v>
      </c>
    </row>
    <row r="1222" spans="1:6" ht="15" customHeight="1" x14ac:dyDescent="0.35">
      <c r="A1222" s="38" t="s">
        <v>3578</v>
      </c>
      <c r="B1222" s="43" t="s">
        <v>6733</v>
      </c>
      <c r="C1222" s="38" t="s">
        <v>6734</v>
      </c>
      <c r="D1222" s="38" t="s">
        <v>6735</v>
      </c>
      <c r="E1222" s="38" t="s">
        <v>6736</v>
      </c>
      <c r="F1222" s="38" t="s">
        <v>3514</v>
      </c>
    </row>
    <row r="1223" spans="1:6" ht="15" customHeight="1" x14ac:dyDescent="0.35">
      <c r="A1223" s="38" t="s">
        <v>3578</v>
      </c>
      <c r="B1223" s="43" t="s">
        <v>6737</v>
      </c>
      <c r="C1223" s="38" t="s">
        <v>6738</v>
      </c>
      <c r="D1223" s="38" t="s">
        <v>6739</v>
      </c>
      <c r="E1223" s="38" t="s">
        <v>6739</v>
      </c>
      <c r="F1223" s="38" t="s">
        <v>3514</v>
      </c>
    </row>
    <row r="1224" spans="1:6" ht="15" customHeight="1" x14ac:dyDescent="0.35">
      <c r="A1224" s="38" t="s">
        <v>3578</v>
      </c>
      <c r="B1224" s="43" t="s">
        <v>6740</v>
      </c>
      <c r="C1224" s="38" t="s">
        <v>6741</v>
      </c>
      <c r="D1224" s="38" t="s">
        <v>6742</v>
      </c>
      <c r="E1224" s="38" t="s">
        <v>6743</v>
      </c>
      <c r="F1224" s="38" t="s">
        <v>3514</v>
      </c>
    </row>
    <row r="1225" spans="1:6" ht="15" customHeight="1" x14ac:dyDescent="0.35">
      <c r="A1225" s="38" t="s">
        <v>3578</v>
      </c>
      <c r="B1225" s="43" t="s">
        <v>6744</v>
      </c>
      <c r="C1225" s="38" t="s">
        <v>6745</v>
      </c>
      <c r="D1225" s="38" t="s">
        <v>6746</v>
      </c>
      <c r="E1225" s="38" t="s">
        <v>6747</v>
      </c>
      <c r="F1225" s="38" t="s">
        <v>3514</v>
      </c>
    </row>
    <row r="1226" spans="1:6" ht="15" customHeight="1" x14ac:dyDescent="0.35">
      <c r="A1226" s="38" t="s">
        <v>3578</v>
      </c>
      <c r="B1226" s="43" t="s">
        <v>6748</v>
      </c>
      <c r="C1226" s="38" t="s">
        <v>6749</v>
      </c>
      <c r="D1226" s="38" t="s">
        <v>6750</v>
      </c>
      <c r="E1226" s="38" t="s">
        <v>6751</v>
      </c>
      <c r="F1226" s="38" t="s">
        <v>3514</v>
      </c>
    </row>
    <row r="1227" spans="1:6" ht="15" customHeight="1" x14ac:dyDescent="0.35">
      <c r="A1227" s="38" t="s">
        <v>3578</v>
      </c>
      <c r="B1227" s="43" t="s">
        <v>6752</v>
      </c>
      <c r="C1227" s="38" t="s">
        <v>6753</v>
      </c>
      <c r="D1227" s="38" t="s">
        <v>6754</v>
      </c>
      <c r="E1227" s="38" t="s">
        <v>6754</v>
      </c>
      <c r="F1227" s="38" t="s">
        <v>3514</v>
      </c>
    </row>
    <row r="1228" spans="1:6" ht="15" customHeight="1" x14ac:dyDescent="0.35">
      <c r="A1228" s="38" t="s">
        <v>3578</v>
      </c>
      <c r="B1228" s="43" t="s">
        <v>6755</v>
      </c>
      <c r="C1228" s="38" t="s">
        <v>6756</v>
      </c>
      <c r="D1228" s="38" t="s">
        <v>6757</v>
      </c>
      <c r="E1228" s="38" t="s">
        <v>6758</v>
      </c>
      <c r="F1228" s="38" t="s">
        <v>3514</v>
      </c>
    </row>
    <row r="1229" spans="1:6" ht="15" customHeight="1" x14ac:dyDescent="0.35">
      <c r="A1229" s="38" t="s">
        <v>3578</v>
      </c>
      <c r="B1229" s="43" t="s">
        <v>6759</v>
      </c>
      <c r="C1229" s="38" t="s">
        <v>6760</v>
      </c>
      <c r="D1229" s="38" t="s">
        <v>6761</v>
      </c>
      <c r="E1229" s="38" t="s">
        <v>6761</v>
      </c>
      <c r="F1229" s="38" t="s">
        <v>3528</v>
      </c>
    </row>
    <row r="1230" spans="1:6" ht="15" customHeight="1" x14ac:dyDescent="0.35">
      <c r="A1230" s="38" t="s">
        <v>3578</v>
      </c>
      <c r="B1230" s="43" t="s">
        <v>6762</v>
      </c>
      <c r="C1230" s="38" t="s">
        <v>6763</v>
      </c>
      <c r="D1230" s="38" t="s">
        <v>6764</v>
      </c>
      <c r="E1230" s="38" t="s">
        <v>6765</v>
      </c>
      <c r="F1230" s="38" t="s">
        <v>3528</v>
      </c>
    </row>
    <row r="1231" spans="1:6" ht="15" customHeight="1" x14ac:dyDescent="0.35">
      <c r="A1231" s="38" t="s">
        <v>3578</v>
      </c>
      <c r="B1231" s="43" t="s">
        <v>6766</v>
      </c>
      <c r="C1231" s="38" t="s">
        <v>6767</v>
      </c>
      <c r="D1231" s="38" t="s">
        <v>6768</v>
      </c>
      <c r="E1231" s="38" t="s">
        <v>6769</v>
      </c>
      <c r="F1231" s="38" t="s">
        <v>3528</v>
      </c>
    </row>
    <row r="1232" spans="1:6" ht="15" customHeight="1" x14ac:dyDescent="0.35">
      <c r="A1232" s="38" t="s">
        <v>3578</v>
      </c>
      <c r="B1232" s="43" t="s">
        <v>6770</v>
      </c>
      <c r="C1232" s="38" t="s">
        <v>4734</v>
      </c>
      <c r="D1232" s="38" t="s">
        <v>4736</v>
      </c>
      <c r="E1232" s="38" t="s">
        <v>6771</v>
      </c>
      <c r="F1232" s="38" t="s">
        <v>3528</v>
      </c>
    </row>
    <row r="1233" spans="1:6" ht="15" customHeight="1" x14ac:dyDescent="0.35">
      <c r="A1233" s="38" t="s">
        <v>3578</v>
      </c>
      <c r="B1233" s="43" t="s">
        <v>6772</v>
      </c>
      <c r="C1233" s="38" t="s">
        <v>6773</v>
      </c>
      <c r="D1233" s="38" t="s">
        <v>4329</v>
      </c>
      <c r="E1233" s="38" t="s">
        <v>4330</v>
      </c>
      <c r="F1233" s="38" t="s">
        <v>3528</v>
      </c>
    </row>
    <row r="1234" spans="1:6" ht="15" customHeight="1" x14ac:dyDescent="0.35">
      <c r="A1234" s="38" t="s">
        <v>3578</v>
      </c>
      <c r="B1234" s="43" t="s">
        <v>6774</v>
      </c>
      <c r="C1234" s="38" t="s">
        <v>6775</v>
      </c>
      <c r="D1234" s="38" t="s">
        <v>6776</v>
      </c>
      <c r="E1234" s="38" t="s">
        <v>6777</v>
      </c>
      <c r="F1234" s="38" t="s">
        <v>3528</v>
      </c>
    </row>
    <row r="1235" spans="1:6" ht="15" customHeight="1" x14ac:dyDescent="0.35">
      <c r="A1235" s="38" t="s">
        <v>3578</v>
      </c>
      <c r="B1235" s="43" t="s">
        <v>6778</v>
      </c>
      <c r="C1235" s="38" t="s">
        <v>6779</v>
      </c>
      <c r="D1235" s="38" t="s">
        <v>6780</v>
      </c>
      <c r="E1235" s="38" t="s">
        <v>6780</v>
      </c>
      <c r="F1235" s="38" t="s">
        <v>3528</v>
      </c>
    </row>
    <row r="1236" spans="1:6" ht="15" customHeight="1" x14ac:dyDescent="0.35">
      <c r="A1236" s="38" t="s">
        <v>3578</v>
      </c>
      <c r="B1236" s="43" t="s">
        <v>6781</v>
      </c>
      <c r="C1236" s="38" t="s">
        <v>6782</v>
      </c>
      <c r="D1236" s="38" t="s">
        <v>6783</v>
      </c>
      <c r="E1236" s="38" t="s">
        <v>6783</v>
      </c>
      <c r="F1236" s="38" t="s">
        <v>3528</v>
      </c>
    </row>
    <row r="1237" spans="1:6" ht="15" customHeight="1" x14ac:dyDescent="0.35">
      <c r="A1237" s="38" t="s">
        <v>3578</v>
      </c>
      <c r="B1237" s="43" t="s">
        <v>6784</v>
      </c>
      <c r="C1237" s="38" t="s">
        <v>6785</v>
      </c>
      <c r="D1237" s="38" t="s">
        <v>5608</v>
      </c>
      <c r="E1237" s="38" t="s">
        <v>6786</v>
      </c>
      <c r="F1237" s="38" t="s">
        <v>3528</v>
      </c>
    </row>
    <row r="1238" spans="1:6" ht="15" customHeight="1" x14ac:dyDescent="0.35">
      <c r="A1238" s="38" t="s">
        <v>3578</v>
      </c>
      <c r="B1238" s="43" t="s">
        <v>6787</v>
      </c>
      <c r="C1238" s="38" t="s">
        <v>6788</v>
      </c>
      <c r="D1238" s="38" t="s">
        <v>6789</v>
      </c>
      <c r="E1238" s="38" t="s">
        <v>6789</v>
      </c>
      <c r="F1238" s="38" t="s">
        <v>3528</v>
      </c>
    </row>
    <row r="1239" spans="1:6" ht="15" customHeight="1" x14ac:dyDescent="0.35">
      <c r="A1239" s="38" t="s">
        <v>3578</v>
      </c>
      <c r="B1239" s="43" t="s">
        <v>6790</v>
      </c>
      <c r="C1239" s="38" t="s">
        <v>3643</v>
      </c>
      <c r="D1239" s="38" t="s">
        <v>3644</v>
      </c>
      <c r="E1239" s="38" t="s">
        <v>3644</v>
      </c>
      <c r="F1239" s="38" t="s">
        <v>3528</v>
      </c>
    </row>
    <row r="1240" spans="1:6" ht="15" customHeight="1" x14ac:dyDescent="0.35">
      <c r="A1240" s="38" t="s">
        <v>3578</v>
      </c>
      <c r="B1240" s="43" t="s">
        <v>6791</v>
      </c>
      <c r="C1240" s="38" t="s">
        <v>6792</v>
      </c>
      <c r="D1240" s="38" t="s">
        <v>6793</v>
      </c>
      <c r="E1240" s="38" t="s">
        <v>6794</v>
      </c>
      <c r="F1240" s="38" t="s">
        <v>3528</v>
      </c>
    </row>
    <row r="1241" spans="1:6" ht="15" customHeight="1" x14ac:dyDescent="0.35">
      <c r="A1241" s="38" t="s">
        <v>3578</v>
      </c>
      <c r="B1241" s="43" t="s">
        <v>6795</v>
      </c>
      <c r="C1241" s="38" t="s">
        <v>6796</v>
      </c>
      <c r="D1241" s="38" t="s">
        <v>6797</v>
      </c>
      <c r="E1241" s="38" t="s">
        <v>6798</v>
      </c>
      <c r="F1241" s="38" t="s">
        <v>3528</v>
      </c>
    </row>
    <row r="1242" spans="1:6" ht="15" customHeight="1" x14ac:dyDescent="0.35">
      <c r="A1242" s="38" t="s">
        <v>3578</v>
      </c>
      <c r="B1242" s="43" t="s">
        <v>6799</v>
      </c>
      <c r="C1242" s="38" t="s">
        <v>6257</v>
      </c>
      <c r="D1242" s="38" t="s">
        <v>6258</v>
      </c>
      <c r="E1242" s="38" t="s">
        <v>6258</v>
      </c>
      <c r="F1242" s="38" t="s">
        <v>3528</v>
      </c>
    </row>
    <row r="1243" spans="1:6" ht="15" customHeight="1" x14ac:dyDescent="0.35">
      <c r="A1243" s="38" t="s">
        <v>3578</v>
      </c>
      <c r="B1243" s="43" t="s">
        <v>6800</v>
      </c>
      <c r="C1243" s="38" t="s">
        <v>6801</v>
      </c>
      <c r="D1243" s="38" t="s">
        <v>6802</v>
      </c>
      <c r="E1243" s="38" t="s">
        <v>6803</v>
      </c>
      <c r="F1243" s="38" t="s">
        <v>353</v>
      </c>
    </row>
    <row r="1244" spans="1:6" ht="15" customHeight="1" x14ac:dyDescent="0.35">
      <c r="A1244" s="38" t="s">
        <v>3578</v>
      </c>
      <c r="B1244" s="43" t="s">
        <v>6804</v>
      </c>
      <c r="C1244" s="38" t="s">
        <v>6805</v>
      </c>
      <c r="D1244" s="38" t="s">
        <v>6806</v>
      </c>
      <c r="E1244" s="38" t="s">
        <v>6807</v>
      </c>
      <c r="F1244" s="38" t="s">
        <v>353</v>
      </c>
    </row>
    <row r="1245" spans="1:6" ht="15" customHeight="1" x14ac:dyDescent="0.35">
      <c r="A1245" s="38" t="s">
        <v>3578</v>
      </c>
      <c r="B1245" s="43" t="s">
        <v>6808</v>
      </c>
      <c r="C1245" s="38" t="s">
        <v>6809</v>
      </c>
      <c r="D1245" s="38" t="s">
        <v>6810</v>
      </c>
      <c r="E1245" s="38" t="s">
        <v>6811</v>
      </c>
      <c r="F1245" s="38" t="s">
        <v>353</v>
      </c>
    </row>
    <row r="1246" spans="1:6" ht="15" customHeight="1" x14ac:dyDescent="0.35">
      <c r="A1246" s="38" t="s">
        <v>3578</v>
      </c>
      <c r="B1246" s="43" t="s">
        <v>6812</v>
      </c>
      <c r="C1246" s="38" t="s">
        <v>6813</v>
      </c>
      <c r="D1246" s="38" t="s">
        <v>6814</v>
      </c>
      <c r="E1246" s="38" t="s">
        <v>6815</v>
      </c>
      <c r="F1246" s="38" t="s">
        <v>353</v>
      </c>
    </row>
    <row r="1247" spans="1:6" ht="15" customHeight="1" x14ac:dyDescent="0.35">
      <c r="A1247" s="38" t="s">
        <v>3578</v>
      </c>
      <c r="B1247" s="43" t="s">
        <v>6816</v>
      </c>
      <c r="C1247" s="38" t="s">
        <v>6817</v>
      </c>
      <c r="D1247" s="38" t="s">
        <v>6818</v>
      </c>
      <c r="E1247" s="38" t="s">
        <v>6819</v>
      </c>
      <c r="F1247" s="38" t="s">
        <v>353</v>
      </c>
    </row>
    <row r="1248" spans="1:6" ht="15" customHeight="1" x14ac:dyDescent="0.35">
      <c r="A1248" s="38" t="s">
        <v>3578</v>
      </c>
      <c r="B1248" s="43" t="s">
        <v>6820</v>
      </c>
      <c r="C1248" s="38" t="s">
        <v>6821</v>
      </c>
      <c r="D1248" s="38" t="s">
        <v>6822</v>
      </c>
      <c r="E1248" s="38" t="s">
        <v>6823</v>
      </c>
      <c r="F1248" s="38" t="s">
        <v>353</v>
      </c>
    </row>
    <row r="1249" spans="1:6" ht="15" customHeight="1" x14ac:dyDescent="0.35">
      <c r="A1249" s="38" t="s">
        <v>3578</v>
      </c>
      <c r="B1249" s="43" t="s">
        <v>6824</v>
      </c>
      <c r="C1249" s="38" t="s">
        <v>6080</v>
      </c>
      <c r="D1249" s="38" t="s">
        <v>6825</v>
      </c>
      <c r="E1249" s="38" t="s">
        <v>6826</v>
      </c>
      <c r="F1249" s="38" t="s">
        <v>353</v>
      </c>
    </row>
    <row r="1250" spans="1:6" ht="15" customHeight="1" x14ac:dyDescent="0.35">
      <c r="A1250" s="38" t="s">
        <v>3578</v>
      </c>
      <c r="B1250" s="43" t="s">
        <v>6827</v>
      </c>
      <c r="C1250" s="38" t="s">
        <v>6828</v>
      </c>
      <c r="D1250" s="38" t="s">
        <v>6829</v>
      </c>
      <c r="E1250" s="38" t="s">
        <v>6830</v>
      </c>
      <c r="F1250" s="38" t="s">
        <v>353</v>
      </c>
    </row>
    <row r="1251" spans="1:6" ht="15" customHeight="1" x14ac:dyDescent="0.35">
      <c r="A1251" s="38" t="s">
        <v>3578</v>
      </c>
      <c r="B1251" s="43" t="s">
        <v>6831</v>
      </c>
      <c r="C1251" s="38" t="s">
        <v>6832</v>
      </c>
      <c r="D1251" s="38" t="s">
        <v>6833</v>
      </c>
      <c r="E1251" s="38" t="s">
        <v>6834</v>
      </c>
      <c r="F1251" s="38" t="s">
        <v>353</v>
      </c>
    </row>
    <row r="1252" spans="1:6" ht="15" customHeight="1" x14ac:dyDescent="0.35">
      <c r="A1252" s="38" t="s">
        <v>3578</v>
      </c>
      <c r="B1252" s="43" t="s">
        <v>6835</v>
      </c>
      <c r="C1252" s="38" t="s">
        <v>6836</v>
      </c>
      <c r="D1252" s="38" t="s">
        <v>6837</v>
      </c>
      <c r="E1252" s="38" t="s">
        <v>6837</v>
      </c>
      <c r="F1252" s="38" t="s">
        <v>353</v>
      </c>
    </row>
    <row r="1253" spans="1:6" ht="15" customHeight="1" x14ac:dyDescent="0.35">
      <c r="A1253" s="38" t="s">
        <v>3578</v>
      </c>
      <c r="B1253" s="43" t="s">
        <v>6838</v>
      </c>
      <c r="C1253" s="38" t="s">
        <v>6839</v>
      </c>
      <c r="D1253" s="38" t="s">
        <v>6840</v>
      </c>
      <c r="E1253" s="38" t="s">
        <v>6841</v>
      </c>
      <c r="F1253" s="38" t="s">
        <v>353</v>
      </c>
    </row>
    <row r="1254" spans="1:6" ht="15" customHeight="1" x14ac:dyDescent="0.35">
      <c r="A1254" s="38" t="s">
        <v>3578</v>
      </c>
      <c r="B1254" s="43" t="s">
        <v>6842</v>
      </c>
      <c r="C1254" s="38" t="s">
        <v>6843</v>
      </c>
      <c r="D1254" s="38" t="s">
        <v>6844</v>
      </c>
      <c r="E1254" s="38" t="s">
        <v>6844</v>
      </c>
      <c r="F1254" s="38" t="s">
        <v>353</v>
      </c>
    </row>
    <row r="1255" spans="1:6" ht="15" customHeight="1" x14ac:dyDescent="0.35">
      <c r="A1255" s="38" t="s">
        <v>3578</v>
      </c>
      <c r="B1255" s="43" t="s">
        <v>6845</v>
      </c>
      <c r="C1255" s="38" t="s">
        <v>6846</v>
      </c>
      <c r="D1255" s="38" t="s">
        <v>6847</v>
      </c>
      <c r="E1255" s="38" t="s">
        <v>6847</v>
      </c>
      <c r="F1255" s="38" t="s">
        <v>353</v>
      </c>
    </row>
    <row r="1256" spans="1:6" ht="15" customHeight="1" x14ac:dyDescent="0.35">
      <c r="A1256" s="38" t="s">
        <v>3578</v>
      </c>
      <c r="B1256" s="43" t="s">
        <v>6848</v>
      </c>
      <c r="C1256" s="38" t="s">
        <v>6849</v>
      </c>
      <c r="D1256" s="38" t="s">
        <v>6850</v>
      </c>
      <c r="E1256" s="38" t="s">
        <v>6851</v>
      </c>
      <c r="F1256" s="38" t="s">
        <v>353</v>
      </c>
    </row>
    <row r="1257" spans="1:6" ht="15" customHeight="1" x14ac:dyDescent="0.35">
      <c r="A1257" s="38" t="s">
        <v>3578</v>
      </c>
      <c r="B1257" s="43" t="s">
        <v>6852</v>
      </c>
      <c r="C1257" s="38" t="s">
        <v>6853</v>
      </c>
      <c r="D1257" s="38" t="s">
        <v>6854</v>
      </c>
      <c r="E1257" s="38" t="s">
        <v>6855</v>
      </c>
      <c r="F1257" s="38" t="s">
        <v>353</v>
      </c>
    </row>
    <row r="1258" spans="1:6" ht="15" customHeight="1" x14ac:dyDescent="0.35">
      <c r="A1258" s="38" t="s">
        <v>3578</v>
      </c>
      <c r="B1258" s="43" t="s">
        <v>6856</v>
      </c>
      <c r="C1258" s="38" t="s">
        <v>4348</v>
      </c>
      <c r="D1258" s="38" t="s">
        <v>4349</v>
      </c>
      <c r="E1258" s="38" t="s">
        <v>4350</v>
      </c>
      <c r="F1258" s="38" t="s">
        <v>353</v>
      </c>
    </row>
    <row r="1259" spans="1:6" ht="15" customHeight="1" x14ac:dyDescent="0.35">
      <c r="A1259" s="38" t="s">
        <v>3578</v>
      </c>
      <c r="B1259" s="43" t="s">
        <v>6857</v>
      </c>
      <c r="C1259" s="38" t="s">
        <v>6858</v>
      </c>
      <c r="D1259" s="38" t="s">
        <v>6859</v>
      </c>
      <c r="E1259" s="38" t="s">
        <v>6859</v>
      </c>
      <c r="F1259" s="38" t="s">
        <v>353</v>
      </c>
    </row>
    <row r="1260" spans="1:6" ht="15" customHeight="1" x14ac:dyDescent="0.35">
      <c r="A1260" s="38" t="s">
        <v>3578</v>
      </c>
      <c r="B1260" s="43" t="s">
        <v>6860</v>
      </c>
      <c r="C1260" s="38" t="s">
        <v>4005</v>
      </c>
      <c r="D1260" s="38" t="s">
        <v>4007</v>
      </c>
      <c r="E1260" s="38" t="s">
        <v>4007</v>
      </c>
      <c r="F1260" s="38" t="s">
        <v>353</v>
      </c>
    </row>
    <row r="1261" spans="1:6" ht="15" customHeight="1" x14ac:dyDescent="0.35">
      <c r="A1261" s="38" t="s">
        <v>3578</v>
      </c>
      <c r="B1261" s="43" t="s">
        <v>6861</v>
      </c>
      <c r="C1261" s="38" t="s">
        <v>6862</v>
      </c>
      <c r="D1261" s="38" t="s">
        <v>6863</v>
      </c>
      <c r="E1261" s="38" t="s">
        <v>6863</v>
      </c>
      <c r="F1261" s="38" t="s">
        <v>353</v>
      </c>
    </row>
    <row r="1262" spans="1:6" ht="15" customHeight="1" x14ac:dyDescent="0.35">
      <c r="A1262" s="38" t="s">
        <v>3578</v>
      </c>
      <c r="B1262" s="43" t="s">
        <v>6864</v>
      </c>
      <c r="C1262" s="38" t="s">
        <v>6865</v>
      </c>
      <c r="D1262" s="38" t="s">
        <v>6866</v>
      </c>
      <c r="E1262" s="38" t="s">
        <v>6867</v>
      </c>
      <c r="F1262" s="38" t="s">
        <v>353</v>
      </c>
    </row>
    <row r="1263" spans="1:6" ht="15" customHeight="1" x14ac:dyDescent="0.35">
      <c r="A1263" s="38" t="s">
        <v>3578</v>
      </c>
      <c r="B1263" s="43" t="s">
        <v>6868</v>
      </c>
      <c r="C1263" s="38" t="s">
        <v>6869</v>
      </c>
      <c r="D1263" s="38" t="s">
        <v>6870</v>
      </c>
      <c r="E1263" s="38" t="s">
        <v>6871</v>
      </c>
      <c r="F1263" s="38" t="s">
        <v>353</v>
      </c>
    </row>
    <row r="1264" spans="1:6" ht="15" customHeight="1" x14ac:dyDescent="0.35">
      <c r="A1264" s="38" t="s">
        <v>3578</v>
      </c>
      <c r="B1264" s="43" t="s">
        <v>6872</v>
      </c>
      <c r="C1264" s="38" t="s">
        <v>6873</v>
      </c>
      <c r="D1264" s="38" t="s">
        <v>6874</v>
      </c>
      <c r="E1264" s="38" t="s">
        <v>6875</v>
      </c>
      <c r="F1264" s="38" t="s">
        <v>353</v>
      </c>
    </row>
    <row r="1265" spans="1:6" ht="15" customHeight="1" x14ac:dyDescent="0.35">
      <c r="A1265" s="38" t="s">
        <v>3578</v>
      </c>
      <c r="B1265" s="43" t="s">
        <v>6876</v>
      </c>
      <c r="C1265" s="38" t="s">
        <v>5290</v>
      </c>
      <c r="D1265" s="38" t="s">
        <v>5291</v>
      </c>
      <c r="E1265" s="38" t="s">
        <v>5291</v>
      </c>
      <c r="F1265" s="38" t="s">
        <v>353</v>
      </c>
    </row>
    <row r="1266" spans="1:6" ht="15" customHeight="1" x14ac:dyDescent="0.35">
      <c r="A1266" s="38" t="s">
        <v>3578</v>
      </c>
      <c r="B1266" s="43" t="s">
        <v>6877</v>
      </c>
      <c r="C1266" s="38" t="s">
        <v>6878</v>
      </c>
      <c r="D1266" s="38" t="s">
        <v>6879</v>
      </c>
      <c r="E1266" s="38" t="s">
        <v>6880</v>
      </c>
      <c r="F1266" s="38" t="s">
        <v>1088</v>
      </c>
    </row>
    <row r="1267" spans="1:6" ht="15" customHeight="1" x14ac:dyDescent="0.35">
      <c r="A1267" s="38" t="s">
        <v>3578</v>
      </c>
      <c r="B1267" s="43" t="s">
        <v>6881</v>
      </c>
      <c r="C1267" s="38" t="s">
        <v>6882</v>
      </c>
      <c r="D1267" s="38" t="s">
        <v>6883</v>
      </c>
      <c r="E1267" s="38" t="s">
        <v>6884</v>
      </c>
      <c r="F1267" s="38" t="s">
        <v>1088</v>
      </c>
    </row>
    <row r="1268" spans="1:6" ht="15" customHeight="1" x14ac:dyDescent="0.35">
      <c r="A1268" s="38" t="s">
        <v>3578</v>
      </c>
      <c r="B1268" s="43" t="s">
        <v>6885</v>
      </c>
      <c r="C1268" s="38" t="s">
        <v>4734</v>
      </c>
      <c r="D1268" s="38" t="s">
        <v>6886</v>
      </c>
      <c r="E1268" s="38" t="s">
        <v>6771</v>
      </c>
      <c r="F1268" s="38" t="s">
        <v>1088</v>
      </c>
    </row>
    <row r="1269" spans="1:6" ht="15" customHeight="1" x14ac:dyDescent="0.35">
      <c r="A1269" s="38" t="s">
        <v>3578</v>
      </c>
      <c r="B1269" s="43" t="s">
        <v>6887</v>
      </c>
      <c r="C1269" s="38" t="s">
        <v>6888</v>
      </c>
      <c r="D1269" s="38" t="s">
        <v>6889</v>
      </c>
      <c r="E1269" s="38" t="s">
        <v>6889</v>
      </c>
      <c r="F1269" s="38" t="s">
        <v>1088</v>
      </c>
    </row>
    <row r="1270" spans="1:6" ht="15" customHeight="1" x14ac:dyDescent="0.35">
      <c r="A1270" s="38" t="s">
        <v>3578</v>
      </c>
      <c r="B1270" s="43" t="s">
        <v>6890</v>
      </c>
      <c r="C1270" s="38" t="s">
        <v>4153</v>
      </c>
      <c r="D1270" s="38" t="s">
        <v>6891</v>
      </c>
      <c r="E1270" s="38" t="s">
        <v>4155</v>
      </c>
      <c r="F1270" s="38" t="s">
        <v>1088</v>
      </c>
    </row>
    <row r="1271" spans="1:6" ht="15" customHeight="1" x14ac:dyDescent="0.35">
      <c r="A1271" s="38" t="s">
        <v>3578</v>
      </c>
      <c r="B1271" s="43" t="s">
        <v>6892</v>
      </c>
      <c r="C1271" s="38" t="s">
        <v>6893</v>
      </c>
      <c r="D1271" s="38" t="s">
        <v>6894</v>
      </c>
      <c r="E1271" s="38" t="s">
        <v>6894</v>
      </c>
      <c r="F1271" s="38" t="s">
        <v>1088</v>
      </c>
    </row>
    <row r="1272" spans="1:6" ht="15" customHeight="1" x14ac:dyDescent="0.35">
      <c r="A1272" s="38" t="s">
        <v>3578</v>
      </c>
      <c r="B1272" s="43" t="s">
        <v>6895</v>
      </c>
      <c r="C1272" s="38" t="s">
        <v>6896</v>
      </c>
      <c r="D1272" s="38" t="s">
        <v>6897</v>
      </c>
      <c r="E1272" s="38" t="s">
        <v>6898</v>
      </c>
      <c r="F1272" s="38" t="s">
        <v>1088</v>
      </c>
    </row>
    <row r="1273" spans="1:6" ht="15" customHeight="1" x14ac:dyDescent="0.35">
      <c r="A1273" s="38" t="s">
        <v>3578</v>
      </c>
      <c r="B1273" s="43" t="s">
        <v>6899</v>
      </c>
      <c r="C1273" s="38" t="s">
        <v>6900</v>
      </c>
      <c r="D1273" s="38" t="s">
        <v>6901</v>
      </c>
      <c r="E1273" s="38" t="s">
        <v>6902</v>
      </c>
      <c r="F1273" s="38" t="s">
        <v>1088</v>
      </c>
    </row>
    <row r="1274" spans="1:6" ht="15" customHeight="1" x14ac:dyDescent="0.35">
      <c r="A1274" s="38" t="s">
        <v>3578</v>
      </c>
      <c r="B1274" s="43" t="s">
        <v>6903</v>
      </c>
      <c r="C1274" s="38" t="s">
        <v>6023</v>
      </c>
      <c r="D1274" s="38" t="s">
        <v>6024</v>
      </c>
      <c r="E1274" s="38" t="s">
        <v>6025</v>
      </c>
      <c r="F1274" s="38" t="s">
        <v>1088</v>
      </c>
    </row>
    <row r="1275" spans="1:6" ht="15" customHeight="1" x14ac:dyDescent="0.35">
      <c r="A1275" s="38" t="s">
        <v>3578</v>
      </c>
      <c r="B1275" s="43" t="s">
        <v>6904</v>
      </c>
      <c r="C1275" s="38" t="s">
        <v>4204</v>
      </c>
      <c r="D1275" s="38" t="s">
        <v>4205</v>
      </c>
      <c r="E1275" s="38" t="s">
        <v>4206</v>
      </c>
      <c r="F1275" s="38" t="s">
        <v>1088</v>
      </c>
    </row>
    <row r="1276" spans="1:6" ht="15" customHeight="1" x14ac:dyDescent="0.35">
      <c r="A1276" s="38" t="s">
        <v>3578</v>
      </c>
      <c r="B1276" s="43" t="s">
        <v>6905</v>
      </c>
      <c r="C1276" s="38" t="s">
        <v>6906</v>
      </c>
      <c r="D1276" s="38" t="s">
        <v>6907</v>
      </c>
      <c r="E1276" s="38" t="s">
        <v>6907</v>
      </c>
      <c r="F1276" s="38" t="s">
        <v>1088</v>
      </c>
    </row>
    <row r="1277" spans="1:6" ht="15" customHeight="1" x14ac:dyDescent="0.35">
      <c r="A1277" s="38" t="s">
        <v>3578</v>
      </c>
      <c r="B1277" s="43" t="s">
        <v>6908</v>
      </c>
      <c r="C1277" s="38" t="s">
        <v>6909</v>
      </c>
      <c r="D1277" s="38" t="s">
        <v>6910</v>
      </c>
      <c r="E1277" s="38" t="s">
        <v>6911</v>
      </c>
      <c r="F1277" s="38" t="s">
        <v>1088</v>
      </c>
    </row>
    <row r="1278" spans="1:6" ht="15" customHeight="1" x14ac:dyDescent="0.35">
      <c r="A1278" s="38" t="s">
        <v>3578</v>
      </c>
      <c r="B1278" s="43" t="s">
        <v>6912</v>
      </c>
      <c r="C1278" s="38" t="s">
        <v>5481</v>
      </c>
      <c r="D1278" s="38" t="s">
        <v>5482</v>
      </c>
      <c r="E1278" s="38" t="s">
        <v>5483</v>
      </c>
      <c r="F1278" s="38" t="s">
        <v>1088</v>
      </c>
    </row>
    <row r="1279" spans="1:6" ht="15" customHeight="1" x14ac:dyDescent="0.35">
      <c r="A1279" s="38" t="s">
        <v>3578</v>
      </c>
      <c r="B1279" s="43" t="s">
        <v>6913</v>
      </c>
      <c r="C1279" s="38" t="s">
        <v>6278</v>
      </c>
      <c r="D1279" s="38" t="s">
        <v>6914</v>
      </c>
      <c r="E1279" s="38" t="s">
        <v>6280</v>
      </c>
      <c r="F1279" s="38" t="s">
        <v>1088</v>
      </c>
    </row>
    <row r="1280" spans="1:6" ht="15" customHeight="1" x14ac:dyDescent="0.35">
      <c r="A1280" s="38" t="s">
        <v>3578</v>
      </c>
      <c r="B1280" s="43" t="s">
        <v>791</v>
      </c>
      <c r="C1280" s="38" t="s">
        <v>2392</v>
      </c>
      <c r="D1280" s="38" t="s">
        <v>6915</v>
      </c>
      <c r="E1280" s="38" t="s">
        <v>6916</v>
      </c>
      <c r="F1280" s="38" t="s">
        <v>557</v>
      </c>
    </row>
    <row r="1281" spans="1:6" ht="15" customHeight="1" x14ac:dyDescent="0.35">
      <c r="A1281" s="38" t="s">
        <v>3578</v>
      </c>
      <c r="B1281" s="43" t="s">
        <v>6917</v>
      </c>
      <c r="C1281" s="38" t="s">
        <v>4176</v>
      </c>
      <c r="D1281" s="38" t="s">
        <v>4178</v>
      </c>
      <c r="E1281" s="38" t="s">
        <v>4178</v>
      </c>
      <c r="F1281" s="38" t="s">
        <v>557</v>
      </c>
    </row>
    <row r="1282" spans="1:6" ht="15" customHeight="1" x14ac:dyDescent="0.35">
      <c r="A1282" s="38" t="s">
        <v>3578</v>
      </c>
      <c r="B1282" s="43" t="s">
        <v>558</v>
      </c>
      <c r="C1282" s="38" t="s">
        <v>2412</v>
      </c>
      <c r="D1282" s="38" t="s">
        <v>6918</v>
      </c>
      <c r="E1282" s="38" t="s">
        <v>6919</v>
      </c>
      <c r="F1282" s="38" t="s">
        <v>557</v>
      </c>
    </row>
    <row r="1283" spans="1:6" ht="15" customHeight="1" x14ac:dyDescent="0.35">
      <c r="A1283" s="38" t="s">
        <v>3578</v>
      </c>
      <c r="B1283" s="38" t="s">
        <v>354</v>
      </c>
      <c r="C1283" s="38" t="s">
        <v>14</v>
      </c>
      <c r="D1283" s="42" t="s">
        <v>3167</v>
      </c>
      <c r="E1283" s="43" t="s">
        <v>3168</v>
      </c>
      <c r="F1283" s="38" t="s">
        <v>3353</v>
      </c>
    </row>
    <row r="1284" spans="1:6" ht="15" customHeight="1" x14ac:dyDescent="0.35">
      <c r="A1284" s="38" t="s">
        <v>3578</v>
      </c>
      <c r="B1284" s="43" t="s">
        <v>979</v>
      </c>
      <c r="C1284" s="38" t="s">
        <v>1598</v>
      </c>
      <c r="D1284" s="42" t="s">
        <v>3144</v>
      </c>
      <c r="E1284" s="43" t="s">
        <v>3145</v>
      </c>
      <c r="F1284" s="38" t="s">
        <v>3353</v>
      </c>
    </row>
    <row r="1285" spans="1:6" ht="15" customHeight="1" x14ac:dyDescent="0.35">
      <c r="A1285" s="38" t="s">
        <v>6920</v>
      </c>
      <c r="B1285" s="38" t="s">
        <v>233</v>
      </c>
      <c r="C1285" s="38" t="s">
        <v>3128</v>
      </c>
      <c r="D1285" s="38" t="s">
        <v>6921</v>
      </c>
      <c r="E1285" s="38" t="s">
        <v>6922</v>
      </c>
    </row>
    <row r="1286" spans="1:6" ht="15" customHeight="1" x14ac:dyDescent="0.35">
      <c r="A1286" s="38" t="s">
        <v>6920</v>
      </c>
      <c r="B1286" s="38" t="s">
        <v>251</v>
      </c>
      <c r="C1286" s="38" t="s">
        <v>3131</v>
      </c>
      <c r="D1286" s="38" t="s">
        <v>6923</v>
      </c>
      <c r="E1286" s="38" t="s">
        <v>6924</v>
      </c>
    </row>
  </sheetData>
  <autoFilter ref="A1:F1286" xr:uid="{00000000-0001-0000-0100-000000000000}"/>
  <pageMargins left="0.7" right="0.7" top="0.75" bottom="0.75" header="0" footer="0"/>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D2CF50-371D-4AC3-AEFA-B009DCEF1B54}">
  <dimension ref="A1:GG246"/>
  <sheetViews>
    <sheetView workbookViewId="0">
      <pane ySplit="1" topLeftCell="A2" activePane="bottomLeft" state="frozen"/>
      <selection pane="bottomLeft" activeCell="O6" sqref="O6"/>
    </sheetView>
  </sheetViews>
  <sheetFormatPr defaultRowHeight="14.5" x14ac:dyDescent="0.35"/>
  <cols>
    <col min="13" max="13" width="14.1796875" customWidth="1"/>
  </cols>
  <sheetData>
    <row r="1" spans="1:189" s="27" customFormat="1" ht="15.5" x14ac:dyDescent="0.35">
      <c r="A1" s="27" t="s">
        <v>47</v>
      </c>
      <c r="B1" s="27" t="s">
        <v>48</v>
      </c>
      <c r="C1" s="27" t="s">
        <v>49</v>
      </c>
      <c r="D1" s="27" t="s">
        <v>26</v>
      </c>
      <c r="E1" s="27" t="s">
        <v>50</v>
      </c>
      <c r="F1" s="27" t="s">
        <v>51</v>
      </c>
      <c r="G1" s="27" t="s">
        <v>52</v>
      </c>
      <c r="H1" s="27" t="s">
        <v>32</v>
      </c>
      <c r="I1" s="27" t="s">
        <v>53</v>
      </c>
      <c r="J1" s="27" t="s">
        <v>29</v>
      </c>
      <c r="K1" s="27" t="s">
        <v>54</v>
      </c>
      <c r="L1" s="27" t="s">
        <v>55</v>
      </c>
      <c r="M1" s="27" t="s">
        <v>56</v>
      </c>
      <c r="N1" s="27" t="s">
        <v>57</v>
      </c>
      <c r="O1" s="27" t="s">
        <v>46</v>
      </c>
      <c r="P1" s="27" t="s">
        <v>58</v>
      </c>
      <c r="Q1" s="27" t="s">
        <v>59</v>
      </c>
      <c r="R1" s="27" t="s">
        <v>60</v>
      </c>
      <c r="S1" s="27" t="s">
        <v>61</v>
      </c>
      <c r="T1" s="27" t="s">
        <v>62</v>
      </c>
      <c r="U1" s="27" t="s">
        <v>63</v>
      </c>
      <c r="V1" s="27" t="s">
        <v>64</v>
      </c>
      <c r="W1" s="27" t="s">
        <v>65</v>
      </c>
      <c r="X1" s="27" t="s">
        <v>66</v>
      </c>
      <c r="Y1" s="27" t="s">
        <v>67</v>
      </c>
      <c r="Z1" s="27" t="s">
        <v>68</v>
      </c>
      <c r="AA1" s="27" t="s">
        <v>69</v>
      </c>
      <c r="AB1" s="27" t="s">
        <v>70</v>
      </c>
      <c r="AC1" s="27" t="s">
        <v>71</v>
      </c>
      <c r="AD1" s="27" t="s">
        <v>72</v>
      </c>
      <c r="AE1" s="27" t="s">
        <v>73</v>
      </c>
      <c r="AF1" s="27" t="s">
        <v>74</v>
      </c>
      <c r="AG1" s="27" t="s">
        <v>75</v>
      </c>
      <c r="AH1" s="27" t="s">
        <v>76</v>
      </c>
      <c r="AI1" s="27" t="s">
        <v>77</v>
      </c>
      <c r="AJ1" s="27" t="s">
        <v>78</v>
      </c>
      <c r="AK1" s="27" t="s">
        <v>79</v>
      </c>
      <c r="AL1" s="27" t="s">
        <v>80</v>
      </c>
      <c r="AM1" s="27" t="s">
        <v>81</v>
      </c>
      <c r="AN1" s="27" t="s">
        <v>82</v>
      </c>
      <c r="AO1" s="27" t="s">
        <v>83</v>
      </c>
      <c r="AP1" s="27" t="s">
        <v>84</v>
      </c>
      <c r="AQ1" s="27" t="s">
        <v>85</v>
      </c>
      <c r="AR1" s="27" t="s">
        <v>86</v>
      </c>
      <c r="AS1" s="27" t="s">
        <v>87</v>
      </c>
      <c r="AT1" s="27" t="s">
        <v>34</v>
      </c>
      <c r="AU1" s="27" t="s">
        <v>88</v>
      </c>
      <c r="AV1" s="27" t="s">
        <v>89</v>
      </c>
      <c r="AW1" s="27" t="s">
        <v>90</v>
      </c>
      <c r="AX1" s="27" t="s">
        <v>91</v>
      </c>
      <c r="AY1" s="27" t="s">
        <v>92</v>
      </c>
      <c r="AZ1" s="27" t="s">
        <v>93</v>
      </c>
      <c r="BA1" s="27" t="s">
        <v>94</v>
      </c>
      <c r="BB1" s="27" t="s">
        <v>95</v>
      </c>
      <c r="BC1" s="27" t="s">
        <v>96</v>
      </c>
      <c r="BD1" s="27" t="s">
        <v>97</v>
      </c>
      <c r="BE1" s="27" t="s">
        <v>98</v>
      </c>
      <c r="BF1" s="27" t="s">
        <v>99</v>
      </c>
      <c r="BG1" s="27" t="s">
        <v>100</v>
      </c>
      <c r="BH1" s="27" t="s">
        <v>101</v>
      </c>
      <c r="BI1" s="27" t="s">
        <v>102</v>
      </c>
      <c r="BJ1" s="27" t="s">
        <v>103</v>
      </c>
      <c r="BK1" s="27" t="s">
        <v>104</v>
      </c>
      <c r="BL1" s="27" t="s">
        <v>105</v>
      </c>
      <c r="BM1" s="27" t="s">
        <v>106</v>
      </c>
      <c r="BN1" s="27" t="s">
        <v>107</v>
      </c>
      <c r="BO1" s="27" t="s">
        <v>108</v>
      </c>
      <c r="BP1" s="27" t="s">
        <v>109</v>
      </c>
      <c r="BQ1" s="27" t="s">
        <v>110</v>
      </c>
      <c r="BR1" s="27" t="s">
        <v>111</v>
      </c>
      <c r="BS1" s="27" t="s">
        <v>112</v>
      </c>
      <c r="BT1" s="27" t="s">
        <v>113</v>
      </c>
      <c r="BU1" s="27" t="s">
        <v>114</v>
      </c>
      <c r="BV1" s="27" t="s">
        <v>115</v>
      </c>
      <c r="BW1" s="27" t="s">
        <v>116</v>
      </c>
      <c r="BX1" s="27" t="s">
        <v>117</v>
      </c>
      <c r="BY1" s="27" t="s">
        <v>118</v>
      </c>
      <c r="BZ1" s="27" t="s">
        <v>119</v>
      </c>
      <c r="CA1" s="27" t="s">
        <v>120</v>
      </c>
      <c r="CB1" s="27" t="s">
        <v>121</v>
      </c>
      <c r="CC1" s="27" t="s">
        <v>122</v>
      </c>
      <c r="CD1" s="27" t="s">
        <v>123</v>
      </c>
      <c r="CE1" s="27" t="s">
        <v>124</v>
      </c>
      <c r="CF1" s="27" t="s">
        <v>125</v>
      </c>
      <c r="CG1" s="27" t="s">
        <v>126</v>
      </c>
      <c r="CH1" s="27" t="s">
        <v>127</v>
      </c>
      <c r="CI1" s="27" t="s">
        <v>128</v>
      </c>
      <c r="CJ1" s="27" t="s">
        <v>129</v>
      </c>
      <c r="CK1" s="27" t="s">
        <v>130</v>
      </c>
      <c r="CL1" s="27" t="s">
        <v>131</v>
      </c>
      <c r="CM1" s="27" t="s">
        <v>132</v>
      </c>
      <c r="CN1" s="27" t="s">
        <v>133</v>
      </c>
      <c r="CO1" s="27" t="s">
        <v>134</v>
      </c>
      <c r="CP1" s="27" t="s">
        <v>135</v>
      </c>
      <c r="CQ1" s="27" t="s">
        <v>136</v>
      </c>
      <c r="CR1" s="27" t="s">
        <v>137</v>
      </c>
      <c r="CS1" s="27" t="s">
        <v>138</v>
      </c>
      <c r="CT1" s="27" t="s">
        <v>139</v>
      </c>
      <c r="CU1" s="27" t="s">
        <v>140</v>
      </c>
      <c r="CV1" s="27" t="s">
        <v>141</v>
      </c>
      <c r="CW1" s="27" t="s">
        <v>142</v>
      </c>
      <c r="CX1" s="27" t="s">
        <v>143</v>
      </c>
      <c r="CY1" s="27" t="s">
        <v>144</v>
      </c>
      <c r="CZ1" s="27" t="s">
        <v>145</v>
      </c>
      <c r="DA1" s="27" t="s">
        <v>146</v>
      </c>
      <c r="DB1" s="27" t="s">
        <v>147</v>
      </c>
      <c r="DC1" s="27" t="s">
        <v>148</v>
      </c>
      <c r="DD1" s="27" t="s">
        <v>149</v>
      </c>
      <c r="DE1" s="27" t="s">
        <v>150</v>
      </c>
      <c r="DF1" s="27" t="s">
        <v>151</v>
      </c>
      <c r="DG1" s="27" t="s">
        <v>152</v>
      </c>
      <c r="DH1" s="27" t="s">
        <v>153</v>
      </c>
      <c r="DI1" s="27" t="s">
        <v>154</v>
      </c>
      <c r="DJ1" s="27" t="s">
        <v>155</v>
      </c>
      <c r="DK1" s="27" t="s">
        <v>156</v>
      </c>
      <c r="DL1" s="27" t="s">
        <v>157</v>
      </c>
      <c r="DM1" s="27" t="s">
        <v>158</v>
      </c>
      <c r="DN1" s="27" t="s">
        <v>159</v>
      </c>
      <c r="DO1" s="27" t="s">
        <v>160</v>
      </c>
      <c r="DP1" s="27" t="s">
        <v>161</v>
      </c>
      <c r="DQ1" s="27" t="s">
        <v>162</v>
      </c>
      <c r="DR1" s="27" t="s">
        <v>163</v>
      </c>
      <c r="DS1" s="27" t="s">
        <v>164</v>
      </c>
      <c r="DT1" s="27" t="s">
        <v>165</v>
      </c>
      <c r="DU1" s="27" t="s">
        <v>166</v>
      </c>
      <c r="DV1" s="27" t="s">
        <v>167</v>
      </c>
      <c r="DW1" s="27" t="s">
        <v>168</v>
      </c>
      <c r="DX1" s="27" t="s">
        <v>169</v>
      </c>
      <c r="DY1" s="27" t="s">
        <v>170</v>
      </c>
      <c r="DZ1" s="27" t="s">
        <v>171</v>
      </c>
      <c r="EA1" s="27" t="s">
        <v>172</v>
      </c>
      <c r="EB1" s="27" t="s">
        <v>173</v>
      </c>
      <c r="EC1" s="27" t="s">
        <v>174</v>
      </c>
      <c r="ED1" s="27" t="s">
        <v>175</v>
      </c>
      <c r="EE1" s="27" t="s">
        <v>176</v>
      </c>
      <c r="EF1" s="27" t="s">
        <v>177</v>
      </c>
      <c r="EG1" s="27" t="s">
        <v>178</v>
      </c>
      <c r="EH1" s="27" t="s">
        <v>179</v>
      </c>
      <c r="EI1" s="27" t="s">
        <v>180</v>
      </c>
      <c r="EJ1" s="27" t="s">
        <v>181</v>
      </c>
      <c r="EK1" s="27" t="s">
        <v>182</v>
      </c>
      <c r="EL1" s="27" t="s">
        <v>183</v>
      </c>
      <c r="EM1" s="27" t="s">
        <v>184</v>
      </c>
      <c r="EN1" s="27" t="s">
        <v>185</v>
      </c>
      <c r="EO1" s="27" t="s">
        <v>186</v>
      </c>
      <c r="EP1" s="27" t="s">
        <v>187</v>
      </c>
      <c r="EQ1" s="27" t="s">
        <v>188</v>
      </c>
      <c r="ER1" s="27" t="s">
        <v>189</v>
      </c>
      <c r="ES1" s="27" t="s">
        <v>190</v>
      </c>
      <c r="ET1" s="27" t="s">
        <v>191</v>
      </c>
      <c r="EU1" s="27" t="s">
        <v>192</v>
      </c>
      <c r="EV1" s="27" t="s">
        <v>193</v>
      </c>
      <c r="EW1" s="27" t="s">
        <v>194</v>
      </c>
      <c r="EX1" s="27" t="s">
        <v>195</v>
      </c>
      <c r="EY1" s="27" t="s">
        <v>196</v>
      </c>
      <c r="EZ1" s="27" t="s">
        <v>197</v>
      </c>
      <c r="FA1" s="27" t="s">
        <v>198</v>
      </c>
      <c r="FB1" s="27" t="s">
        <v>199</v>
      </c>
      <c r="FC1" s="27" t="s">
        <v>200</v>
      </c>
      <c r="FD1" s="27" t="s">
        <v>201</v>
      </c>
      <c r="FE1" s="27" t="s">
        <v>202</v>
      </c>
      <c r="FF1" s="27" t="s">
        <v>203</v>
      </c>
      <c r="FG1" s="27" t="s">
        <v>204</v>
      </c>
      <c r="FH1" s="27" t="s">
        <v>205</v>
      </c>
      <c r="FI1" s="27" t="s">
        <v>206</v>
      </c>
      <c r="FJ1" s="27" t="s">
        <v>207</v>
      </c>
      <c r="FK1" s="27" t="s">
        <v>208</v>
      </c>
      <c r="FL1" s="27" t="s">
        <v>209</v>
      </c>
      <c r="FM1" s="27" t="s">
        <v>210</v>
      </c>
      <c r="FN1" s="27" t="s">
        <v>211</v>
      </c>
      <c r="FO1" s="27" t="s">
        <v>212</v>
      </c>
      <c r="FP1" s="27" t="s">
        <v>213</v>
      </c>
      <c r="FQ1" s="27" t="s">
        <v>214</v>
      </c>
      <c r="FR1" s="27" t="s">
        <v>215</v>
      </c>
      <c r="FS1" s="27" t="s">
        <v>216</v>
      </c>
      <c r="FT1" s="27" t="s">
        <v>217</v>
      </c>
      <c r="FU1" s="27" t="s">
        <v>218</v>
      </c>
      <c r="FV1" s="27" t="s">
        <v>219</v>
      </c>
      <c r="FW1" s="27" t="s">
        <v>220</v>
      </c>
      <c r="FX1" s="27" t="s">
        <v>221</v>
      </c>
      <c r="FY1" s="27" t="s">
        <v>222</v>
      </c>
      <c r="FZ1" s="27" t="s">
        <v>223</v>
      </c>
      <c r="GA1" s="27" t="s">
        <v>224</v>
      </c>
      <c r="GB1" s="27" t="s">
        <v>225</v>
      </c>
      <c r="GC1" s="27" t="s">
        <v>226</v>
      </c>
      <c r="GD1" s="27" t="s">
        <v>227</v>
      </c>
      <c r="GE1" s="27" t="s">
        <v>228</v>
      </c>
      <c r="GF1" s="27" t="s">
        <v>229</v>
      </c>
      <c r="GG1" s="27" t="s">
        <v>230</v>
      </c>
    </row>
    <row r="2" spans="1:189" x14ac:dyDescent="0.35">
      <c r="A2" t="s">
        <v>231</v>
      </c>
      <c r="B2" t="s">
        <v>232</v>
      </c>
      <c r="C2" t="s">
        <v>233</v>
      </c>
      <c r="D2" t="s">
        <v>234</v>
      </c>
      <c r="E2" t="s">
        <v>233</v>
      </c>
      <c r="F2" t="s">
        <v>233</v>
      </c>
      <c r="G2" t="s">
        <v>233</v>
      </c>
      <c r="H2" t="s">
        <v>235</v>
      </c>
      <c r="I2" t="s">
        <v>236</v>
      </c>
      <c r="J2" t="s">
        <v>237</v>
      </c>
      <c r="K2" t="s">
        <v>238</v>
      </c>
      <c r="L2" t="s">
        <v>239</v>
      </c>
      <c r="N2" t="s">
        <v>240</v>
      </c>
      <c r="O2" t="s">
        <v>241</v>
      </c>
      <c r="P2" t="s">
        <v>242</v>
      </c>
      <c r="Q2" t="s">
        <v>243</v>
      </c>
      <c r="R2" t="s">
        <v>243</v>
      </c>
      <c r="S2" t="s">
        <v>243</v>
      </c>
      <c r="T2" t="s">
        <v>243</v>
      </c>
      <c r="U2" t="s">
        <v>243</v>
      </c>
      <c r="W2" t="s">
        <v>244</v>
      </c>
      <c r="Y2" t="s">
        <v>245</v>
      </c>
      <c r="Z2" t="s">
        <v>243</v>
      </c>
      <c r="AA2" t="s">
        <v>243</v>
      </c>
      <c r="AB2" t="s">
        <v>243</v>
      </c>
      <c r="AC2" t="s">
        <v>243</v>
      </c>
      <c r="AD2" t="s">
        <v>243</v>
      </c>
      <c r="AE2" t="s">
        <v>243</v>
      </c>
      <c r="AF2" t="s">
        <v>242</v>
      </c>
      <c r="AG2" t="s">
        <v>243</v>
      </c>
      <c r="AH2" t="s">
        <v>243</v>
      </c>
      <c r="AI2" t="s">
        <v>243</v>
      </c>
      <c r="AJ2" t="s">
        <v>243</v>
      </c>
      <c r="AK2" t="s">
        <v>243</v>
      </c>
      <c r="AL2" t="s">
        <v>243</v>
      </c>
      <c r="AM2" t="s">
        <v>243</v>
      </c>
      <c r="AN2" t="s">
        <v>243</v>
      </c>
      <c r="AP2" t="s">
        <v>246</v>
      </c>
      <c r="AR2" t="s">
        <v>247</v>
      </c>
      <c r="AT2" t="s">
        <v>248</v>
      </c>
      <c r="AU2" t="s">
        <v>249</v>
      </c>
      <c r="AV2" t="s">
        <v>243</v>
      </c>
      <c r="AW2" t="s">
        <v>242</v>
      </c>
      <c r="AX2" t="s">
        <v>242</v>
      </c>
      <c r="AY2" t="s">
        <v>243</v>
      </c>
      <c r="AZ2" t="s">
        <v>242</v>
      </c>
      <c r="BA2" t="s">
        <v>243</v>
      </c>
      <c r="BB2" t="s">
        <v>243</v>
      </c>
      <c r="BC2" t="s">
        <v>250</v>
      </c>
      <c r="BD2" t="s">
        <v>250</v>
      </c>
      <c r="BE2" t="s">
        <v>250</v>
      </c>
      <c r="BF2" t="s">
        <v>250</v>
      </c>
      <c r="BG2" t="s">
        <v>250</v>
      </c>
      <c r="BH2" t="s">
        <v>250</v>
      </c>
      <c r="BI2" t="s">
        <v>251</v>
      </c>
      <c r="BJ2" t="s">
        <v>251</v>
      </c>
      <c r="BK2" t="s">
        <v>251</v>
      </c>
      <c r="BL2" t="s">
        <v>251</v>
      </c>
      <c r="BN2" t="s">
        <v>251</v>
      </c>
      <c r="BO2" t="s">
        <v>252</v>
      </c>
      <c r="BP2" t="s">
        <v>251</v>
      </c>
      <c r="BQ2" t="s">
        <v>251</v>
      </c>
      <c r="BR2" t="s">
        <v>251</v>
      </c>
      <c r="BT2" t="s">
        <v>251</v>
      </c>
      <c r="BU2" t="s">
        <v>253</v>
      </c>
      <c r="BV2" t="s">
        <v>251</v>
      </c>
      <c r="BX2" t="s">
        <v>251</v>
      </c>
      <c r="BY2" t="s">
        <v>251</v>
      </c>
      <c r="BZ2" t="s">
        <v>254</v>
      </c>
      <c r="CA2" t="s">
        <v>251</v>
      </c>
      <c r="CB2" t="s">
        <v>251</v>
      </c>
      <c r="CC2" t="s">
        <v>251</v>
      </c>
      <c r="CD2" t="s">
        <v>251</v>
      </c>
      <c r="CE2" t="s">
        <v>251</v>
      </c>
      <c r="CF2" t="s">
        <v>251</v>
      </c>
      <c r="CG2" t="s">
        <v>251</v>
      </c>
      <c r="CH2" t="s">
        <v>251</v>
      </c>
      <c r="CI2" t="s">
        <v>251</v>
      </c>
      <c r="CJ2" t="s">
        <v>251</v>
      </c>
      <c r="CK2" t="s">
        <v>251</v>
      </c>
      <c r="CL2" t="s">
        <v>251</v>
      </c>
      <c r="CN2" t="s">
        <v>119</v>
      </c>
      <c r="CO2" t="s">
        <v>114</v>
      </c>
      <c r="CP2" t="s">
        <v>108</v>
      </c>
      <c r="CQ2" t="s">
        <v>255</v>
      </c>
      <c r="CR2" t="s">
        <v>256</v>
      </c>
      <c r="CS2" t="s">
        <v>243</v>
      </c>
      <c r="CT2" t="s">
        <v>243</v>
      </c>
      <c r="CU2" t="s">
        <v>243</v>
      </c>
      <c r="CV2" t="s">
        <v>243</v>
      </c>
      <c r="CW2" t="s">
        <v>242</v>
      </c>
      <c r="CX2" t="s">
        <v>243</v>
      </c>
      <c r="CY2" t="s">
        <v>243</v>
      </c>
      <c r="CZ2" t="s">
        <v>243</v>
      </c>
      <c r="DA2" t="s">
        <v>243</v>
      </c>
      <c r="DB2" t="s">
        <v>243</v>
      </c>
      <c r="DC2" t="s">
        <v>243</v>
      </c>
      <c r="DD2" t="s">
        <v>243</v>
      </c>
      <c r="DE2" t="s">
        <v>243</v>
      </c>
      <c r="DF2" t="s">
        <v>243</v>
      </c>
      <c r="DG2" t="s">
        <v>243</v>
      </c>
      <c r="DH2" t="s">
        <v>243</v>
      </c>
      <c r="DI2" t="s">
        <v>243</v>
      </c>
      <c r="DJ2" t="s">
        <v>243</v>
      </c>
      <c r="EF2" t="s">
        <v>114</v>
      </c>
      <c r="EG2" t="s">
        <v>243</v>
      </c>
      <c r="EH2" t="s">
        <v>243</v>
      </c>
      <c r="EI2" t="s">
        <v>243</v>
      </c>
      <c r="EJ2" t="s">
        <v>243</v>
      </c>
      <c r="EK2" t="s">
        <v>243</v>
      </c>
      <c r="EL2" t="s">
        <v>243</v>
      </c>
      <c r="EM2" t="s">
        <v>243</v>
      </c>
      <c r="EN2" t="s">
        <v>243</v>
      </c>
      <c r="EO2" t="s">
        <v>243</v>
      </c>
      <c r="EP2" t="s">
        <v>243</v>
      </c>
      <c r="EQ2" t="s">
        <v>243</v>
      </c>
      <c r="ER2" t="s">
        <v>243</v>
      </c>
      <c r="ES2" t="s">
        <v>242</v>
      </c>
      <c r="ET2" t="s">
        <v>243</v>
      </c>
      <c r="EU2" t="s">
        <v>243</v>
      </c>
      <c r="EV2" t="s">
        <v>243</v>
      </c>
      <c r="EW2" t="s">
        <v>243</v>
      </c>
      <c r="EX2" t="s">
        <v>243</v>
      </c>
      <c r="EY2" t="s">
        <v>243</v>
      </c>
      <c r="EZ2" t="s">
        <v>243</v>
      </c>
      <c r="FA2" t="s">
        <v>243</v>
      </c>
      <c r="FB2" t="s">
        <v>243</v>
      </c>
      <c r="FC2" t="s">
        <v>243</v>
      </c>
      <c r="FD2" t="s">
        <v>243</v>
      </c>
      <c r="FE2" t="s">
        <v>243</v>
      </c>
      <c r="FF2" t="s">
        <v>243</v>
      </c>
      <c r="FG2" t="s">
        <v>243</v>
      </c>
      <c r="FH2" t="s">
        <v>243</v>
      </c>
      <c r="FI2" t="s">
        <v>243</v>
      </c>
      <c r="FJ2" t="s">
        <v>243</v>
      </c>
      <c r="FK2" t="s">
        <v>243</v>
      </c>
      <c r="FL2" t="s">
        <v>257</v>
      </c>
      <c r="FM2" t="s">
        <v>242</v>
      </c>
      <c r="FN2" t="s">
        <v>243</v>
      </c>
      <c r="FO2" t="s">
        <v>243</v>
      </c>
      <c r="FP2" t="s">
        <v>243</v>
      </c>
      <c r="FQ2" t="s">
        <v>243</v>
      </c>
      <c r="FR2" t="s">
        <v>243</v>
      </c>
      <c r="FS2" t="s">
        <v>243</v>
      </c>
      <c r="FT2" t="s">
        <v>243</v>
      </c>
      <c r="FU2" t="s">
        <v>243</v>
      </c>
      <c r="FV2" t="s">
        <v>243</v>
      </c>
      <c r="FW2" t="s">
        <v>243</v>
      </c>
      <c r="FX2" t="s">
        <v>243</v>
      </c>
      <c r="FY2" t="s">
        <v>243</v>
      </c>
      <c r="FZ2" t="s">
        <v>243</v>
      </c>
      <c r="GA2" t="s">
        <v>243</v>
      </c>
      <c r="GB2" t="s">
        <v>243</v>
      </c>
      <c r="GC2" t="s">
        <v>243</v>
      </c>
      <c r="GD2" t="s">
        <v>243</v>
      </c>
      <c r="GE2" t="s">
        <v>243</v>
      </c>
      <c r="GG2" t="s">
        <v>242</v>
      </c>
    </row>
    <row r="3" spans="1:189" x14ac:dyDescent="0.35">
      <c r="A3" t="s">
        <v>258</v>
      </c>
      <c r="B3" t="s">
        <v>232</v>
      </c>
      <c r="C3" t="s">
        <v>233</v>
      </c>
      <c r="D3" t="s">
        <v>259</v>
      </c>
      <c r="E3" t="s">
        <v>233</v>
      </c>
      <c r="F3" t="s">
        <v>233</v>
      </c>
      <c r="G3" t="s">
        <v>233</v>
      </c>
      <c r="H3" t="s">
        <v>260</v>
      </c>
      <c r="I3" t="s">
        <v>261</v>
      </c>
      <c r="K3" t="s">
        <v>238</v>
      </c>
      <c r="L3" t="s">
        <v>239</v>
      </c>
      <c r="N3" t="s">
        <v>240</v>
      </c>
      <c r="O3" t="s">
        <v>241</v>
      </c>
      <c r="P3" t="s">
        <v>242</v>
      </c>
      <c r="Q3" t="s">
        <v>243</v>
      </c>
      <c r="R3" t="s">
        <v>243</v>
      </c>
      <c r="S3" t="s">
        <v>243</v>
      </c>
      <c r="T3" t="s">
        <v>243</v>
      </c>
      <c r="U3" t="s">
        <v>243</v>
      </c>
      <c r="W3" t="s">
        <v>244</v>
      </c>
      <c r="Y3" t="s">
        <v>262</v>
      </c>
      <c r="Z3" t="s">
        <v>243</v>
      </c>
      <c r="AA3" t="s">
        <v>243</v>
      </c>
      <c r="AB3" t="s">
        <v>243</v>
      </c>
      <c r="AC3" t="s">
        <v>243</v>
      </c>
      <c r="AD3" t="s">
        <v>243</v>
      </c>
      <c r="AE3" t="s">
        <v>242</v>
      </c>
      <c r="AF3" t="s">
        <v>243</v>
      </c>
      <c r="AG3" t="s">
        <v>243</v>
      </c>
      <c r="AH3" t="s">
        <v>243</v>
      </c>
      <c r="AI3" t="s">
        <v>243</v>
      </c>
      <c r="AJ3" t="s">
        <v>243</v>
      </c>
      <c r="AK3" t="s">
        <v>243</v>
      </c>
      <c r="AL3" t="s">
        <v>243</v>
      </c>
      <c r="AM3" t="s">
        <v>243</v>
      </c>
      <c r="AN3" t="s">
        <v>243</v>
      </c>
      <c r="AP3" t="s">
        <v>263</v>
      </c>
      <c r="AR3" t="s">
        <v>247</v>
      </c>
      <c r="AT3" t="s">
        <v>264</v>
      </c>
      <c r="AU3" t="s">
        <v>265</v>
      </c>
      <c r="AV3" t="s">
        <v>243</v>
      </c>
      <c r="AW3" t="s">
        <v>242</v>
      </c>
      <c r="AX3" t="s">
        <v>243</v>
      </c>
      <c r="AY3" t="s">
        <v>243</v>
      </c>
      <c r="AZ3" t="s">
        <v>243</v>
      </c>
      <c r="BA3" t="s">
        <v>242</v>
      </c>
      <c r="BB3" t="s">
        <v>243</v>
      </c>
      <c r="BC3" t="s">
        <v>250</v>
      </c>
      <c r="BD3" t="s">
        <v>250</v>
      </c>
      <c r="BE3" t="s">
        <v>250</v>
      </c>
      <c r="BF3" t="s">
        <v>250</v>
      </c>
      <c r="BG3" t="s">
        <v>250</v>
      </c>
      <c r="BH3" t="s">
        <v>250</v>
      </c>
      <c r="BI3" t="s">
        <v>251</v>
      </c>
      <c r="BJ3" t="s">
        <v>251</v>
      </c>
      <c r="BK3" t="s">
        <v>251</v>
      </c>
      <c r="BL3" t="s">
        <v>251</v>
      </c>
      <c r="BN3" t="s">
        <v>251</v>
      </c>
      <c r="BO3" t="s">
        <v>252</v>
      </c>
      <c r="BP3" t="s">
        <v>251</v>
      </c>
      <c r="BQ3" t="s">
        <v>266</v>
      </c>
      <c r="BR3" t="s">
        <v>267</v>
      </c>
      <c r="BT3" t="s">
        <v>251</v>
      </c>
      <c r="BU3" t="s">
        <v>253</v>
      </c>
      <c r="BV3" t="s">
        <v>251</v>
      </c>
      <c r="BX3" t="s">
        <v>251</v>
      </c>
      <c r="BY3" t="s">
        <v>251</v>
      </c>
      <c r="BZ3" t="s">
        <v>254</v>
      </c>
      <c r="CA3" t="s">
        <v>251</v>
      </c>
      <c r="CB3" t="s">
        <v>251</v>
      </c>
      <c r="CC3" t="s">
        <v>268</v>
      </c>
      <c r="CD3" t="s">
        <v>251</v>
      </c>
      <c r="CE3" t="s">
        <v>251</v>
      </c>
      <c r="CF3" t="s">
        <v>251</v>
      </c>
      <c r="CG3" t="s">
        <v>251</v>
      </c>
      <c r="CH3" t="s">
        <v>251</v>
      </c>
      <c r="CI3" t="s">
        <v>251</v>
      </c>
      <c r="CJ3" t="s">
        <v>268</v>
      </c>
      <c r="CK3" t="s">
        <v>269</v>
      </c>
      <c r="CL3" t="s">
        <v>251</v>
      </c>
      <c r="CN3" t="s">
        <v>119</v>
      </c>
      <c r="CO3" t="s">
        <v>110</v>
      </c>
      <c r="CP3" t="s">
        <v>108</v>
      </c>
      <c r="CQ3" t="s">
        <v>255</v>
      </c>
      <c r="CR3" t="s">
        <v>270</v>
      </c>
      <c r="CS3" t="s">
        <v>243</v>
      </c>
      <c r="CT3" t="s">
        <v>243</v>
      </c>
      <c r="CU3" t="s">
        <v>242</v>
      </c>
      <c r="CV3" t="s">
        <v>243</v>
      </c>
      <c r="CW3" t="s">
        <v>242</v>
      </c>
      <c r="CX3" t="s">
        <v>243</v>
      </c>
      <c r="CY3" t="s">
        <v>242</v>
      </c>
      <c r="CZ3" t="s">
        <v>243</v>
      </c>
      <c r="DA3" t="s">
        <v>243</v>
      </c>
      <c r="DB3" t="s">
        <v>243</v>
      </c>
      <c r="DC3" t="s">
        <v>242</v>
      </c>
      <c r="DD3" t="s">
        <v>242</v>
      </c>
      <c r="DE3" t="s">
        <v>243</v>
      </c>
      <c r="DF3" t="s">
        <v>243</v>
      </c>
      <c r="DG3" t="s">
        <v>243</v>
      </c>
      <c r="DH3" t="s">
        <v>243</v>
      </c>
      <c r="DI3" t="s">
        <v>243</v>
      </c>
      <c r="DJ3" t="s">
        <v>243</v>
      </c>
      <c r="EF3" t="s">
        <v>271</v>
      </c>
      <c r="EG3" t="s">
        <v>243</v>
      </c>
      <c r="EH3" t="s">
        <v>243</v>
      </c>
      <c r="EI3" t="s">
        <v>243</v>
      </c>
      <c r="EJ3" t="s">
        <v>243</v>
      </c>
      <c r="EK3" t="s">
        <v>243</v>
      </c>
      <c r="EL3" t="s">
        <v>243</v>
      </c>
      <c r="EM3" t="s">
        <v>242</v>
      </c>
      <c r="EN3" t="s">
        <v>243</v>
      </c>
      <c r="EO3" t="s">
        <v>242</v>
      </c>
      <c r="EP3" t="s">
        <v>243</v>
      </c>
      <c r="EQ3" t="s">
        <v>243</v>
      </c>
      <c r="ER3" t="s">
        <v>243</v>
      </c>
      <c r="ES3" t="s">
        <v>243</v>
      </c>
      <c r="ET3" t="s">
        <v>243</v>
      </c>
      <c r="EU3" t="s">
        <v>243</v>
      </c>
      <c r="EV3" t="s">
        <v>243</v>
      </c>
      <c r="EW3" t="s">
        <v>243</v>
      </c>
      <c r="EX3" t="s">
        <v>243</v>
      </c>
      <c r="EY3" t="s">
        <v>243</v>
      </c>
      <c r="EZ3" t="s">
        <v>243</v>
      </c>
      <c r="FA3" t="s">
        <v>243</v>
      </c>
      <c r="FB3" t="s">
        <v>243</v>
      </c>
      <c r="FC3" t="s">
        <v>243</v>
      </c>
      <c r="FD3" t="s">
        <v>243</v>
      </c>
      <c r="FE3" t="s">
        <v>243</v>
      </c>
      <c r="FF3" t="s">
        <v>243</v>
      </c>
      <c r="FG3" t="s">
        <v>243</v>
      </c>
      <c r="FH3" t="s">
        <v>243</v>
      </c>
      <c r="FI3" t="s">
        <v>242</v>
      </c>
      <c r="FJ3" t="s">
        <v>243</v>
      </c>
      <c r="FK3" t="s">
        <v>243</v>
      </c>
      <c r="FL3" t="s">
        <v>272</v>
      </c>
      <c r="FM3" t="s">
        <v>242</v>
      </c>
      <c r="FN3" t="s">
        <v>243</v>
      </c>
      <c r="FO3" t="s">
        <v>243</v>
      </c>
      <c r="FP3" t="s">
        <v>243</v>
      </c>
      <c r="FQ3" t="s">
        <v>243</v>
      </c>
      <c r="FR3" t="s">
        <v>242</v>
      </c>
      <c r="FS3" t="s">
        <v>242</v>
      </c>
      <c r="FT3" t="s">
        <v>243</v>
      </c>
      <c r="FU3" t="s">
        <v>243</v>
      </c>
      <c r="FV3" t="s">
        <v>243</v>
      </c>
      <c r="FW3" t="s">
        <v>243</v>
      </c>
      <c r="FX3" t="s">
        <v>243</v>
      </c>
      <c r="FY3" t="s">
        <v>243</v>
      </c>
      <c r="FZ3" t="s">
        <v>243</v>
      </c>
      <c r="GA3" t="s">
        <v>243</v>
      </c>
      <c r="GB3" t="s">
        <v>243</v>
      </c>
      <c r="GC3" t="s">
        <v>243</v>
      </c>
      <c r="GD3" t="s">
        <v>243</v>
      </c>
      <c r="GE3" t="s">
        <v>243</v>
      </c>
      <c r="GG3" t="s">
        <v>264</v>
      </c>
    </row>
    <row r="4" spans="1:189" x14ac:dyDescent="0.35">
      <c r="A4" t="s">
        <v>273</v>
      </c>
      <c r="B4" t="s">
        <v>232</v>
      </c>
      <c r="C4" t="s">
        <v>233</v>
      </c>
      <c r="D4" t="s">
        <v>274</v>
      </c>
      <c r="E4" t="s">
        <v>233</v>
      </c>
      <c r="F4" t="s">
        <v>233</v>
      </c>
      <c r="G4" t="s">
        <v>233</v>
      </c>
      <c r="H4" t="s">
        <v>275</v>
      </c>
      <c r="I4" t="s">
        <v>276</v>
      </c>
      <c r="J4" t="s">
        <v>277</v>
      </c>
      <c r="K4" t="s">
        <v>278</v>
      </c>
      <c r="L4" t="s">
        <v>279</v>
      </c>
      <c r="N4" t="s">
        <v>240</v>
      </c>
      <c r="O4" t="s">
        <v>280</v>
      </c>
      <c r="P4" t="s">
        <v>243</v>
      </c>
      <c r="Q4" t="s">
        <v>243</v>
      </c>
      <c r="R4" t="s">
        <v>242</v>
      </c>
      <c r="S4" t="s">
        <v>243</v>
      </c>
      <c r="T4" t="s">
        <v>243</v>
      </c>
      <c r="U4" t="s">
        <v>243</v>
      </c>
      <c r="W4" t="s">
        <v>244</v>
      </c>
      <c r="Y4" t="s">
        <v>281</v>
      </c>
      <c r="Z4" t="s">
        <v>243</v>
      </c>
      <c r="AA4" t="s">
        <v>243</v>
      </c>
      <c r="AB4" t="s">
        <v>243</v>
      </c>
      <c r="AC4" t="s">
        <v>243</v>
      </c>
      <c r="AD4" t="s">
        <v>243</v>
      </c>
      <c r="AE4" t="s">
        <v>243</v>
      </c>
      <c r="AF4" t="s">
        <v>243</v>
      </c>
      <c r="AG4" t="s">
        <v>242</v>
      </c>
      <c r="AH4" t="s">
        <v>243</v>
      </c>
      <c r="AI4" t="s">
        <v>243</v>
      </c>
      <c r="AJ4" t="s">
        <v>243</v>
      </c>
      <c r="AK4" t="s">
        <v>243</v>
      </c>
      <c r="AL4" t="s">
        <v>243</v>
      </c>
      <c r="AM4" t="s">
        <v>243</v>
      </c>
      <c r="AN4" t="s">
        <v>243</v>
      </c>
      <c r="AP4" t="s">
        <v>282</v>
      </c>
      <c r="AR4" t="s">
        <v>283</v>
      </c>
      <c r="AT4" t="s">
        <v>284</v>
      </c>
      <c r="AU4" t="s">
        <v>285</v>
      </c>
      <c r="AV4" t="s">
        <v>243</v>
      </c>
      <c r="AW4" t="s">
        <v>243</v>
      </c>
      <c r="AX4" t="s">
        <v>242</v>
      </c>
      <c r="AY4" t="s">
        <v>242</v>
      </c>
      <c r="AZ4" t="s">
        <v>242</v>
      </c>
      <c r="BA4" t="s">
        <v>242</v>
      </c>
      <c r="BB4" t="s">
        <v>243</v>
      </c>
      <c r="BC4" t="s">
        <v>286</v>
      </c>
      <c r="BD4" t="s">
        <v>286</v>
      </c>
      <c r="BE4" t="s">
        <v>286</v>
      </c>
      <c r="BF4" t="s">
        <v>287</v>
      </c>
      <c r="BG4" t="s">
        <v>287</v>
      </c>
      <c r="BH4" t="s">
        <v>250</v>
      </c>
      <c r="BI4" t="s">
        <v>251</v>
      </c>
      <c r="BJ4" t="s">
        <v>251</v>
      </c>
      <c r="BK4" t="s">
        <v>251</v>
      </c>
      <c r="BL4" t="s">
        <v>251</v>
      </c>
      <c r="BN4" t="s">
        <v>251</v>
      </c>
      <c r="BO4" t="s">
        <v>251</v>
      </c>
      <c r="BP4" t="s">
        <v>288</v>
      </c>
      <c r="BQ4" t="s">
        <v>266</v>
      </c>
      <c r="BR4" t="s">
        <v>267</v>
      </c>
      <c r="BT4" t="s">
        <v>289</v>
      </c>
      <c r="BU4" t="s">
        <v>251</v>
      </c>
      <c r="BV4" t="s">
        <v>251</v>
      </c>
      <c r="BY4" t="s">
        <v>251</v>
      </c>
      <c r="BZ4" t="s">
        <v>254</v>
      </c>
      <c r="CA4" t="s">
        <v>290</v>
      </c>
      <c r="CB4" t="s">
        <v>291</v>
      </c>
      <c r="CC4" t="s">
        <v>292</v>
      </c>
      <c r="CD4" t="s">
        <v>251</v>
      </c>
      <c r="CE4" t="s">
        <v>251</v>
      </c>
      <c r="CF4" t="s">
        <v>251</v>
      </c>
      <c r="CG4" t="s">
        <v>251</v>
      </c>
      <c r="CH4" t="s">
        <v>251</v>
      </c>
      <c r="CI4" t="s">
        <v>251</v>
      </c>
      <c r="CJ4" t="s">
        <v>251</v>
      </c>
      <c r="CK4" t="s">
        <v>269</v>
      </c>
      <c r="CL4" t="s">
        <v>251</v>
      </c>
      <c r="CN4" t="s">
        <v>111</v>
      </c>
      <c r="CO4" t="s">
        <v>109</v>
      </c>
      <c r="CP4" t="s">
        <v>110</v>
      </c>
      <c r="CQ4" t="s">
        <v>293</v>
      </c>
      <c r="DL4" t="s">
        <v>294</v>
      </c>
      <c r="DM4" t="s">
        <v>243</v>
      </c>
      <c r="DN4" t="s">
        <v>243</v>
      </c>
      <c r="DO4" t="s">
        <v>243</v>
      </c>
      <c r="DP4" t="s">
        <v>242</v>
      </c>
      <c r="DQ4" t="s">
        <v>243</v>
      </c>
      <c r="DR4" t="s">
        <v>243</v>
      </c>
      <c r="DS4" t="s">
        <v>243</v>
      </c>
      <c r="DT4" t="s">
        <v>243</v>
      </c>
      <c r="DU4" t="s">
        <v>243</v>
      </c>
      <c r="DV4" t="s">
        <v>243</v>
      </c>
      <c r="DW4" t="s">
        <v>242</v>
      </c>
      <c r="DX4" t="s">
        <v>243</v>
      </c>
      <c r="DY4" t="s">
        <v>243</v>
      </c>
      <c r="DZ4" t="s">
        <v>243</v>
      </c>
      <c r="EA4" t="s">
        <v>243</v>
      </c>
      <c r="EB4" t="s">
        <v>243</v>
      </c>
      <c r="EC4" t="s">
        <v>243</v>
      </c>
      <c r="ED4" t="s">
        <v>243</v>
      </c>
      <c r="EF4" t="s">
        <v>295</v>
      </c>
      <c r="EG4" t="s">
        <v>243</v>
      </c>
      <c r="EH4" t="s">
        <v>243</v>
      </c>
      <c r="EI4" t="s">
        <v>243</v>
      </c>
      <c r="EJ4" t="s">
        <v>243</v>
      </c>
      <c r="EK4" t="s">
        <v>243</v>
      </c>
      <c r="EL4" t="s">
        <v>243</v>
      </c>
      <c r="EM4" t="s">
        <v>243</v>
      </c>
      <c r="EN4" t="s">
        <v>242</v>
      </c>
      <c r="EO4" t="s">
        <v>242</v>
      </c>
      <c r="EP4" t="s">
        <v>242</v>
      </c>
      <c r="EQ4" t="s">
        <v>243</v>
      </c>
      <c r="ER4" t="s">
        <v>243</v>
      </c>
      <c r="ES4" t="s">
        <v>243</v>
      </c>
      <c r="ET4" t="s">
        <v>243</v>
      </c>
      <c r="EU4" t="s">
        <v>243</v>
      </c>
      <c r="EV4" t="s">
        <v>243</v>
      </c>
      <c r="EW4" t="s">
        <v>243</v>
      </c>
      <c r="EX4" t="s">
        <v>243</v>
      </c>
      <c r="EY4" t="s">
        <v>243</v>
      </c>
      <c r="EZ4" t="s">
        <v>243</v>
      </c>
      <c r="FA4" t="s">
        <v>243</v>
      </c>
      <c r="FB4" t="s">
        <v>243</v>
      </c>
      <c r="FC4" t="s">
        <v>243</v>
      </c>
      <c r="FD4" t="s">
        <v>243</v>
      </c>
      <c r="FE4" t="s">
        <v>243</v>
      </c>
      <c r="FF4" t="s">
        <v>243</v>
      </c>
      <c r="FG4" t="s">
        <v>243</v>
      </c>
      <c r="FH4" t="s">
        <v>243</v>
      </c>
      <c r="FI4" t="s">
        <v>243</v>
      </c>
      <c r="FJ4" t="s">
        <v>243</v>
      </c>
      <c r="FK4" t="s">
        <v>243</v>
      </c>
      <c r="FL4" t="s">
        <v>296</v>
      </c>
      <c r="FM4" t="s">
        <v>242</v>
      </c>
      <c r="FN4" t="s">
        <v>242</v>
      </c>
      <c r="FO4" t="s">
        <v>243</v>
      </c>
      <c r="FP4" t="s">
        <v>243</v>
      </c>
      <c r="FQ4" t="s">
        <v>243</v>
      </c>
      <c r="FR4" t="s">
        <v>242</v>
      </c>
      <c r="FS4" t="s">
        <v>243</v>
      </c>
      <c r="FT4" t="s">
        <v>243</v>
      </c>
      <c r="FU4" t="s">
        <v>243</v>
      </c>
      <c r="FV4" t="s">
        <v>243</v>
      </c>
      <c r="FW4" t="s">
        <v>243</v>
      </c>
      <c r="FX4" t="s">
        <v>243</v>
      </c>
      <c r="FY4" t="s">
        <v>243</v>
      </c>
      <c r="FZ4" t="s">
        <v>243</v>
      </c>
      <c r="GA4" t="s">
        <v>243</v>
      </c>
      <c r="GB4" t="s">
        <v>243</v>
      </c>
      <c r="GC4" t="s">
        <v>243</v>
      </c>
      <c r="GD4" t="s">
        <v>243</v>
      </c>
      <c r="GE4" t="s">
        <v>243</v>
      </c>
      <c r="GG4" t="s">
        <v>248</v>
      </c>
    </row>
    <row r="5" spans="1:189" x14ac:dyDescent="0.35">
      <c r="A5" t="s">
        <v>297</v>
      </c>
      <c r="B5" t="s">
        <v>232</v>
      </c>
      <c r="C5" t="s">
        <v>233</v>
      </c>
      <c r="D5" t="s">
        <v>298</v>
      </c>
      <c r="E5" t="s">
        <v>233</v>
      </c>
      <c r="F5" t="s">
        <v>233</v>
      </c>
      <c r="G5" t="s">
        <v>233</v>
      </c>
      <c r="H5" t="s">
        <v>299</v>
      </c>
      <c r="I5" t="s">
        <v>236</v>
      </c>
      <c r="J5" t="s">
        <v>300</v>
      </c>
      <c r="K5" t="s">
        <v>238</v>
      </c>
      <c r="L5" t="s">
        <v>301</v>
      </c>
      <c r="N5" t="s">
        <v>240</v>
      </c>
      <c r="O5" t="s">
        <v>241</v>
      </c>
      <c r="P5" t="s">
        <v>242</v>
      </c>
      <c r="Q5" t="s">
        <v>243</v>
      </c>
      <c r="R5" t="s">
        <v>243</v>
      </c>
      <c r="S5" t="s">
        <v>243</v>
      </c>
      <c r="T5" t="s">
        <v>243</v>
      </c>
      <c r="U5" t="s">
        <v>243</v>
      </c>
      <c r="W5" t="s">
        <v>244</v>
      </c>
      <c r="Y5" t="s">
        <v>281</v>
      </c>
      <c r="Z5" t="s">
        <v>243</v>
      </c>
      <c r="AA5" t="s">
        <v>243</v>
      </c>
      <c r="AB5" t="s">
        <v>243</v>
      </c>
      <c r="AC5" t="s">
        <v>243</v>
      </c>
      <c r="AD5" t="s">
        <v>243</v>
      </c>
      <c r="AE5" t="s">
        <v>243</v>
      </c>
      <c r="AF5" t="s">
        <v>243</v>
      </c>
      <c r="AG5" t="s">
        <v>242</v>
      </c>
      <c r="AH5" t="s">
        <v>243</v>
      </c>
      <c r="AI5" t="s">
        <v>243</v>
      </c>
      <c r="AJ5" t="s">
        <v>243</v>
      </c>
      <c r="AK5" t="s">
        <v>243</v>
      </c>
      <c r="AL5" t="s">
        <v>243</v>
      </c>
      <c r="AM5" t="s">
        <v>243</v>
      </c>
      <c r="AN5" t="s">
        <v>243</v>
      </c>
      <c r="AP5" t="s">
        <v>246</v>
      </c>
      <c r="AR5" t="s">
        <v>302</v>
      </c>
      <c r="AT5" t="s">
        <v>242</v>
      </c>
      <c r="AU5" t="s">
        <v>303</v>
      </c>
      <c r="AV5" t="s">
        <v>243</v>
      </c>
      <c r="AW5" t="s">
        <v>243</v>
      </c>
      <c r="AX5" t="s">
        <v>242</v>
      </c>
      <c r="AY5" t="s">
        <v>243</v>
      </c>
      <c r="AZ5" t="s">
        <v>243</v>
      </c>
      <c r="BA5" t="s">
        <v>243</v>
      </c>
      <c r="BB5" t="s">
        <v>243</v>
      </c>
      <c r="BC5" t="s">
        <v>287</v>
      </c>
      <c r="BD5" t="s">
        <v>250</v>
      </c>
      <c r="BE5" t="s">
        <v>286</v>
      </c>
      <c r="BF5" t="s">
        <v>250</v>
      </c>
      <c r="BG5" t="s">
        <v>250</v>
      </c>
      <c r="BH5" t="s">
        <v>250</v>
      </c>
      <c r="BI5" t="s">
        <v>251</v>
      </c>
      <c r="BJ5" t="s">
        <v>251</v>
      </c>
      <c r="BK5" t="s">
        <v>251</v>
      </c>
      <c r="BL5" t="s">
        <v>251</v>
      </c>
      <c r="BN5" t="s">
        <v>251</v>
      </c>
      <c r="BO5" t="s">
        <v>252</v>
      </c>
      <c r="BP5" t="s">
        <v>251</v>
      </c>
      <c r="BQ5" t="s">
        <v>266</v>
      </c>
      <c r="BR5" t="s">
        <v>267</v>
      </c>
      <c r="BT5" t="s">
        <v>251</v>
      </c>
      <c r="BU5" t="s">
        <v>251</v>
      </c>
      <c r="BV5" t="s">
        <v>251</v>
      </c>
      <c r="BY5" t="s">
        <v>251</v>
      </c>
      <c r="BZ5" t="s">
        <v>251</v>
      </c>
      <c r="CA5" t="s">
        <v>251</v>
      </c>
      <c r="CB5" t="s">
        <v>251</v>
      </c>
      <c r="CC5" t="s">
        <v>251</v>
      </c>
      <c r="CD5" t="s">
        <v>251</v>
      </c>
      <c r="CE5" t="s">
        <v>251</v>
      </c>
      <c r="CF5" t="s">
        <v>251</v>
      </c>
      <c r="CG5" t="s">
        <v>251</v>
      </c>
      <c r="CH5" t="s">
        <v>251</v>
      </c>
      <c r="CI5" t="s">
        <v>251</v>
      </c>
      <c r="CJ5" t="s">
        <v>251</v>
      </c>
      <c r="CK5" t="s">
        <v>251</v>
      </c>
      <c r="CL5" t="s">
        <v>251</v>
      </c>
      <c r="CN5" t="s">
        <v>111</v>
      </c>
      <c r="CO5" t="s">
        <v>110</v>
      </c>
      <c r="CQ5" t="s">
        <v>304</v>
      </c>
      <c r="CR5" t="s">
        <v>305</v>
      </c>
      <c r="CS5" t="s">
        <v>243</v>
      </c>
      <c r="CT5" t="s">
        <v>242</v>
      </c>
      <c r="CU5" t="s">
        <v>242</v>
      </c>
      <c r="CV5" t="s">
        <v>243</v>
      </c>
      <c r="CW5" t="s">
        <v>243</v>
      </c>
      <c r="CX5" t="s">
        <v>243</v>
      </c>
      <c r="CY5" t="s">
        <v>243</v>
      </c>
      <c r="CZ5" t="s">
        <v>243</v>
      </c>
      <c r="DA5" t="s">
        <v>243</v>
      </c>
      <c r="DB5" t="s">
        <v>243</v>
      </c>
      <c r="DC5" t="s">
        <v>243</v>
      </c>
      <c r="DD5" t="s">
        <v>243</v>
      </c>
      <c r="DE5" t="s">
        <v>243</v>
      </c>
      <c r="DF5" t="s">
        <v>242</v>
      </c>
      <c r="DG5" t="s">
        <v>243</v>
      </c>
      <c r="DH5" t="s">
        <v>243</v>
      </c>
      <c r="DI5" t="s">
        <v>243</v>
      </c>
      <c r="DJ5" t="s">
        <v>243</v>
      </c>
      <c r="EF5" t="s">
        <v>306</v>
      </c>
      <c r="EG5" t="s">
        <v>243</v>
      </c>
      <c r="EH5" t="s">
        <v>243</v>
      </c>
      <c r="EI5" t="s">
        <v>243</v>
      </c>
      <c r="EJ5" t="s">
        <v>243</v>
      </c>
      <c r="EK5" t="s">
        <v>243</v>
      </c>
      <c r="EL5" t="s">
        <v>243</v>
      </c>
      <c r="EM5" t="s">
        <v>242</v>
      </c>
      <c r="EN5" t="s">
        <v>243</v>
      </c>
      <c r="EO5" t="s">
        <v>242</v>
      </c>
      <c r="EP5" t="s">
        <v>243</v>
      </c>
      <c r="EQ5" t="s">
        <v>243</v>
      </c>
      <c r="ER5" t="s">
        <v>243</v>
      </c>
      <c r="ES5" t="s">
        <v>243</v>
      </c>
      <c r="ET5" t="s">
        <v>243</v>
      </c>
      <c r="EU5" t="s">
        <v>243</v>
      </c>
      <c r="EV5" t="s">
        <v>243</v>
      </c>
      <c r="EW5" t="s">
        <v>243</v>
      </c>
      <c r="EX5" t="s">
        <v>243</v>
      </c>
      <c r="EY5" t="s">
        <v>243</v>
      </c>
      <c r="EZ5" t="s">
        <v>243</v>
      </c>
      <c r="FA5" t="s">
        <v>243</v>
      </c>
      <c r="FB5" t="s">
        <v>243</v>
      </c>
      <c r="FC5" t="s">
        <v>243</v>
      </c>
      <c r="FD5" t="s">
        <v>243</v>
      </c>
      <c r="FE5" t="s">
        <v>243</v>
      </c>
      <c r="FF5" t="s">
        <v>243</v>
      </c>
      <c r="FG5" t="s">
        <v>243</v>
      </c>
      <c r="FH5" t="s">
        <v>243</v>
      </c>
      <c r="FI5" t="s">
        <v>243</v>
      </c>
      <c r="FJ5" t="s">
        <v>243</v>
      </c>
      <c r="FK5" t="s">
        <v>243</v>
      </c>
      <c r="FL5" t="s">
        <v>272</v>
      </c>
      <c r="FM5" t="s">
        <v>242</v>
      </c>
      <c r="FN5" t="s">
        <v>243</v>
      </c>
      <c r="FO5" t="s">
        <v>243</v>
      </c>
      <c r="FP5" t="s">
        <v>243</v>
      </c>
      <c r="FQ5" t="s">
        <v>243</v>
      </c>
      <c r="FR5" t="s">
        <v>242</v>
      </c>
      <c r="FS5" t="s">
        <v>242</v>
      </c>
      <c r="FT5" t="s">
        <v>243</v>
      </c>
      <c r="FU5" t="s">
        <v>243</v>
      </c>
      <c r="FV5" t="s">
        <v>243</v>
      </c>
      <c r="FW5" t="s">
        <v>243</v>
      </c>
      <c r="FX5" t="s">
        <v>243</v>
      </c>
      <c r="FY5" t="s">
        <v>243</v>
      </c>
      <c r="FZ5" t="s">
        <v>243</v>
      </c>
      <c r="GA5" t="s">
        <v>243</v>
      </c>
      <c r="GB5" t="s">
        <v>243</v>
      </c>
      <c r="GC5" t="s">
        <v>243</v>
      </c>
      <c r="GD5" t="s">
        <v>243</v>
      </c>
      <c r="GE5" t="s">
        <v>243</v>
      </c>
      <c r="GG5" t="s">
        <v>307</v>
      </c>
    </row>
    <row r="6" spans="1:189" x14ac:dyDescent="0.35">
      <c r="A6" t="s">
        <v>308</v>
      </c>
      <c r="B6" t="s">
        <v>232</v>
      </c>
      <c r="C6" t="s">
        <v>233</v>
      </c>
      <c r="D6" t="s">
        <v>309</v>
      </c>
      <c r="E6" t="s">
        <v>233</v>
      </c>
      <c r="F6" t="s">
        <v>233</v>
      </c>
      <c r="G6" t="s">
        <v>233</v>
      </c>
      <c r="H6" t="s">
        <v>310</v>
      </c>
      <c r="I6" t="s">
        <v>261</v>
      </c>
      <c r="K6" t="s">
        <v>238</v>
      </c>
      <c r="L6" t="s">
        <v>239</v>
      </c>
      <c r="N6" t="s">
        <v>240</v>
      </c>
      <c r="O6" t="s">
        <v>241</v>
      </c>
      <c r="P6" t="s">
        <v>242</v>
      </c>
      <c r="Q6" t="s">
        <v>243</v>
      </c>
      <c r="R6" t="s">
        <v>243</v>
      </c>
      <c r="S6" t="s">
        <v>243</v>
      </c>
      <c r="T6" t="s">
        <v>243</v>
      </c>
      <c r="U6" t="s">
        <v>243</v>
      </c>
      <c r="W6" t="s">
        <v>244</v>
      </c>
      <c r="Y6" t="s">
        <v>311</v>
      </c>
      <c r="Z6" t="s">
        <v>242</v>
      </c>
      <c r="AA6" t="s">
        <v>243</v>
      </c>
      <c r="AB6" t="s">
        <v>243</v>
      </c>
      <c r="AC6" t="s">
        <v>243</v>
      </c>
      <c r="AD6" t="s">
        <v>243</v>
      </c>
      <c r="AE6" t="s">
        <v>243</v>
      </c>
      <c r="AF6" t="s">
        <v>243</v>
      </c>
      <c r="AG6" t="s">
        <v>243</v>
      </c>
      <c r="AH6" t="s">
        <v>243</v>
      </c>
      <c r="AI6" t="s">
        <v>243</v>
      </c>
      <c r="AJ6" t="s">
        <v>243</v>
      </c>
      <c r="AK6" t="s">
        <v>243</v>
      </c>
      <c r="AL6" t="s">
        <v>243</v>
      </c>
      <c r="AM6" t="s">
        <v>243</v>
      </c>
      <c r="AN6" t="s">
        <v>243</v>
      </c>
      <c r="AP6" t="s">
        <v>282</v>
      </c>
      <c r="AR6" t="s">
        <v>247</v>
      </c>
      <c r="AT6" t="s">
        <v>264</v>
      </c>
      <c r="AU6" t="s">
        <v>312</v>
      </c>
      <c r="AV6" t="s">
        <v>243</v>
      </c>
      <c r="AW6" t="s">
        <v>242</v>
      </c>
      <c r="AX6" t="s">
        <v>243</v>
      </c>
      <c r="AY6" t="s">
        <v>243</v>
      </c>
      <c r="AZ6" t="s">
        <v>242</v>
      </c>
      <c r="BA6" t="s">
        <v>243</v>
      </c>
      <c r="BB6" t="s">
        <v>243</v>
      </c>
      <c r="BC6" t="s">
        <v>250</v>
      </c>
      <c r="BD6" t="s">
        <v>250</v>
      </c>
      <c r="BE6" t="s">
        <v>250</v>
      </c>
      <c r="BF6" t="s">
        <v>250</v>
      </c>
      <c r="BG6" t="s">
        <v>250</v>
      </c>
      <c r="BH6" t="s">
        <v>250</v>
      </c>
      <c r="BI6" t="s">
        <v>251</v>
      </c>
      <c r="BJ6" t="s">
        <v>251</v>
      </c>
      <c r="BK6" t="s">
        <v>251</v>
      </c>
      <c r="BL6" t="s">
        <v>251</v>
      </c>
      <c r="BN6" t="s">
        <v>251</v>
      </c>
      <c r="BO6" t="s">
        <v>252</v>
      </c>
      <c r="BP6" t="s">
        <v>251</v>
      </c>
      <c r="BQ6" t="s">
        <v>266</v>
      </c>
      <c r="BR6" t="s">
        <v>267</v>
      </c>
      <c r="BT6" t="s">
        <v>289</v>
      </c>
      <c r="BU6" t="s">
        <v>253</v>
      </c>
      <c r="BV6" t="s">
        <v>313</v>
      </c>
      <c r="BX6" t="s">
        <v>251</v>
      </c>
      <c r="BY6" t="s">
        <v>251</v>
      </c>
      <c r="BZ6" t="s">
        <v>251</v>
      </c>
      <c r="CA6" t="s">
        <v>290</v>
      </c>
      <c r="CB6" t="s">
        <v>251</v>
      </c>
      <c r="CC6" t="s">
        <v>292</v>
      </c>
      <c r="CD6" t="s">
        <v>251</v>
      </c>
      <c r="CE6" t="s">
        <v>251</v>
      </c>
      <c r="CF6" t="s">
        <v>251</v>
      </c>
      <c r="CG6" t="s">
        <v>251</v>
      </c>
      <c r="CH6" t="s">
        <v>251</v>
      </c>
      <c r="CI6" t="s">
        <v>251</v>
      </c>
      <c r="CJ6" t="s">
        <v>251</v>
      </c>
      <c r="CK6" t="s">
        <v>269</v>
      </c>
      <c r="CL6" t="s">
        <v>251</v>
      </c>
      <c r="CN6" t="s">
        <v>111</v>
      </c>
      <c r="CO6" t="s">
        <v>120</v>
      </c>
      <c r="CP6" t="s">
        <v>114</v>
      </c>
      <c r="CQ6" t="s">
        <v>293</v>
      </c>
      <c r="DL6" t="s">
        <v>314</v>
      </c>
      <c r="DM6" t="s">
        <v>243</v>
      </c>
      <c r="DN6" t="s">
        <v>243</v>
      </c>
      <c r="DO6" t="s">
        <v>243</v>
      </c>
      <c r="DP6" t="s">
        <v>242</v>
      </c>
      <c r="DQ6" t="s">
        <v>242</v>
      </c>
      <c r="DR6" t="s">
        <v>243</v>
      </c>
      <c r="DS6" t="s">
        <v>242</v>
      </c>
      <c r="DT6" t="s">
        <v>243</v>
      </c>
      <c r="DU6" t="s">
        <v>243</v>
      </c>
      <c r="DV6" t="s">
        <v>243</v>
      </c>
      <c r="DW6" t="s">
        <v>243</v>
      </c>
      <c r="DX6" t="s">
        <v>243</v>
      </c>
      <c r="DY6" t="s">
        <v>243</v>
      </c>
      <c r="DZ6" t="s">
        <v>243</v>
      </c>
      <c r="EA6" t="s">
        <v>243</v>
      </c>
      <c r="EB6" t="s">
        <v>243</v>
      </c>
      <c r="EC6" t="s">
        <v>243</v>
      </c>
      <c r="ED6" t="s">
        <v>243</v>
      </c>
      <c r="EF6" t="s">
        <v>315</v>
      </c>
      <c r="EG6" t="s">
        <v>243</v>
      </c>
      <c r="EH6" t="s">
        <v>243</v>
      </c>
      <c r="EI6" t="s">
        <v>243</v>
      </c>
      <c r="EJ6" t="s">
        <v>243</v>
      </c>
      <c r="EK6" t="s">
        <v>243</v>
      </c>
      <c r="EL6" t="s">
        <v>243</v>
      </c>
      <c r="EM6" t="s">
        <v>242</v>
      </c>
      <c r="EN6" t="s">
        <v>243</v>
      </c>
      <c r="EO6" t="s">
        <v>243</v>
      </c>
      <c r="EP6" t="s">
        <v>242</v>
      </c>
      <c r="EQ6" t="s">
        <v>243</v>
      </c>
      <c r="ER6" t="s">
        <v>243</v>
      </c>
      <c r="ES6" t="s">
        <v>243</v>
      </c>
      <c r="ET6" t="s">
        <v>243</v>
      </c>
      <c r="EU6" t="s">
        <v>243</v>
      </c>
      <c r="EV6" t="s">
        <v>243</v>
      </c>
      <c r="EW6" t="s">
        <v>243</v>
      </c>
      <c r="EX6" t="s">
        <v>243</v>
      </c>
      <c r="EY6" t="s">
        <v>243</v>
      </c>
      <c r="EZ6" t="s">
        <v>243</v>
      </c>
      <c r="FA6" t="s">
        <v>243</v>
      </c>
      <c r="FB6" t="s">
        <v>243</v>
      </c>
      <c r="FC6" t="s">
        <v>243</v>
      </c>
      <c r="FD6" t="s">
        <v>243</v>
      </c>
      <c r="FE6" t="s">
        <v>243</v>
      </c>
      <c r="FF6" t="s">
        <v>243</v>
      </c>
      <c r="FG6" t="s">
        <v>243</v>
      </c>
      <c r="FH6" t="s">
        <v>243</v>
      </c>
      <c r="FI6" t="s">
        <v>243</v>
      </c>
      <c r="FJ6" t="s">
        <v>243</v>
      </c>
      <c r="FK6" t="s">
        <v>243</v>
      </c>
      <c r="FL6" t="s">
        <v>316</v>
      </c>
      <c r="FM6" t="s">
        <v>243</v>
      </c>
      <c r="FN6" t="s">
        <v>243</v>
      </c>
      <c r="FO6" t="s">
        <v>243</v>
      </c>
      <c r="FP6" t="s">
        <v>243</v>
      </c>
      <c r="FQ6" t="s">
        <v>243</v>
      </c>
      <c r="FR6" t="s">
        <v>242</v>
      </c>
      <c r="FS6" t="s">
        <v>243</v>
      </c>
      <c r="FT6" t="s">
        <v>243</v>
      </c>
      <c r="FU6" t="s">
        <v>243</v>
      </c>
      <c r="FV6" t="s">
        <v>243</v>
      </c>
      <c r="FW6" t="s">
        <v>243</v>
      </c>
      <c r="FX6" t="s">
        <v>243</v>
      </c>
      <c r="FY6" t="s">
        <v>243</v>
      </c>
      <c r="FZ6" t="s">
        <v>243</v>
      </c>
      <c r="GA6" t="s">
        <v>243</v>
      </c>
      <c r="GB6" t="s">
        <v>243</v>
      </c>
      <c r="GC6" t="s">
        <v>243</v>
      </c>
      <c r="GD6" t="s">
        <v>243</v>
      </c>
      <c r="GE6" t="s">
        <v>243</v>
      </c>
      <c r="GG6" t="s">
        <v>317</v>
      </c>
    </row>
    <row r="7" spans="1:189" x14ac:dyDescent="0.35">
      <c r="A7" t="s">
        <v>318</v>
      </c>
      <c r="B7" t="s">
        <v>232</v>
      </c>
      <c r="C7" t="s">
        <v>233</v>
      </c>
      <c r="D7" t="s">
        <v>319</v>
      </c>
      <c r="E7" t="s">
        <v>233</v>
      </c>
      <c r="F7" t="s">
        <v>233</v>
      </c>
      <c r="G7" t="s">
        <v>233</v>
      </c>
      <c r="H7" t="s">
        <v>320</v>
      </c>
      <c r="I7" t="s">
        <v>321</v>
      </c>
      <c r="J7" t="s">
        <v>322</v>
      </c>
      <c r="K7" t="s">
        <v>238</v>
      </c>
      <c r="L7" t="s">
        <v>239</v>
      </c>
      <c r="N7" t="s">
        <v>240</v>
      </c>
      <c r="O7" t="s">
        <v>241</v>
      </c>
      <c r="P7" t="s">
        <v>242</v>
      </c>
      <c r="Q7" t="s">
        <v>243</v>
      </c>
      <c r="R7" t="s">
        <v>243</v>
      </c>
      <c r="S7" t="s">
        <v>243</v>
      </c>
      <c r="T7" t="s">
        <v>243</v>
      </c>
      <c r="U7" t="s">
        <v>243</v>
      </c>
      <c r="W7" t="s">
        <v>244</v>
      </c>
      <c r="Y7" t="s">
        <v>323</v>
      </c>
      <c r="Z7" t="s">
        <v>243</v>
      </c>
      <c r="AA7" t="s">
        <v>243</v>
      </c>
      <c r="AB7" t="s">
        <v>243</v>
      </c>
      <c r="AC7" t="s">
        <v>243</v>
      </c>
      <c r="AD7" t="s">
        <v>243</v>
      </c>
      <c r="AE7" t="s">
        <v>243</v>
      </c>
      <c r="AF7" t="s">
        <v>242</v>
      </c>
      <c r="AG7" t="s">
        <v>243</v>
      </c>
      <c r="AH7" t="s">
        <v>243</v>
      </c>
      <c r="AI7" t="s">
        <v>243</v>
      </c>
      <c r="AJ7" t="s">
        <v>243</v>
      </c>
      <c r="AK7" t="s">
        <v>242</v>
      </c>
      <c r="AL7" t="s">
        <v>243</v>
      </c>
      <c r="AM7" t="s">
        <v>243</v>
      </c>
      <c r="AN7" t="s">
        <v>243</v>
      </c>
      <c r="AP7" t="s">
        <v>263</v>
      </c>
      <c r="AR7" t="s">
        <v>324</v>
      </c>
      <c r="AT7" t="s">
        <v>284</v>
      </c>
      <c r="AU7" t="s">
        <v>325</v>
      </c>
      <c r="AV7" t="s">
        <v>243</v>
      </c>
      <c r="AW7" t="s">
        <v>242</v>
      </c>
      <c r="AX7" t="s">
        <v>243</v>
      </c>
      <c r="AY7" t="s">
        <v>243</v>
      </c>
      <c r="AZ7" t="s">
        <v>243</v>
      </c>
      <c r="BA7" t="s">
        <v>243</v>
      </c>
      <c r="BB7" t="s">
        <v>243</v>
      </c>
      <c r="BC7" t="s">
        <v>287</v>
      </c>
      <c r="BD7" t="s">
        <v>250</v>
      </c>
      <c r="BE7" t="s">
        <v>250</v>
      </c>
      <c r="BF7" t="s">
        <v>250</v>
      </c>
      <c r="BG7" t="s">
        <v>250</v>
      </c>
      <c r="BH7" t="s">
        <v>250</v>
      </c>
      <c r="BI7" t="s">
        <v>251</v>
      </c>
      <c r="BJ7" t="s">
        <v>251</v>
      </c>
      <c r="BK7" t="s">
        <v>251</v>
      </c>
      <c r="BL7" t="s">
        <v>251</v>
      </c>
      <c r="BN7" t="s">
        <v>251</v>
      </c>
      <c r="BO7" t="s">
        <v>251</v>
      </c>
      <c r="BP7" t="s">
        <v>251</v>
      </c>
      <c r="BQ7" t="s">
        <v>251</v>
      </c>
      <c r="BR7" t="s">
        <v>251</v>
      </c>
      <c r="BT7" t="s">
        <v>251</v>
      </c>
      <c r="BU7" t="s">
        <v>253</v>
      </c>
      <c r="BV7" t="s">
        <v>251</v>
      </c>
      <c r="BW7" t="s">
        <v>326</v>
      </c>
      <c r="BY7" t="s">
        <v>251</v>
      </c>
      <c r="BZ7" t="s">
        <v>254</v>
      </c>
      <c r="CA7" t="s">
        <v>251</v>
      </c>
      <c r="CB7" t="s">
        <v>251</v>
      </c>
      <c r="CC7" t="s">
        <v>251</v>
      </c>
      <c r="CD7" t="s">
        <v>327</v>
      </c>
      <c r="CE7" t="s">
        <v>251</v>
      </c>
      <c r="CF7" t="s">
        <v>251</v>
      </c>
      <c r="CG7" t="s">
        <v>251</v>
      </c>
      <c r="CH7" t="s">
        <v>251</v>
      </c>
      <c r="CI7" t="s">
        <v>251</v>
      </c>
      <c r="CJ7" t="s">
        <v>328</v>
      </c>
      <c r="CK7" t="s">
        <v>269</v>
      </c>
      <c r="CL7" t="s">
        <v>251</v>
      </c>
      <c r="CN7" t="s">
        <v>129</v>
      </c>
      <c r="CO7" t="s">
        <v>116</v>
      </c>
      <c r="CP7" t="s">
        <v>114</v>
      </c>
      <c r="CQ7" t="s">
        <v>304</v>
      </c>
      <c r="CR7" t="s">
        <v>329</v>
      </c>
      <c r="CS7" t="s">
        <v>243</v>
      </c>
      <c r="CT7" t="s">
        <v>243</v>
      </c>
      <c r="CU7" t="s">
        <v>243</v>
      </c>
      <c r="CV7" t="s">
        <v>243</v>
      </c>
      <c r="CW7" t="s">
        <v>242</v>
      </c>
      <c r="CX7" t="s">
        <v>243</v>
      </c>
      <c r="CY7" t="s">
        <v>242</v>
      </c>
      <c r="CZ7" t="s">
        <v>243</v>
      </c>
      <c r="DA7" t="s">
        <v>243</v>
      </c>
      <c r="DB7" t="s">
        <v>243</v>
      </c>
      <c r="DC7" t="s">
        <v>242</v>
      </c>
      <c r="DD7" t="s">
        <v>242</v>
      </c>
      <c r="DE7" t="s">
        <v>243</v>
      </c>
      <c r="DF7" t="s">
        <v>243</v>
      </c>
      <c r="DG7" t="s">
        <v>243</v>
      </c>
      <c r="DH7" t="s">
        <v>243</v>
      </c>
      <c r="DI7" t="s">
        <v>243</v>
      </c>
      <c r="DJ7" t="s">
        <v>243</v>
      </c>
      <c r="EF7" t="s">
        <v>330</v>
      </c>
      <c r="EG7" t="s">
        <v>243</v>
      </c>
      <c r="EH7" t="s">
        <v>243</v>
      </c>
      <c r="EI7" t="s">
        <v>243</v>
      </c>
      <c r="EJ7" t="s">
        <v>243</v>
      </c>
      <c r="EK7" t="s">
        <v>243</v>
      </c>
      <c r="EL7" t="s">
        <v>243</v>
      </c>
      <c r="EM7" t="s">
        <v>243</v>
      </c>
      <c r="EN7" t="s">
        <v>243</v>
      </c>
      <c r="EO7" t="s">
        <v>243</v>
      </c>
      <c r="EP7" t="s">
        <v>243</v>
      </c>
      <c r="EQ7" t="s">
        <v>243</v>
      </c>
      <c r="ER7" t="s">
        <v>243</v>
      </c>
      <c r="ES7" t="s">
        <v>242</v>
      </c>
      <c r="ET7" t="s">
        <v>243</v>
      </c>
      <c r="EU7" t="s">
        <v>242</v>
      </c>
      <c r="EV7" t="s">
        <v>243</v>
      </c>
      <c r="EW7" t="s">
        <v>243</v>
      </c>
      <c r="EX7" t="s">
        <v>243</v>
      </c>
      <c r="EY7" t="s">
        <v>243</v>
      </c>
      <c r="EZ7" t="s">
        <v>243</v>
      </c>
      <c r="FA7" t="s">
        <v>243</v>
      </c>
      <c r="FB7" t="s">
        <v>243</v>
      </c>
      <c r="FC7" t="s">
        <v>243</v>
      </c>
      <c r="FD7" t="s">
        <v>243</v>
      </c>
      <c r="FE7" t="s">
        <v>243</v>
      </c>
      <c r="FF7" t="s">
        <v>243</v>
      </c>
      <c r="FG7" t="s">
        <v>243</v>
      </c>
      <c r="FH7" t="s">
        <v>242</v>
      </c>
      <c r="FI7" t="s">
        <v>243</v>
      </c>
      <c r="FJ7" t="s">
        <v>243</v>
      </c>
      <c r="FK7" t="s">
        <v>243</v>
      </c>
      <c r="FL7" t="s">
        <v>331</v>
      </c>
      <c r="FM7" t="s">
        <v>243</v>
      </c>
      <c r="FN7" t="s">
        <v>243</v>
      </c>
      <c r="FO7" t="s">
        <v>243</v>
      </c>
      <c r="FP7" t="s">
        <v>243</v>
      </c>
      <c r="FQ7" t="s">
        <v>243</v>
      </c>
      <c r="FR7" t="s">
        <v>243</v>
      </c>
      <c r="FS7" t="s">
        <v>243</v>
      </c>
      <c r="FT7" t="s">
        <v>242</v>
      </c>
      <c r="FU7" t="s">
        <v>243</v>
      </c>
      <c r="FV7" t="s">
        <v>242</v>
      </c>
      <c r="FW7" t="s">
        <v>243</v>
      </c>
      <c r="FX7" t="s">
        <v>243</v>
      </c>
      <c r="FY7" t="s">
        <v>243</v>
      </c>
      <c r="FZ7" t="s">
        <v>243</v>
      </c>
      <c r="GA7" t="s">
        <v>243</v>
      </c>
      <c r="GB7" t="s">
        <v>243</v>
      </c>
      <c r="GC7" t="s">
        <v>243</v>
      </c>
      <c r="GD7" t="s">
        <v>243</v>
      </c>
      <c r="GE7" t="s">
        <v>243</v>
      </c>
      <c r="GG7" t="s">
        <v>332</v>
      </c>
    </row>
    <row r="8" spans="1:189" x14ac:dyDescent="0.35">
      <c r="A8" t="s">
        <v>333</v>
      </c>
      <c r="B8" t="s">
        <v>232</v>
      </c>
      <c r="C8" t="s">
        <v>233</v>
      </c>
      <c r="D8" t="s">
        <v>334</v>
      </c>
      <c r="E8" t="s">
        <v>233</v>
      </c>
      <c r="F8" t="s">
        <v>233</v>
      </c>
      <c r="G8" t="s">
        <v>233</v>
      </c>
      <c r="H8" t="s">
        <v>335</v>
      </c>
      <c r="I8" t="s">
        <v>321</v>
      </c>
      <c r="J8" t="s">
        <v>242</v>
      </c>
      <c r="K8" t="s">
        <v>238</v>
      </c>
      <c r="L8" t="s">
        <v>239</v>
      </c>
      <c r="N8" t="s">
        <v>240</v>
      </c>
      <c r="O8" t="s">
        <v>241</v>
      </c>
      <c r="P8" t="s">
        <v>242</v>
      </c>
      <c r="Q8" t="s">
        <v>243</v>
      </c>
      <c r="R8" t="s">
        <v>243</v>
      </c>
      <c r="S8" t="s">
        <v>243</v>
      </c>
      <c r="T8" t="s">
        <v>243</v>
      </c>
      <c r="U8" t="s">
        <v>243</v>
      </c>
      <c r="W8" t="s">
        <v>261</v>
      </c>
      <c r="Y8" t="s">
        <v>245</v>
      </c>
      <c r="Z8" t="s">
        <v>243</v>
      </c>
      <c r="AA8" t="s">
        <v>243</v>
      </c>
      <c r="AB8" t="s">
        <v>243</v>
      </c>
      <c r="AC8" t="s">
        <v>243</v>
      </c>
      <c r="AD8" t="s">
        <v>243</v>
      </c>
      <c r="AE8" t="s">
        <v>243</v>
      </c>
      <c r="AF8" t="s">
        <v>242</v>
      </c>
      <c r="AG8" t="s">
        <v>243</v>
      </c>
      <c r="AH8" t="s">
        <v>243</v>
      </c>
      <c r="AI8" t="s">
        <v>243</v>
      </c>
      <c r="AJ8" t="s">
        <v>243</v>
      </c>
      <c r="AK8" t="s">
        <v>243</v>
      </c>
      <c r="AL8" t="s">
        <v>243</v>
      </c>
      <c r="AM8" t="s">
        <v>243</v>
      </c>
      <c r="AN8" t="s">
        <v>243</v>
      </c>
      <c r="AP8" t="s">
        <v>336</v>
      </c>
      <c r="AR8" t="s">
        <v>247</v>
      </c>
      <c r="AT8" t="s">
        <v>248</v>
      </c>
      <c r="AU8" t="s">
        <v>337</v>
      </c>
      <c r="AV8" t="s">
        <v>243</v>
      </c>
      <c r="AW8" t="s">
        <v>242</v>
      </c>
      <c r="AX8" t="s">
        <v>243</v>
      </c>
      <c r="AY8" t="s">
        <v>242</v>
      </c>
      <c r="AZ8" t="s">
        <v>242</v>
      </c>
      <c r="BA8" t="s">
        <v>243</v>
      </c>
      <c r="BB8" t="s">
        <v>243</v>
      </c>
      <c r="BC8" t="s">
        <v>250</v>
      </c>
      <c r="BD8" t="s">
        <v>250</v>
      </c>
      <c r="BE8" t="s">
        <v>250</v>
      </c>
      <c r="BF8" t="s">
        <v>250</v>
      </c>
      <c r="BG8" t="s">
        <v>250</v>
      </c>
      <c r="BH8" t="s">
        <v>250</v>
      </c>
      <c r="BI8" t="s">
        <v>251</v>
      </c>
      <c r="BJ8" t="s">
        <v>251</v>
      </c>
      <c r="BK8" t="s">
        <v>251</v>
      </c>
      <c r="BL8" t="s">
        <v>251</v>
      </c>
      <c r="BN8" t="s">
        <v>251</v>
      </c>
      <c r="BO8" t="s">
        <v>251</v>
      </c>
      <c r="BP8" t="s">
        <v>251</v>
      </c>
      <c r="BQ8" t="s">
        <v>266</v>
      </c>
      <c r="BR8" t="s">
        <v>267</v>
      </c>
      <c r="BT8" t="s">
        <v>251</v>
      </c>
      <c r="BU8" t="s">
        <v>251</v>
      </c>
      <c r="BV8" t="s">
        <v>251</v>
      </c>
      <c r="BX8" t="s">
        <v>338</v>
      </c>
      <c r="BY8" t="s">
        <v>251</v>
      </c>
      <c r="BZ8" t="s">
        <v>254</v>
      </c>
      <c r="CA8" t="s">
        <v>251</v>
      </c>
      <c r="CB8" t="s">
        <v>251</v>
      </c>
      <c r="CC8" t="s">
        <v>251</v>
      </c>
      <c r="CD8" t="s">
        <v>251</v>
      </c>
      <c r="CE8" t="s">
        <v>251</v>
      </c>
      <c r="CF8" t="s">
        <v>251</v>
      </c>
      <c r="CG8" t="s">
        <v>251</v>
      </c>
      <c r="CH8" t="s">
        <v>251</v>
      </c>
      <c r="CI8" t="s">
        <v>251</v>
      </c>
      <c r="CJ8" t="s">
        <v>251</v>
      </c>
      <c r="CK8" t="s">
        <v>251</v>
      </c>
      <c r="CL8" t="s">
        <v>251</v>
      </c>
      <c r="CN8" t="s">
        <v>111</v>
      </c>
      <c r="CO8" t="s">
        <v>110</v>
      </c>
      <c r="CP8" t="s">
        <v>119</v>
      </c>
      <c r="CQ8" t="s">
        <v>293</v>
      </c>
      <c r="DL8" t="s">
        <v>339</v>
      </c>
      <c r="DM8" t="s">
        <v>243</v>
      </c>
      <c r="DN8" t="s">
        <v>243</v>
      </c>
      <c r="DO8" t="s">
        <v>243</v>
      </c>
      <c r="DP8" t="s">
        <v>243</v>
      </c>
      <c r="DQ8" t="s">
        <v>243</v>
      </c>
      <c r="DR8" t="s">
        <v>243</v>
      </c>
      <c r="DS8" t="s">
        <v>242</v>
      </c>
      <c r="DT8" t="s">
        <v>243</v>
      </c>
      <c r="DU8" t="s">
        <v>243</v>
      </c>
      <c r="DV8" t="s">
        <v>243</v>
      </c>
      <c r="DW8" t="s">
        <v>242</v>
      </c>
      <c r="DX8" t="s">
        <v>243</v>
      </c>
      <c r="DY8" t="s">
        <v>243</v>
      </c>
      <c r="DZ8" t="s">
        <v>243</v>
      </c>
      <c r="EA8" t="s">
        <v>243</v>
      </c>
      <c r="EB8" t="s">
        <v>243</v>
      </c>
      <c r="EC8" t="s">
        <v>243</v>
      </c>
      <c r="ED8" t="s">
        <v>243</v>
      </c>
      <c r="EF8" t="s">
        <v>340</v>
      </c>
      <c r="EG8" t="s">
        <v>243</v>
      </c>
      <c r="EH8" t="s">
        <v>243</v>
      </c>
      <c r="EI8" t="s">
        <v>243</v>
      </c>
      <c r="EJ8" t="s">
        <v>243</v>
      </c>
      <c r="EK8" t="s">
        <v>243</v>
      </c>
      <c r="EL8" t="s">
        <v>243</v>
      </c>
      <c r="EM8" t="s">
        <v>243</v>
      </c>
      <c r="EN8" t="s">
        <v>243</v>
      </c>
      <c r="EO8" t="s">
        <v>242</v>
      </c>
      <c r="EP8" t="s">
        <v>242</v>
      </c>
      <c r="EQ8" t="s">
        <v>243</v>
      </c>
      <c r="ER8" t="s">
        <v>243</v>
      </c>
      <c r="ES8" t="s">
        <v>243</v>
      </c>
      <c r="ET8" t="s">
        <v>243</v>
      </c>
      <c r="EU8" t="s">
        <v>243</v>
      </c>
      <c r="EV8" t="s">
        <v>243</v>
      </c>
      <c r="EW8" t="s">
        <v>243</v>
      </c>
      <c r="EX8" t="s">
        <v>243</v>
      </c>
      <c r="EY8" t="s">
        <v>243</v>
      </c>
      <c r="EZ8" t="s">
        <v>243</v>
      </c>
      <c r="FA8" t="s">
        <v>243</v>
      </c>
      <c r="FB8" t="s">
        <v>243</v>
      </c>
      <c r="FC8" t="s">
        <v>243</v>
      </c>
      <c r="FD8" t="s">
        <v>243</v>
      </c>
      <c r="FE8" t="s">
        <v>243</v>
      </c>
      <c r="FF8" t="s">
        <v>243</v>
      </c>
      <c r="FG8" t="s">
        <v>243</v>
      </c>
      <c r="FH8" t="s">
        <v>243</v>
      </c>
      <c r="FI8" t="s">
        <v>243</v>
      </c>
      <c r="FJ8" t="s">
        <v>243</v>
      </c>
      <c r="FK8" t="s">
        <v>243</v>
      </c>
      <c r="FL8" t="s">
        <v>341</v>
      </c>
      <c r="FM8" t="s">
        <v>242</v>
      </c>
      <c r="FN8" t="s">
        <v>243</v>
      </c>
      <c r="FO8" t="s">
        <v>243</v>
      </c>
      <c r="FP8" t="s">
        <v>243</v>
      </c>
      <c r="FQ8" t="s">
        <v>243</v>
      </c>
      <c r="FR8" t="s">
        <v>242</v>
      </c>
      <c r="FS8" t="s">
        <v>243</v>
      </c>
      <c r="FT8" t="s">
        <v>243</v>
      </c>
      <c r="FU8" t="s">
        <v>243</v>
      </c>
      <c r="FV8" t="s">
        <v>243</v>
      </c>
      <c r="FW8" t="s">
        <v>243</v>
      </c>
      <c r="FX8" t="s">
        <v>243</v>
      </c>
      <c r="FY8" t="s">
        <v>243</v>
      </c>
      <c r="FZ8" t="s">
        <v>243</v>
      </c>
      <c r="GA8" t="s">
        <v>243</v>
      </c>
      <c r="GB8" t="s">
        <v>243</v>
      </c>
      <c r="GC8" t="s">
        <v>243</v>
      </c>
      <c r="GD8" t="s">
        <v>243</v>
      </c>
      <c r="GE8" t="s">
        <v>243</v>
      </c>
      <c r="GG8" t="s">
        <v>342</v>
      </c>
    </row>
    <row r="9" spans="1:189" x14ac:dyDescent="0.35">
      <c r="A9" t="s">
        <v>343</v>
      </c>
      <c r="B9" t="s">
        <v>232</v>
      </c>
      <c r="C9" t="s">
        <v>233</v>
      </c>
      <c r="D9" t="s">
        <v>344</v>
      </c>
      <c r="E9" t="s">
        <v>233</v>
      </c>
      <c r="F9" t="s">
        <v>233</v>
      </c>
      <c r="G9" t="s">
        <v>233</v>
      </c>
      <c r="H9" t="s">
        <v>345</v>
      </c>
      <c r="I9" t="s">
        <v>236</v>
      </c>
      <c r="J9" t="s">
        <v>277</v>
      </c>
      <c r="K9" t="s">
        <v>238</v>
      </c>
      <c r="L9" t="s">
        <v>346</v>
      </c>
      <c r="N9" t="s">
        <v>240</v>
      </c>
      <c r="O9" t="s">
        <v>241</v>
      </c>
      <c r="P9" t="s">
        <v>242</v>
      </c>
      <c r="Q9" t="s">
        <v>243</v>
      </c>
      <c r="R9" t="s">
        <v>243</v>
      </c>
      <c r="S9" t="s">
        <v>243</v>
      </c>
      <c r="T9" t="s">
        <v>243</v>
      </c>
      <c r="U9" t="s">
        <v>243</v>
      </c>
      <c r="W9" t="s">
        <v>244</v>
      </c>
      <c r="Y9" t="s">
        <v>245</v>
      </c>
      <c r="Z9" t="s">
        <v>243</v>
      </c>
      <c r="AA9" t="s">
        <v>243</v>
      </c>
      <c r="AB9" t="s">
        <v>243</v>
      </c>
      <c r="AC9" t="s">
        <v>243</v>
      </c>
      <c r="AD9" t="s">
        <v>243</v>
      </c>
      <c r="AE9" t="s">
        <v>243</v>
      </c>
      <c r="AF9" t="s">
        <v>242</v>
      </c>
      <c r="AG9" t="s">
        <v>243</v>
      </c>
      <c r="AH9" t="s">
        <v>243</v>
      </c>
      <c r="AI9" t="s">
        <v>243</v>
      </c>
      <c r="AJ9" t="s">
        <v>243</v>
      </c>
      <c r="AK9" t="s">
        <v>243</v>
      </c>
      <c r="AL9" t="s">
        <v>243</v>
      </c>
      <c r="AM9" t="s">
        <v>243</v>
      </c>
      <c r="AN9" t="s">
        <v>243</v>
      </c>
      <c r="AP9" t="s">
        <v>246</v>
      </c>
      <c r="AR9" t="s">
        <v>247</v>
      </c>
      <c r="AT9" t="s">
        <v>284</v>
      </c>
      <c r="AU9" t="s">
        <v>347</v>
      </c>
      <c r="AV9" t="s">
        <v>243</v>
      </c>
      <c r="AW9" t="s">
        <v>243</v>
      </c>
      <c r="AX9" t="s">
        <v>243</v>
      </c>
      <c r="AY9" t="s">
        <v>242</v>
      </c>
      <c r="AZ9" t="s">
        <v>242</v>
      </c>
      <c r="BA9" t="s">
        <v>243</v>
      </c>
      <c r="BB9" t="s">
        <v>243</v>
      </c>
      <c r="BC9" t="s">
        <v>250</v>
      </c>
      <c r="BD9" t="s">
        <v>250</v>
      </c>
      <c r="BE9" t="s">
        <v>250</v>
      </c>
      <c r="BF9" t="s">
        <v>250</v>
      </c>
      <c r="BG9" t="s">
        <v>250</v>
      </c>
      <c r="BH9" t="s">
        <v>250</v>
      </c>
      <c r="BI9" t="s">
        <v>348</v>
      </c>
      <c r="BJ9" t="s">
        <v>251</v>
      </c>
      <c r="BK9" t="s">
        <v>251</v>
      </c>
      <c r="BL9" t="s">
        <v>349</v>
      </c>
      <c r="BN9" t="s">
        <v>251</v>
      </c>
      <c r="BO9" t="s">
        <v>251</v>
      </c>
      <c r="BP9" t="s">
        <v>251</v>
      </c>
      <c r="BQ9" t="s">
        <v>266</v>
      </c>
      <c r="BR9" t="s">
        <v>267</v>
      </c>
      <c r="BT9" t="s">
        <v>251</v>
      </c>
      <c r="BU9" t="s">
        <v>251</v>
      </c>
      <c r="BV9" t="s">
        <v>251</v>
      </c>
      <c r="BX9" t="s">
        <v>251</v>
      </c>
      <c r="BY9" t="s">
        <v>251</v>
      </c>
      <c r="BZ9" t="s">
        <v>251</v>
      </c>
      <c r="CA9" t="s">
        <v>251</v>
      </c>
      <c r="CB9" t="s">
        <v>251</v>
      </c>
      <c r="CC9" t="s">
        <v>251</v>
      </c>
      <c r="CD9" t="s">
        <v>251</v>
      </c>
      <c r="CE9" t="s">
        <v>251</v>
      </c>
      <c r="CF9" t="s">
        <v>251</v>
      </c>
      <c r="CG9" t="s">
        <v>251</v>
      </c>
      <c r="CH9" t="s">
        <v>251</v>
      </c>
      <c r="CI9" t="s">
        <v>251</v>
      </c>
      <c r="CJ9" t="s">
        <v>251</v>
      </c>
      <c r="CK9" t="s">
        <v>251</v>
      </c>
      <c r="CL9" t="s">
        <v>251</v>
      </c>
      <c r="CN9" t="s">
        <v>110</v>
      </c>
      <c r="CO9" t="s">
        <v>111</v>
      </c>
      <c r="CP9" t="s">
        <v>105</v>
      </c>
      <c r="CQ9" t="s">
        <v>304</v>
      </c>
      <c r="CR9" t="s">
        <v>350</v>
      </c>
      <c r="CS9" t="s">
        <v>242</v>
      </c>
      <c r="CT9" t="s">
        <v>243</v>
      </c>
      <c r="CU9" t="s">
        <v>243</v>
      </c>
      <c r="CV9" t="s">
        <v>243</v>
      </c>
      <c r="CW9" t="s">
        <v>243</v>
      </c>
      <c r="CX9" t="s">
        <v>243</v>
      </c>
      <c r="CY9" t="s">
        <v>243</v>
      </c>
      <c r="CZ9" t="s">
        <v>243</v>
      </c>
      <c r="DA9" t="s">
        <v>243</v>
      </c>
      <c r="DB9" t="s">
        <v>243</v>
      </c>
      <c r="DC9" t="s">
        <v>242</v>
      </c>
      <c r="DD9" t="s">
        <v>243</v>
      </c>
      <c r="DE9" t="s">
        <v>243</v>
      </c>
      <c r="DF9" t="s">
        <v>243</v>
      </c>
      <c r="DG9" t="s">
        <v>243</v>
      </c>
      <c r="DH9" t="s">
        <v>243</v>
      </c>
      <c r="DI9" t="s">
        <v>243</v>
      </c>
      <c r="DJ9" t="s">
        <v>243</v>
      </c>
      <c r="EF9" t="s">
        <v>110</v>
      </c>
      <c r="EG9" t="s">
        <v>243</v>
      </c>
      <c r="EH9" t="s">
        <v>243</v>
      </c>
      <c r="EI9" t="s">
        <v>243</v>
      </c>
      <c r="EJ9" t="s">
        <v>243</v>
      </c>
      <c r="EK9" t="s">
        <v>243</v>
      </c>
      <c r="EL9" t="s">
        <v>243</v>
      </c>
      <c r="EM9" t="s">
        <v>243</v>
      </c>
      <c r="EN9" t="s">
        <v>243</v>
      </c>
      <c r="EO9" t="s">
        <v>242</v>
      </c>
      <c r="EP9" t="s">
        <v>243</v>
      </c>
      <c r="EQ9" t="s">
        <v>243</v>
      </c>
      <c r="ER9" t="s">
        <v>243</v>
      </c>
      <c r="ES9" t="s">
        <v>243</v>
      </c>
      <c r="ET9" t="s">
        <v>243</v>
      </c>
      <c r="EU9" t="s">
        <v>243</v>
      </c>
      <c r="EV9" t="s">
        <v>243</v>
      </c>
      <c r="EW9" t="s">
        <v>243</v>
      </c>
      <c r="EX9" t="s">
        <v>243</v>
      </c>
      <c r="EY9" t="s">
        <v>243</v>
      </c>
      <c r="EZ9" t="s">
        <v>243</v>
      </c>
      <c r="FA9" t="s">
        <v>243</v>
      </c>
      <c r="FB9" t="s">
        <v>243</v>
      </c>
      <c r="FC9" t="s">
        <v>243</v>
      </c>
      <c r="FD9" t="s">
        <v>243</v>
      </c>
      <c r="FE9" t="s">
        <v>243</v>
      </c>
      <c r="FF9" t="s">
        <v>243</v>
      </c>
      <c r="FG9" t="s">
        <v>243</v>
      </c>
      <c r="FH9" t="s">
        <v>243</v>
      </c>
      <c r="FI9" t="s">
        <v>243</v>
      </c>
      <c r="FJ9" t="s">
        <v>243</v>
      </c>
      <c r="FK9" t="s">
        <v>243</v>
      </c>
      <c r="FL9" t="s">
        <v>257</v>
      </c>
      <c r="FM9" t="s">
        <v>242</v>
      </c>
      <c r="FN9" t="s">
        <v>243</v>
      </c>
      <c r="FO9" t="s">
        <v>243</v>
      </c>
      <c r="FP9" t="s">
        <v>243</v>
      </c>
      <c r="FQ9" t="s">
        <v>243</v>
      </c>
      <c r="FR9" t="s">
        <v>243</v>
      </c>
      <c r="FS9" t="s">
        <v>243</v>
      </c>
      <c r="FT9" t="s">
        <v>243</v>
      </c>
      <c r="FU9" t="s">
        <v>243</v>
      </c>
      <c r="FV9" t="s">
        <v>243</v>
      </c>
      <c r="FW9" t="s">
        <v>243</v>
      </c>
      <c r="FX9" t="s">
        <v>243</v>
      </c>
      <c r="FY9" t="s">
        <v>243</v>
      </c>
      <c r="FZ9" t="s">
        <v>243</v>
      </c>
      <c r="GA9" t="s">
        <v>243</v>
      </c>
      <c r="GB9" t="s">
        <v>243</v>
      </c>
      <c r="GC9" t="s">
        <v>243</v>
      </c>
      <c r="GD9" t="s">
        <v>243</v>
      </c>
      <c r="GE9" t="s">
        <v>243</v>
      </c>
      <c r="GG9" t="s">
        <v>300</v>
      </c>
    </row>
    <row r="10" spans="1:189" x14ac:dyDescent="0.35">
      <c r="A10" t="s">
        <v>351</v>
      </c>
      <c r="B10" t="s">
        <v>232</v>
      </c>
      <c r="C10" t="s">
        <v>233</v>
      </c>
      <c r="D10" t="s">
        <v>309</v>
      </c>
      <c r="E10" t="s">
        <v>233</v>
      </c>
      <c r="F10" t="s">
        <v>233</v>
      </c>
      <c r="G10" t="s">
        <v>233</v>
      </c>
      <c r="H10" t="s">
        <v>352</v>
      </c>
      <c r="I10" t="s">
        <v>261</v>
      </c>
      <c r="K10" t="s">
        <v>353</v>
      </c>
      <c r="L10" t="s">
        <v>354</v>
      </c>
      <c r="M10" t="s">
        <v>355</v>
      </c>
      <c r="N10" t="s">
        <v>240</v>
      </c>
      <c r="O10" t="s">
        <v>241</v>
      </c>
      <c r="P10" t="s">
        <v>242</v>
      </c>
      <c r="Q10" t="s">
        <v>243</v>
      </c>
      <c r="R10" t="s">
        <v>243</v>
      </c>
      <c r="S10" t="s">
        <v>243</v>
      </c>
      <c r="T10" t="s">
        <v>243</v>
      </c>
      <c r="U10" t="s">
        <v>243</v>
      </c>
      <c r="W10" t="s">
        <v>261</v>
      </c>
      <c r="Y10" t="s">
        <v>356</v>
      </c>
      <c r="Z10" t="s">
        <v>243</v>
      </c>
      <c r="AA10" t="s">
        <v>243</v>
      </c>
      <c r="AB10" t="s">
        <v>243</v>
      </c>
      <c r="AC10" t="s">
        <v>243</v>
      </c>
      <c r="AD10" t="s">
        <v>243</v>
      </c>
      <c r="AE10" t="s">
        <v>243</v>
      </c>
      <c r="AF10" t="s">
        <v>243</v>
      </c>
      <c r="AG10" t="s">
        <v>243</v>
      </c>
      <c r="AH10" t="s">
        <v>243</v>
      </c>
      <c r="AI10" t="s">
        <v>243</v>
      </c>
      <c r="AJ10" t="s">
        <v>243</v>
      </c>
      <c r="AK10" t="s">
        <v>242</v>
      </c>
      <c r="AL10" t="s">
        <v>243</v>
      </c>
      <c r="AM10" t="s">
        <v>243</v>
      </c>
      <c r="AN10" t="s">
        <v>243</v>
      </c>
      <c r="AP10" t="s">
        <v>263</v>
      </c>
      <c r="AR10" t="s">
        <v>357</v>
      </c>
      <c r="AT10" t="s">
        <v>248</v>
      </c>
      <c r="AU10" t="s">
        <v>358</v>
      </c>
      <c r="AV10" t="s">
        <v>243</v>
      </c>
      <c r="AW10" t="s">
        <v>242</v>
      </c>
      <c r="AX10" t="s">
        <v>243</v>
      </c>
      <c r="AY10" t="s">
        <v>242</v>
      </c>
      <c r="AZ10" t="s">
        <v>243</v>
      </c>
      <c r="BA10" t="s">
        <v>243</v>
      </c>
      <c r="BB10" t="s">
        <v>243</v>
      </c>
      <c r="BC10" t="s">
        <v>250</v>
      </c>
      <c r="BD10" t="s">
        <v>250</v>
      </c>
      <c r="BE10" t="s">
        <v>250</v>
      </c>
      <c r="BF10" t="s">
        <v>287</v>
      </c>
      <c r="BG10" t="s">
        <v>250</v>
      </c>
      <c r="BH10" t="s">
        <v>250</v>
      </c>
      <c r="BI10" t="s">
        <v>348</v>
      </c>
      <c r="BJ10" t="s">
        <v>251</v>
      </c>
      <c r="BK10" t="s">
        <v>251</v>
      </c>
      <c r="BL10" t="s">
        <v>251</v>
      </c>
      <c r="BN10" t="s">
        <v>251</v>
      </c>
      <c r="BO10" t="s">
        <v>251</v>
      </c>
      <c r="BP10" t="s">
        <v>268</v>
      </c>
      <c r="BQ10" t="s">
        <v>266</v>
      </c>
      <c r="BR10" t="s">
        <v>267</v>
      </c>
      <c r="BT10" t="s">
        <v>289</v>
      </c>
      <c r="BU10" t="s">
        <v>253</v>
      </c>
      <c r="BV10" t="s">
        <v>251</v>
      </c>
      <c r="BX10" t="s">
        <v>251</v>
      </c>
      <c r="BY10" t="s">
        <v>251</v>
      </c>
      <c r="BZ10" t="s">
        <v>251</v>
      </c>
      <c r="CA10" t="s">
        <v>251</v>
      </c>
      <c r="CB10" t="s">
        <v>251</v>
      </c>
      <c r="CC10" t="s">
        <v>251</v>
      </c>
      <c r="CD10" t="s">
        <v>251</v>
      </c>
      <c r="CE10" t="s">
        <v>251</v>
      </c>
      <c r="CF10" t="s">
        <v>251</v>
      </c>
      <c r="CG10" t="s">
        <v>251</v>
      </c>
      <c r="CH10" t="s">
        <v>251</v>
      </c>
      <c r="CI10" t="s">
        <v>251</v>
      </c>
      <c r="CJ10" t="s">
        <v>251</v>
      </c>
      <c r="CK10" t="s">
        <v>251</v>
      </c>
      <c r="CL10" t="s">
        <v>251</v>
      </c>
      <c r="CN10" t="s">
        <v>110</v>
      </c>
      <c r="CO10" t="s">
        <v>111</v>
      </c>
      <c r="CP10" t="s">
        <v>102</v>
      </c>
      <c r="CQ10" t="s">
        <v>359</v>
      </c>
      <c r="DL10" t="s">
        <v>339</v>
      </c>
      <c r="DM10" t="s">
        <v>243</v>
      </c>
      <c r="DN10" t="s">
        <v>243</v>
      </c>
      <c r="DO10" t="s">
        <v>243</v>
      </c>
      <c r="DP10" t="s">
        <v>243</v>
      </c>
      <c r="DQ10" t="s">
        <v>243</v>
      </c>
      <c r="DR10" t="s">
        <v>243</v>
      </c>
      <c r="DS10" t="s">
        <v>242</v>
      </c>
      <c r="DT10" t="s">
        <v>243</v>
      </c>
      <c r="DU10" t="s">
        <v>243</v>
      </c>
      <c r="DV10" t="s">
        <v>243</v>
      </c>
      <c r="DW10" t="s">
        <v>242</v>
      </c>
      <c r="DX10" t="s">
        <v>243</v>
      </c>
      <c r="DY10" t="s">
        <v>243</v>
      </c>
      <c r="DZ10" t="s">
        <v>243</v>
      </c>
      <c r="EA10" t="s">
        <v>243</v>
      </c>
      <c r="EB10" t="s">
        <v>243</v>
      </c>
      <c r="EC10" t="s">
        <v>243</v>
      </c>
      <c r="ED10" t="s">
        <v>243</v>
      </c>
      <c r="EF10" t="s">
        <v>360</v>
      </c>
      <c r="EG10" t="s">
        <v>242</v>
      </c>
      <c r="EH10" t="s">
        <v>243</v>
      </c>
      <c r="EI10" t="s">
        <v>243</v>
      </c>
      <c r="EJ10" t="s">
        <v>243</v>
      </c>
      <c r="EK10" t="s">
        <v>243</v>
      </c>
      <c r="EL10" t="s">
        <v>243</v>
      </c>
      <c r="EM10" t="s">
        <v>243</v>
      </c>
      <c r="EN10" t="s">
        <v>243</v>
      </c>
      <c r="EO10" t="s">
        <v>242</v>
      </c>
      <c r="EP10" t="s">
        <v>242</v>
      </c>
      <c r="EQ10" t="s">
        <v>243</v>
      </c>
      <c r="ER10" t="s">
        <v>243</v>
      </c>
      <c r="ES10" t="s">
        <v>243</v>
      </c>
      <c r="ET10" t="s">
        <v>243</v>
      </c>
      <c r="EU10" t="s">
        <v>243</v>
      </c>
      <c r="EV10" t="s">
        <v>243</v>
      </c>
      <c r="EW10" t="s">
        <v>243</v>
      </c>
      <c r="EX10" t="s">
        <v>243</v>
      </c>
      <c r="EY10" t="s">
        <v>243</v>
      </c>
      <c r="EZ10" t="s">
        <v>243</v>
      </c>
      <c r="FA10" t="s">
        <v>243</v>
      </c>
      <c r="FB10" t="s">
        <v>243</v>
      </c>
      <c r="FC10" t="s">
        <v>243</v>
      </c>
      <c r="FD10" t="s">
        <v>243</v>
      </c>
      <c r="FE10" t="s">
        <v>243</v>
      </c>
      <c r="FF10" t="s">
        <v>243</v>
      </c>
      <c r="FG10" t="s">
        <v>243</v>
      </c>
      <c r="FH10" t="s">
        <v>243</v>
      </c>
      <c r="FI10" t="s">
        <v>243</v>
      </c>
      <c r="FJ10" t="s">
        <v>243</v>
      </c>
      <c r="FK10" t="s">
        <v>243</v>
      </c>
      <c r="FL10" t="s">
        <v>361</v>
      </c>
      <c r="FM10" t="s">
        <v>242</v>
      </c>
      <c r="FN10" t="s">
        <v>242</v>
      </c>
      <c r="FO10" t="s">
        <v>242</v>
      </c>
      <c r="FP10" t="s">
        <v>243</v>
      </c>
      <c r="FQ10" t="s">
        <v>243</v>
      </c>
      <c r="FR10" t="s">
        <v>243</v>
      </c>
      <c r="FS10" t="s">
        <v>243</v>
      </c>
      <c r="FT10" t="s">
        <v>243</v>
      </c>
      <c r="FU10" t="s">
        <v>243</v>
      </c>
      <c r="FV10" t="s">
        <v>243</v>
      </c>
      <c r="FW10" t="s">
        <v>243</v>
      </c>
      <c r="FX10" t="s">
        <v>243</v>
      </c>
      <c r="FY10" t="s">
        <v>243</v>
      </c>
      <c r="FZ10" t="s">
        <v>243</v>
      </c>
      <c r="GA10" t="s">
        <v>243</v>
      </c>
      <c r="GB10" t="s">
        <v>243</v>
      </c>
      <c r="GC10" t="s">
        <v>243</v>
      </c>
      <c r="GD10" t="s">
        <v>243</v>
      </c>
      <c r="GE10" t="s">
        <v>243</v>
      </c>
      <c r="GG10" t="s">
        <v>362</v>
      </c>
    </row>
    <row r="11" spans="1:189" x14ac:dyDescent="0.35">
      <c r="A11" t="s">
        <v>363</v>
      </c>
      <c r="B11" t="s">
        <v>232</v>
      </c>
      <c r="C11" t="s">
        <v>233</v>
      </c>
      <c r="D11" t="s">
        <v>319</v>
      </c>
      <c r="E11" t="s">
        <v>233</v>
      </c>
      <c r="F11" t="s">
        <v>233</v>
      </c>
      <c r="G11" t="s">
        <v>233</v>
      </c>
      <c r="H11" t="s">
        <v>364</v>
      </c>
      <c r="I11" t="s">
        <v>276</v>
      </c>
      <c r="J11" t="s">
        <v>332</v>
      </c>
      <c r="K11" t="s">
        <v>238</v>
      </c>
      <c r="L11" t="s">
        <v>239</v>
      </c>
      <c r="N11" t="s">
        <v>240</v>
      </c>
      <c r="O11" t="s">
        <v>241</v>
      </c>
      <c r="P11" t="s">
        <v>242</v>
      </c>
      <c r="Q11" t="s">
        <v>243</v>
      </c>
      <c r="R11" t="s">
        <v>243</v>
      </c>
      <c r="S11" t="s">
        <v>243</v>
      </c>
      <c r="T11" t="s">
        <v>243</v>
      </c>
      <c r="U11" t="s">
        <v>243</v>
      </c>
      <c r="W11" t="s">
        <v>244</v>
      </c>
      <c r="Y11" t="s">
        <v>365</v>
      </c>
      <c r="Z11" t="s">
        <v>243</v>
      </c>
      <c r="AA11" t="s">
        <v>243</v>
      </c>
      <c r="AB11" t="s">
        <v>243</v>
      </c>
      <c r="AC11" t="s">
        <v>243</v>
      </c>
      <c r="AD11" t="s">
        <v>243</v>
      </c>
      <c r="AE11" t="s">
        <v>242</v>
      </c>
      <c r="AF11" t="s">
        <v>243</v>
      </c>
      <c r="AG11" t="s">
        <v>243</v>
      </c>
      <c r="AH11" t="s">
        <v>243</v>
      </c>
      <c r="AI11" t="s">
        <v>243</v>
      </c>
      <c r="AJ11" t="s">
        <v>243</v>
      </c>
      <c r="AK11" t="s">
        <v>242</v>
      </c>
      <c r="AL11" t="s">
        <v>243</v>
      </c>
      <c r="AM11" t="s">
        <v>243</v>
      </c>
      <c r="AN11" t="s">
        <v>243</v>
      </c>
      <c r="AP11" t="s">
        <v>336</v>
      </c>
      <c r="AR11" t="s">
        <v>247</v>
      </c>
      <c r="AT11" t="s">
        <v>264</v>
      </c>
      <c r="AU11" t="s">
        <v>358</v>
      </c>
      <c r="AV11" t="s">
        <v>243</v>
      </c>
      <c r="AW11" t="s">
        <v>242</v>
      </c>
      <c r="AX11" t="s">
        <v>243</v>
      </c>
      <c r="AY11" t="s">
        <v>242</v>
      </c>
      <c r="AZ11" t="s">
        <v>243</v>
      </c>
      <c r="BA11" t="s">
        <v>243</v>
      </c>
      <c r="BB11" t="s">
        <v>243</v>
      </c>
      <c r="BC11" t="s">
        <v>250</v>
      </c>
      <c r="BD11" t="s">
        <v>250</v>
      </c>
      <c r="BE11" t="s">
        <v>250</v>
      </c>
      <c r="BF11" t="s">
        <v>287</v>
      </c>
      <c r="BG11" t="s">
        <v>250</v>
      </c>
      <c r="BH11" t="s">
        <v>250</v>
      </c>
      <c r="BI11" t="s">
        <v>251</v>
      </c>
      <c r="BJ11" t="s">
        <v>366</v>
      </c>
      <c r="BK11" t="s">
        <v>251</v>
      </c>
      <c r="BL11" t="s">
        <v>251</v>
      </c>
      <c r="BN11" t="s">
        <v>251</v>
      </c>
      <c r="BO11" t="s">
        <v>251</v>
      </c>
      <c r="BP11" t="s">
        <v>288</v>
      </c>
      <c r="BQ11" t="s">
        <v>266</v>
      </c>
      <c r="BR11" t="s">
        <v>267</v>
      </c>
      <c r="BT11" t="s">
        <v>289</v>
      </c>
      <c r="BU11" t="s">
        <v>253</v>
      </c>
      <c r="BV11" t="s">
        <v>251</v>
      </c>
      <c r="BX11" t="s">
        <v>251</v>
      </c>
      <c r="BY11" t="s">
        <v>251</v>
      </c>
      <c r="BZ11" t="s">
        <v>254</v>
      </c>
      <c r="CA11" t="s">
        <v>251</v>
      </c>
      <c r="CB11" t="s">
        <v>251</v>
      </c>
      <c r="CC11" t="s">
        <v>292</v>
      </c>
      <c r="CD11" t="s">
        <v>251</v>
      </c>
      <c r="CE11" t="s">
        <v>251</v>
      </c>
      <c r="CF11" t="s">
        <v>251</v>
      </c>
      <c r="CG11" t="s">
        <v>251</v>
      </c>
      <c r="CH11" t="s">
        <v>251</v>
      </c>
      <c r="CI11" t="s">
        <v>251</v>
      </c>
      <c r="CJ11" t="s">
        <v>251</v>
      </c>
      <c r="CK11" t="s">
        <v>269</v>
      </c>
      <c r="CL11" t="s">
        <v>251</v>
      </c>
      <c r="CN11" t="s">
        <v>111</v>
      </c>
      <c r="CO11" t="s">
        <v>109</v>
      </c>
      <c r="CP11" t="s">
        <v>110</v>
      </c>
      <c r="CQ11" t="s">
        <v>304</v>
      </c>
      <c r="CR11" t="s">
        <v>367</v>
      </c>
      <c r="CS11" t="s">
        <v>243</v>
      </c>
      <c r="CT11" t="s">
        <v>243</v>
      </c>
      <c r="CU11" t="s">
        <v>243</v>
      </c>
      <c r="CV11" t="s">
        <v>243</v>
      </c>
      <c r="CW11" t="s">
        <v>243</v>
      </c>
      <c r="CX11" t="s">
        <v>243</v>
      </c>
      <c r="CY11" t="s">
        <v>243</v>
      </c>
      <c r="CZ11" t="s">
        <v>243</v>
      </c>
      <c r="DA11" t="s">
        <v>243</v>
      </c>
      <c r="DB11" t="s">
        <v>243</v>
      </c>
      <c r="DC11" t="s">
        <v>242</v>
      </c>
      <c r="DD11" t="s">
        <v>243</v>
      </c>
      <c r="DE11" t="s">
        <v>243</v>
      </c>
      <c r="DF11" t="s">
        <v>243</v>
      </c>
      <c r="DG11" t="s">
        <v>243</v>
      </c>
      <c r="DH11" t="s">
        <v>243</v>
      </c>
      <c r="DI11" t="s">
        <v>243</v>
      </c>
      <c r="DJ11" t="s">
        <v>243</v>
      </c>
      <c r="EF11" t="s">
        <v>368</v>
      </c>
      <c r="EG11" t="s">
        <v>243</v>
      </c>
      <c r="EH11" t="s">
        <v>243</v>
      </c>
      <c r="EI11" t="s">
        <v>243</v>
      </c>
      <c r="EJ11" t="s">
        <v>243</v>
      </c>
      <c r="EK11" t="s">
        <v>243</v>
      </c>
      <c r="EL11" t="s">
        <v>243</v>
      </c>
      <c r="EM11" t="s">
        <v>243</v>
      </c>
      <c r="EN11" t="s">
        <v>242</v>
      </c>
      <c r="EO11" t="s">
        <v>242</v>
      </c>
      <c r="EP11" t="s">
        <v>243</v>
      </c>
      <c r="EQ11" t="s">
        <v>243</v>
      </c>
      <c r="ER11" t="s">
        <v>243</v>
      </c>
      <c r="ES11" t="s">
        <v>243</v>
      </c>
      <c r="ET11" t="s">
        <v>243</v>
      </c>
      <c r="EU11" t="s">
        <v>243</v>
      </c>
      <c r="EV11" t="s">
        <v>243</v>
      </c>
      <c r="EW11" t="s">
        <v>243</v>
      </c>
      <c r="EX11" t="s">
        <v>243</v>
      </c>
      <c r="EY11" t="s">
        <v>243</v>
      </c>
      <c r="EZ11" t="s">
        <v>243</v>
      </c>
      <c r="FA11" t="s">
        <v>242</v>
      </c>
      <c r="FB11" t="s">
        <v>243</v>
      </c>
      <c r="FC11" t="s">
        <v>243</v>
      </c>
      <c r="FD11" t="s">
        <v>243</v>
      </c>
      <c r="FE11" t="s">
        <v>243</v>
      </c>
      <c r="FF11" t="s">
        <v>243</v>
      </c>
      <c r="FG11" t="s">
        <v>243</v>
      </c>
      <c r="FH11" t="s">
        <v>243</v>
      </c>
      <c r="FI11" t="s">
        <v>243</v>
      </c>
      <c r="FJ11" t="s">
        <v>243</v>
      </c>
      <c r="FK11" t="s">
        <v>243</v>
      </c>
      <c r="FL11" t="s">
        <v>341</v>
      </c>
      <c r="FM11" t="s">
        <v>242</v>
      </c>
      <c r="FN11" t="s">
        <v>243</v>
      </c>
      <c r="FO11" t="s">
        <v>243</v>
      </c>
      <c r="FP11" t="s">
        <v>243</v>
      </c>
      <c r="FQ11" t="s">
        <v>243</v>
      </c>
      <c r="FR11" t="s">
        <v>242</v>
      </c>
      <c r="FS11" t="s">
        <v>243</v>
      </c>
      <c r="FT11" t="s">
        <v>243</v>
      </c>
      <c r="FU11" t="s">
        <v>243</v>
      </c>
      <c r="FV11" t="s">
        <v>243</v>
      </c>
      <c r="FW11" t="s">
        <v>243</v>
      </c>
      <c r="FX11" t="s">
        <v>243</v>
      </c>
      <c r="FY11" t="s">
        <v>243</v>
      </c>
      <c r="FZ11" t="s">
        <v>243</v>
      </c>
      <c r="GA11" t="s">
        <v>243</v>
      </c>
      <c r="GB11" t="s">
        <v>243</v>
      </c>
      <c r="GC11" t="s">
        <v>243</v>
      </c>
      <c r="GD11" t="s">
        <v>243</v>
      </c>
      <c r="GE11" t="s">
        <v>243</v>
      </c>
      <c r="GG11" t="s">
        <v>322</v>
      </c>
    </row>
    <row r="12" spans="1:189" x14ac:dyDescent="0.35">
      <c r="A12" t="s">
        <v>369</v>
      </c>
      <c r="B12" t="s">
        <v>232</v>
      </c>
      <c r="C12" t="s">
        <v>233</v>
      </c>
      <c r="D12" t="s">
        <v>370</v>
      </c>
      <c r="E12" t="s">
        <v>233</v>
      </c>
      <c r="F12" t="s">
        <v>233</v>
      </c>
      <c r="G12" t="s">
        <v>233</v>
      </c>
      <c r="H12" t="s">
        <v>371</v>
      </c>
      <c r="I12" t="s">
        <v>261</v>
      </c>
      <c r="K12" t="s">
        <v>238</v>
      </c>
      <c r="L12" t="s">
        <v>239</v>
      </c>
      <c r="N12" t="s">
        <v>240</v>
      </c>
      <c r="O12" t="s">
        <v>241</v>
      </c>
      <c r="P12" t="s">
        <v>242</v>
      </c>
      <c r="Q12" t="s">
        <v>243</v>
      </c>
      <c r="R12" t="s">
        <v>243</v>
      </c>
      <c r="S12" t="s">
        <v>243</v>
      </c>
      <c r="T12" t="s">
        <v>243</v>
      </c>
      <c r="U12" t="s">
        <v>243</v>
      </c>
      <c r="W12" t="s">
        <v>244</v>
      </c>
      <c r="Y12" t="s">
        <v>372</v>
      </c>
      <c r="Z12" t="s">
        <v>243</v>
      </c>
      <c r="AA12" t="s">
        <v>243</v>
      </c>
      <c r="AB12" t="s">
        <v>242</v>
      </c>
      <c r="AC12" t="s">
        <v>243</v>
      </c>
      <c r="AD12" t="s">
        <v>243</v>
      </c>
      <c r="AE12" t="s">
        <v>243</v>
      </c>
      <c r="AF12" t="s">
        <v>243</v>
      </c>
      <c r="AG12" t="s">
        <v>243</v>
      </c>
      <c r="AH12" t="s">
        <v>243</v>
      </c>
      <c r="AI12" t="s">
        <v>243</v>
      </c>
      <c r="AJ12" t="s">
        <v>243</v>
      </c>
      <c r="AK12" t="s">
        <v>243</v>
      </c>
      <c r="AL12" t="s">
        <v>243</v>
      </c>
      <c r="AM12" t="s">
        <v>243</v>
      </c>
      <c r="AN12" t="s">
        <v>243</v>
      </c>
      <c r="AP12" t="s">
        <v>373</v>
      </c>
      <c r="AR12" t="s">
        <v>247</v>
      </c>
      <c r="AT12" t="s">
        <v>332</v>
      </c>
      <c r="AU12" t="s">
        <v>374</v>
      </c>
      <c r="AV12" t="s">
        <v>243</v>
      </c>
      <c r="AW12" t="s">
        <v>242</v>
      </c>
      <c r="AX12" t="s">
        <v>243</v>
      </c>
      <c r="AY12" t="s">
        <v>242</v>
      </c>
      <c r="AZ12" t="s">
        <v>243</v>
      </c>
      <c r="BA12" t="s">
        <v>242</v>
      </c>
      <c r="BB12" t="s">
        <v>243</v>
      </c>
      <c r="BC12" t="s">
        <v>250</v>
      </c>
      <c r="BD12" t="s">
        <v>250</v>
      </c>
      <c r="BE12" t="s">
        <v>250</v>
      </c>
      <c r="BF12" t="s">
        <v>286</v>
      </c>
      <c r="BG12" t="s">
        <v>250</v>
      </c>
      <c r="BH12" t="s">
        <v>375</v>
      </c>
      <c r="BI12" t="s">
        <v>251</v>
      </c>
      <c r="BJ12" t="s">
        <v>251</v>
      </c>
      <c r="BK12" t="s">
        <v>251</v>
      </c>
      <c r="BL12" t="s">
        <v>251</v>
      </c>
      <c r="BN12" t="s">
        <v>251</v>
      </c>
      <c r="BO12" t="s">
        <v>252</v>
      </c>
      <c r="BP12" t="s">
        <v>251</v>
      </c>
      <c r="BQ12" t="s">
        <v>266</v>
      </c>
      <c r="BR12" t="s">
        <v>251</v>
      </c>
      <c r="BT12" t="s">
        <v>251</v>
      </c>
      <c r="BU12" t="s">
        <v>253</v>
      </c>
      <c r="BV12" t="s">
        <v>251</v>
      </c>
      <c r="BX12" t="s">
        <v>251</v>
      </c>
      <c r="BY12" t="s">
        <v>251</v>
      </c>
      <c r="BZ12" t="s">
        <v>251</v>
      </c>
      <c r="CA12" t="s">
        <v>251</v>
      </c>
      <c r="CB12" t="s">
        <v>251</v>
      </c>
      <c r="CC12" t="s">
        <v>292</v>
      </c>
      <c r="CD12" t="s">
        <v>251</v>
      </c>
      <c r="CE12" t="s">
        <v>251</v>
      </c>
      <c r="CF12" t="s">
        <v>251</v>
      </c>
      <c r="CG12" t="s">
        <v>251</v>
      </c>
      <c r="CH12" t="s">
        <v>251</v>
      </c>
      <c r="CI12" t="s">
        <v>251</v>
      </c>
      <c r="CJ12" t="s">
        <v>251</v>
      </c>
      <c r="CK12" t="s">
        <v>251</v>
      </c>
      <c r="CL12" t="s">
        <v>251</v>
      </c>
      <c r="CN12" t="s">
        <v>108</v>
      </c>
      <c r="CO12" t="s">
        <v>110</v>
      </c>
      <c r="CP12" t="s">
        <v>122</v>
      </c>
      <c r="CQ12" t="s">
        <v>293</v>
      </c>
      <c r="DL12" t="s">
        <v>376</v>
      </c>
      <c r="DM12" t="s">
        <v>243</v>
      </c>
      <c r="DN12" t="s">
        <v>243</v>
      </c>
      <c r="DO12" t="s">
        <v>243</v>
      </c>
      <c r="DP12" t="s">
        <v>243</v>
      </c>
      <c r="DQ12" t="s">
        <v>243</v>
      </c>
      <c r="DR12" t="s">
        <v>243</v>
      </c>
      <c r="DS12" t="s">
        <v>243</v>
      </c>
      <c r="DT12" t="s">
        <v>243</v>
      </c>
      <c r="DU12" t="s">
        <v>242</v>
      </c>
      <c r="DV12" t="s">
        <v>243</v>
      </c>
      <c r="DW12" t="s">
        <v>242</v>
      </c>
      <c r="DX12" t="s">
        <v>243</v>
      </c>
      <c r="DY12" t="s">
        <v>243</v>
      </c>
      <c r="DZ12" t="s">
        <v>243</v>
      </c>
      <c r="EA12" t="s">
        <v>243</v>
      </c>
      <c r="EB12" t="s">
        <v>243</v>
      </c>
      <c r="EC12" t="s">
        <v>243</v>
      </c>
      <c r="ED12" t="s">
        <v>243</v>
      </c>
      <c r="EF12" t="s">
        <v>306</v>
      </c>
      <c r="EG12" t="s">
        <v>243</v>
      </c>
      <c r="EH12" t="s">
        <v>243</v>
      </c>
      <c r="EI12" t="s">
        <v>243</v>
      </c>
      <c r="EJ12" t="s">
        <v>243</v>
      </c>
      <c r="EK12" t="s">
        <v>243</v>
      </c>
      <c r="EL12" t="s">
        <v>243</v>
      </c>
      <c r="EM12" t="s">
        <v>242</v>
      </c>
      <c r="EN12" t="s">
        <v>243</v>
      </c>
      <c r="EO12" t="s">
        <v>242</v>
      </c>
      <c r="EP12" t="s">
        <v>243</v>
      </c>
      <c r="EQ12" t="s">
        <v>243</v>
      </c>
      <c r="ER12" t="s">
        <v>243</v>
      </c>
      <c r="ES12" t="s">
        <v>243</v>
      </c>
      <c r="ET12" t="s">
        <v>243</v>
      </c>
      <c r="EU12" t="s">
        <v>243</v>
      </c>
      <c r="EV12" t="s">
        <v>243</v>
      </c>
      <c r="EW12" t="s">
        <v>243</v>
      </c>
      <c r="EX12" t="s">
        <v>243</v>
      </c>
      <c r="EY12" t="s">
        <v>243</v>
      </c>
      <c r="EZ12" t="s">
        <v>243</v>
      </c>
      <c r="FA12" t="s">
        <v>243</v>
      </c>
      <c r="FB12" t="s">
        <v>243</v>
      </c>
      <c r="FC12" t="s">
        <v>243</v>
      </c>
      <c r="FD12" t="s">
        <v>243</v>
      </c>
      <c r="FE12" t="s">
        <v>243</v>
      </c>
      <c r="FF12" t="s">
        <v>243</v>
      </c>
      <c r="FG12" t="s">
        <v>243</v>
      </c>
      <c r="FH12" t="s">
        <v>243</v>
      </c>
      <c r="FI12" t="s">
        <v>243</v>
      </c>
      <c r="FJ12" t="s">
        <v>243</v>
      </c>
      <c r="FK12" t="s">
        <v>243</v>
      </c>
      <c r="FL12" t="s">
        <v>377</v>
      </c>
      <c r="FM12" t="s">
        <v>242</v>
      </c>
      <c r="FN12" t="s">
        <v>243</v>
      </c>
      <c r="FO12" t="s">
        <v>243</v>
      </c>
      <c r="FP12" t="s">
        <v>243</v>
      </c>
      <c r="FQ12" t="s">
        <v>243</v>
      </c>
      <c r="FR12" t="s">
        <v>243</v>
      </c>
      <c r="FS12" t="s">
        <v>242</v>
      </c>
      <c r="FT12" t="s">
        <v>243</v>
      </c>
      <c r="FU12" t="s">
        <v>243</v>
      </c>
      <c r="FV12" t="s">
        <v>243</v>
      </c>
      <c r="FW12" t="s">
        <v>242</v>
      </c>
      <c r="FX12" t="s">
        <v>243</v>
      </c>
      <c r="FY12" t="s">
        <v>243</v>
      </c>
      <c r="FZ12" t="s">
        <v>243</v>
      </c>
      <c r="GA12" t="s">
        <v>243</v>
      </c>
      <c r="GB12" t="s">
        <v>243</v>
      </c>
      <c r="GC12" t="s">
        <v>243</v>
      </c>
      <c r="GD12" t="s">
        <v>243</v>
      </c>
      <c r="GE12" t="s">
        <v>243</v>
      </c>
      <c r="GG12" t="s">
        <v>378</v>
      </c>
    </row>
    <row r="13" spans="1:189" x14ac:dyDescent="0.35">
      <c r="A13" t="s">
        <v>379</v>
      </c>
      <c r="B13" t="s">
        <v>232</v>
      </c>
      <c r="C13" t="s">
        <v>233</v>
      </c>
      <c r="D13" t="s">
        <v>259</v>
      </c>
      <c r="E13" t="s">
        <v>233</v>
      </c>
      <c r="F13" t="s">
        <v>233</v>
      </c>
      <c r="G13" t="s">
        <v>233</v>
      </c>
      <c r="H13" t="s">
        <v>380</v>
      </c>
      <c r="I13" t="s">
        <v>276</v>
      </c>
      <c r="J13" t="s">
        <v>381</v>
      </c>
      <c r="K13" t="s">
        <v>238</v>
      </c>
      <c r="L13" t="s">
        <v>239</v>
      </c>
      <c r="N13" t="s">
        <v>240</v>
      </c>
      <c r="O13" t="s">
        <v>241</v>
      </c>
      <c r="P13" t="s">
        <v>242</v>
      </c>
      <c r="Q13" t="s">
        <v>243</v>
      </c>
      <c r="R13" t="s">
        <v>243</v>
      </c>
      <c r="S13" t="s">
        <v>243</v>
      </c>
      <c r="T13" t="s">
        <v>243</v>
      </c>
      <c r="U13" t="s">
        <v>243</v>
      </c>
      <c r="W13" t="s">
        <v>244</v>
      </c>
      <c r="Y13" t="s">
        <v>262</v>
      </c>
      <c r="Z13" t="s">
        <v>243</v>
      </c>
      <c r="AA13" t="s">
        <v>243</v>
      </c>
      <c r="AB13" t="s">
        <v>243</v>
      </c>
      <c r="AC13" t="s">
        <v>243</v>
      </c>
      <c r="AD13" t="s">
        <v>243</v>
      </c>
      <c r="AE13" t="s">
        <v>242</v>
      </c>
      <c r="AF13" t="s">
        <v>243</v>
      </c>
      <c r="AG13" t="s">
        <v>243</v>
      </c>
      <c r="AH13" t="s">
        <v>243</v>
      </c>
      <c r="AI13" t="s">
        <v>243</v>
      </c>
      <c r="AJ13" t="s">
        <v>243</v>
      </c>
      <c r="AK13" t="s">
        <v>243</v>
      </c>
      <c r="AL13" t="s">
        <v>243</v>
      </c>
      <c r="AM13" t="s">
        <v>243</v>
      </c>
      <c r="AN13" t="s">
        <v>243</v>
      </c>
      <c r="AP13" t="s">
        <v>282</v>
      </c>
      <c r="AR13" t="s">
        <v>357</v>
      </c>
      <c r="AT13" t="s">
        <v>248</v>
      </c>
      <c r="AU13" t="s">
        <v>325</v>
      </c>
      <c r="AV13" t="s">
        <v>243</v>
      </c>
      <c r="AW13" t="s">
        <v>242</v>
      </c>
      <c r="AX13" t="s">
        <v>243</v>
      </c>
      <c r="AY13" t="s">
        <v>243</v>
      </c>
      <c r="AZ13" t="s">
        <v>243</v>
      </c>
      <c r="BA13" t="s">
        <v>243</v>
      </c>
      <c r="BB13" t="s">
        <v>243</v>
      </c>
      <c r="BC13" t="s">
        <v>250</v>
      </c>
      <c r="BD13" t="s">
        <v>250</v>
      </c>
      <c r="BE13" t="s">
        <v>250</v>
      </c>
      <c r="BF13" t="s">
        <v>250</v>
      </c>
      <c r="BG13" t="s">
        <v>250</v>
      </c>
      <c r="BH13" t="s">
        <v>250</v>
      </c>
      <c r="BI13" t="s">
        <v>251</v>
      </c>
      <c r="BJ13" t="s">
        <v>251</v>
      </c>
      <c r="BK13" t="s">
        <v>251</v>
      </c>
      <c r="BL13" t="s">
        <v>251</v>
      </c>
      <c r="BN13" t="s">
        <v>251</v>
      </c>
      <c r="BO13" t="s">
        <v>251</v>
      </c>
      <c r="BP13" t="s">
        <v>288</v>
      </c>
      <c r="BQ13" t="s">
        <v>266</v>
      </c>
      <c r="BR13" t="s">
        <v>251</v>
      </c>
      <c r="BT13" t="s">
        <v>251</v>
      </c>
      <c r="BU13" t="s">
        <v>251</v>
      </c>
      <c r="BV13" t="s">
        <v>251</v>
      </c>
      <c r="BW13" t="s">
        <v>251</v>
      </c>
      <c r="BX13" t="s">
        <v>338</v>
      </c>
      <c r="BY13" t="s">
        <v>382</v>
      </c>
      <c r="BZ13" t="s">
        <v>254</v>
      </c>
      <c r="CA13" t="s">
        <v>251</v>
      </c>
      <c r="CB13" t="s">
        <v>251</v>
      </c>
      <c r="CC13" t="s">
        <v>292</v>
      </c>
      <c r="CD13" t="s">
        <v>251</v>
      </c>
      <c r="CE13" t="s">
        <v>251</v>
      </c>
      <c r="CF13" t="s">
        <v>251</v>
      </c>
      <c r="CG13" t="s">
        <v>251</v>
      </c>
      <c r="CH13" t="s">
        <v>251</v>
      </c>
      <c r="CI13" t="s">
        <v>251</v>
      </c>
      <c r="CJ13" t="s">
        <v>251</v>
      </c>
      <c r="CK13" t="s">
        <v>251</v>
      </c>
      <c r="CL13" t="s">
        <v>251</v>
      </c>
      <c r="CN13" t="s">
        <v>109</v>
      </c>
      <c r="CO13" t="s">
        <v>110</v>
      </c>
      <c r="CP13" t="s">
        <v>119</v>
      </c>
      <c r="CQ13" t="s">
        <v>255</v>
      </c>
      <c r="CR13" t="s">
        <v>383</v>
      </c>
      <c r="CS13" t="s">
        <v>243</v>
      </c>
      <c r="CT13" t="s">
        <v>243</v>
      </c>
      <c r="CU13" t="s">
        <v>243</v>
      </c>
      <c r="CV13" t="s">
        <v>243</v>
      </c>
      <c r="CW13" t="s">
        <v>242</v>
      </c>
      <c r="CX13" t="s">
        <v>243</v>
      </c>
      <c r="CY13" t="s">
        <v>243</v>
      </c>
      <c r="CZ13" t="s">
        <v>243</v>
      </c>
      <c r="DA13" t="s">
        <v>243</v>
      </c>
      <c r="DB13" t="s">
        <v>243</v>
      </c>
      <c r="DC13" t="s">
        <v>242</v>
      </c>
      <c r="DD13" t="s">
        <v>243</v>
      </c>
      <c r="DE13" t="s">
        <v>243</v>
      </c>
      <c r="DF13" t="s">
        <v>243</v>
      </c>
      <c r="DG13" t="s">
        <v>243</v>
      </c>
      <c r="DH13" t="s">
        <v>243</v>
      </c>
      <c r="DI13" t="s">
        <v>243</v>
      </c>
      <c r="DJ13" t="s">
        <v>243</v>
      </c>
      <c r="EF13" t="s">
        <v>109</v>
      </c>
      <c r="EG13" t="s">
        <v>243</v>
      </c>
      <c r="EH13" t="s">
        <v>243</v>
      </c>
      <c r="EI13" t="s">
        <v>243</v>
      </c>
      <c r="EJ13" t="s">
        <v>243</v>
      </c>
      <c r="EK13" t="s">
        <v>243</v>
      </c>
      <c r="EL13" t="s">
        <v>243</v>
      </c>
      <c r="EM13" t="s">
        <v>243</v>
      </c>
      <c r="EN13" t="s">
        <v>242</v>
      </c>
      <c r="EO13" t="s">
        <v>243</v>
      </c>
      <c r="EP13" t="s">
        <v>243</v>
      </c>
      <c r="EQ13" t="s">
        <v>243</v>
      </c>
      <c r="ER13" t="s">
        <v>243</v>
      </c>
      <c r="ES13" t="s">
        <v>243</v>
      </c>
      <c r="ET13" t="s">
        <v>243</v>
      </c>
      <c r="EU13" t="s">
        <v>243</v>
      </c>
      <c r="EV13" t="s">
        <v>243</v>
      </c>
      <c r="EW13" t="s">
        <v>243</v>
      </c>
      <c r="EX13" t="s">
        <v>243</v>
      </c>
      <c r="EY13" t="s">
        <v>243</v>
      </c>
      <c r="EZ13" t="s">
        <v>243</v>
      </c>
      <c r="FA13" t="s">
        <v>243</v>
      </c>
      <c r="FB13" t="s">
        <v>243</v>
      </c>
      <c r="FC13" t="s">
        <v>243</v>
      </c>
      <c r="FD13" t="s">
        <v>243</v>
      </c>
      <c r="FE13" t="s">
        <v>243</v>
      </c>
      <c r="FF13" t="s">
        <v>243</v>
      </c>
      <c r="FG13" t="s">
        <v>243</v>
      </c>
      <c r="FH13" t="s">
        <v>243</v>
      </c>
      <c r="FI13" t="s">
        <v>243</v>
      </c>
      <c r="FJ13" t="s">
        <v>243</v>
      </c>
      <c r="FK13" t="s">
        <v>243</v>
      </c>
      <c r="FL13" t="s">
        <v>384</v>
      </c>
      <c r="FM13" t="s">
        <v>242</v>
      </c>
      <c r="FN13" t="s">
        <v>242</v>
      </c>
      <c r="FO13" t="s">
        <v>243</v>
      </c>
      <c r="FP13" t="s">
        <v>243</v>
      </c>
      <c r="FQ13" t="s">
        <v>243</v>
      </c>
      <c r="FR13" t="s">
        <v>243</v>
      </c>
      <c r="FS13" t="s">
        <v>243</v>
      </c>
      <c r="FT13" t="s">
        <v>243</v>
      </c>
      <c r="FU13" t="s">
        <v>243</v>
      </c>
      <c r="FV13" t="s">
        <v>243</v>
      </c>
      <c r="FW13" t="s">
        <v>243</v>
      </c>
      <c r="FX13" t="s">
        <v>243</v>
      </c>
      <c r="FY13" t="s">
        <v>243</v>
      </c>
      <c r="FZ13" t="s">
        <v>242</v>
      </c>
      <c r="GA13" t="s">
        <v>243</v>
      </c>
      <c r="GB13" t="s">
        <v>243</v>
      </c>
      <c r="GC13" t="s">
        <v>243</v>
      </c>
      <c r="GD13" t="s">
        <v>243</v>
      </c>
      <c r="GE13" t="s">
        <v>243</v>
      </c>
      <c r="GG13" t="s">
        <v>385</v>
      </c>
    </row>
    <row r="14" spans="1:189" x14ac:dyDescent="0.35">
      <c r="A14" t="s">
        <v>386</v>
      </c>
      <c r="B14" t="s">
        <v>232</v>
      </c>
      <c r="C14" t="s">
        <v>233</v>
      </c>
      <c r="D14" t="s">
        <v>387</v>
      </c>
      <c r="E14" t="s">
        <v>233</v>
      </c>
      <c r="F14" t="s">
        <v>233</v>
      </c>
      <c r="G14" t="s">
        <v>233</v>
      </c>
      <c r="H14" t="s">
        <v>388</v>
      </c>
      <c r="I14" t="s">
        <v>261</v>
      </c>
      <c r="K14" t="s">
        <v>389</v>
      </c>
      <c r="L14" t="s">
        <v>390</v>
      </c>
      <c r="N14" t="s">
        <v>240</v>
      </c>
      <c r="O14" t="s">
        <v>241</v>
      </c>
      <c r="P14" t="s">
        <v>242</v>
      </c>
      <c r="Q14" t="s">
        <v>243</v>
      </c>
      <c r="R14" t="s">
        <v>243</v>
      </c>
      <c r="S14" t="s">
        <v>243</v>
      </c>
      <c r="T14" t="s">
        <v>243</v>
      </c>
      <c r="U14" t="s">
        <v>243</v>
      </c>
      <c r="W14" t="s">
        <v>244</v>
      </c>
      <c r="Y14" t="s">
        <v>365</v>
      </c>
      <c r="Z14" t="s">
        <v>243</v>
      </c>
      <c r="AA14" t="s">
        <v>243</v>
      </c>
      <c r="AB14" t="s">
        <v>243</v>
      </c>
      <c r="AC14" t="s">
        <v>243</v>
      </c>
      <c r="AD14" t="s">
        <v>243</v>
      </c>
      <c r="AE14" t="s">
        <v>242</v>
      </c>
      <c r="AF14" t="s">
        <v>243</v>
      </c>
      <c r="AG14" t="s">
        <v>243</v>
      </c>
      <c r="AH14" t="s">
        <v>243</v>
      </c>
      <c r="AI14" t="s">
        <v>243</v>
      </c>
      <c r="AJ14" t="s">
        <v>243</v>
      </c>
      <c r="AK14" t="s">
        <v>242</v>
      </c>
      <c r="AL14" t="s">
        <v>243</v>
      </c>
      <c r="AM14" t="s">
        <v>243</v>
      </c>
      <c r="AN14" t="s">
        <v>243</v>
      </c>
      <c r="AP14" t="s">
        <v>336</v>
      </c>
      <c r="AR14" t="s">
        <v>247</v>
      </c>
      <c r="AT14" t="s">
        <v>284</v>
      </c>
      <c r="AU14" t="s">
        <v>312</v>
      </c>
      <c r="AV14" t="s">
        <v>243</v>
      </c>
      <c r="AW14" t="s">
        <v>242</v>
      </c>
      <c r="AX14" t="s">
        <v>243</v>
      </c>
      <c r="AY14" t="s">
        <v>243</v>
      </c>
      <c r="AZ14" t="s">
        <v>242</v>
      </c>
      <c r="BA14" t="s">
        <v>243</v>
      </c>
      <c r="BB14" t="s">
        <v>243</v>
      </c>
      <c r="BC14" t="s">
        <v>250</v>
      </c>
      <c r="BD14" t="s">
        <v>250</v>
      </c>
      <c r="BE14" t="s">
        <v>250</v>
      </c>
      <c r="BF14" t="s">
        <v>250</v>
      </c>
      <c r="BG14" t="s">
        <v>250</v>
      </c>
      <c r="BH14" t="s">
        <v>250</v>
      </c>
      <c r="BI14" t="s">
        <v>251</v>
      </c>
      <c r="BJ14" t="s">
        <v>251</v>
      </c>
      <c r="BK14" t="s">
        <v>251</v>
      </c>
      <c r="BL14" t="s">
        <v>251</v>
      </c>
      <c r="BN14" t="s">
        <v>251</v>
      </c>
      <c r="BO14" t="s">
        <v>251</v>
      </c>
      <c r="BP14" t="s">
        <v>251</v>
      </c>
      <c r="BQ14" t="s">
        <v>251</v>
      </c>
      <c r="BR14" t="s">
        <v>251</v>
      </c>
      <c r="BT14" t="s">
        <v>251</v>
      </c>
      <c r="BU14" t="s">
        <v>251</v>
      </c>
      <c r="BV14" t="s">
        <v>251</v>
      </c>
      <c r="BY14" t="s">
        <v>251</v>
      </c>
      <c r="BZ14" t="s">
        <v>251</v>
      </c>
      <c r="CA14" t="s">
        <v>251</v>
      </c>
      <c r="CB14" t="s">
        <v>251</v>
      </c>
      <c r="CC14" t="s">
        <v>251</v>
      </c>
      <c r="CD14" t="s">
        <v>251</v>
      </c>
      <c r="CE14" t="s">
        <v>391</v>
      </c>
      <c r="CF14" t="s">
        <v>251</v>
      </c>
      <c r="CG14" t="s">
        <v>251</v>
      </c>
      <c r="CH14" t="s">
        <v>251</v>
      </c>
      <c r="CI14" t="s">
        <v>251</v>
      </c>
      <c r="CJ14" t="s">
        <v>251</v>
      </c>
      <c r="CK14" t="s">
        <v>251</v>
      </c>
      <c r="CL14" t="s">
        <v>251</v>
      </c>
      <c r="CN14" t="s">
        <v>124</v>
      </c>
      <c r="CQ14" t="s">
        <v>255</v>
      </c>
      <c r="CR14" t="s">
        <v>392</v>
      </c>
      <c r="CS14" t="s">
        <v>243</v>
      </c>
      <c r="CT14" t="s">
        <v>243</v>
      </c>
      <c r="CU14" t="s">
        <v>243</v>
      </c>
      <c r="CV14" t="s">
        <v>243</v>
      </c>
      <c r="CW14" t="s">
        <v>243</v>
      </c>
      <c r="CX14" t="s">
        <v>243</v>
      </c>
      <c r="CY14" t="s">
        <v>242</v>
      </c>
      <c r="CZ14" t="s">
        <v>243</v>
      </c>
      <c r="DA14" t="s">
        <v>243</v>
      </c>
      <c r="DB14" t="s">
        <v>243</v>
      </c>
      <c r="DC14" t="s">
        <v>242</v>
      </c>
      <c r="DD14" t="s">
        <v>242</v>
      </c>
      <c r="DE14" t="s">
        <v>243</v>
      </c>
      <c r="DF14" t="s">
        <v>243</v>
      </c>
      <c r="DG14" t="s">
        <v>243</v>
      </c>
      <c r="DH14" t="s">
        <v>243</v>
      </c>
      <c r="DI14" t="s">
        <v>243</v>
      </c>
      <c r="DJ14" t="s">
        <v>243</v>
      </c>
      <c r="EF14" t="s">
        <v>124</v>
      </c>
      <c r="EG14" t="s">
        <v>243</v>
      </c>
      <c r="EH14" t="s">
        <v>243</v>
      </c>
      <c r="EI14" t="s">
        <v>243</v>
      </c>
      <c r="EJ14" t="s">
        <v>243</v>
      </c>
      <c r="EK14" t="s">
        <v>243</v>
      </c>
      <c r="EL14" t="s">
        <v>243</v>
      </c>
      <c r="EM14" t="s">
        <v>243</v>
      </c>
      <c r="EN14" t="s">
        <v>243</v>
      </c>
      <c r="EO14" t="s">
        <v>243</v>
      </c>
      <c r="EP14" t="s">
        <v>243</v>
      </c>
      <c r="EQ14" t="s">
        <v>243</v>
      </c>
      <c r="ER14" t="s">
        <v>243</v>
      </c>
      <c r="ES14" t="s">
        <v>243</v>
      </c>
      <c r="ET14" t="s">
        <v>243</v>
      </c>
      <c r="EU14" t="s">
        <v>243</v>
      </c>
      <c r="EV14" t="s">
        <v>243</v>
      </c>
      <c r="EW14" t="s">
        <v>243</v>
      </c>
      <c r="EX14" t="s">
        <v>243</v>
      </c>
      <c r="EY14" t="s">
        <v>243</v>
      </c>
      <c r="EZ14" t="s">
        <v>243</v>
      </c>
      <c r="FA14" t="s">
        <v>243</v>
      </c>
      <c r="FB14" t="s">
        <v>243</v>
      </c>
      <c r="FC14" t="s">
        <v>242</v>
      </c>
      <c r="FD14" t="s">
        <v>243</v>
      </c>
      <c r="FE14" t="s">
        <v>243</v>
      </c>
      <c r="FF14" t="s">
        <v>243</v>
      </c>
      <c r="FG14" t="s">
        <v>243</v>
      </c>
      <c r="FH14" t="s">
        <v>243</v>
      </c>
      <c r="FI14" t="s">
        <v>243</v>
      </c>
      <c r="FJ14" t="s">
        <v>243</v>
      </c>
      <c r="FK14" t="s">
        <v>243</v>
      </c>
      <c r="FL14" t="s">
        <v>393</v>
      </c>
      <c r="FM14" t="s">
        <v>243</v>
      </c>
      <c r="FN14" t="s">
        <v>243</v>
      </c>
      <c r="FO14" t="s">
        <v>243</v>
      </c>
      <c r="FP14" t="s">
        <v>243</v>
      </c>
      <c r="FQ14" t="s">
        <v>243</v>
      </c>
      <c r="FR14" t="s">
        <v>242</v>
      </c>
      <c r="FS14" t="s">
        <v>243</v>
      </c>
      <c r="FT14" t="s">
        <v>242</v>
      </c>
      <c r="FU14" t="s">
        <v>243</v>
      </c>
      <c r="FV14" t="s">
        <v>243</v>
      </c>
      <c r="FW14" t="s">
        <v>243</v>
      </c>
      <c r="FX14" t="s">
        <v>243</v>
      </c>
      <c r="FY14" t="s">
        <v>243</v>
      </c>
      <c r="FZ14" t="s">
        <v>243</v>
      </c>
      <c r="GA14" t="s">
        <v>243</v>
      </c>
      <c r="GB14" t="s">
        <v>243</v>
      </c>
      <c r="GC14" t="s">
        <v>243</v>
      </c>
      <c r="GD14" t="s">
        <v>243</v>
      </c>
      <c r="GE14" t="s">
        <v>243</v>
      </c>
      <c r="GG14" t="s">
        <v>394</v>
      </c>
    </row>
    <row r="15" spans="1:189" x14ac:dyDescent="0.35">
      <c r="A15" t="s">
        <v>395</v>
      </c>
      <c r="B15" t="s">
        <v>232</v>
      </c>
      <c r="C15" t="s">
        <v>233</v>
      </c>
      <c r="D15" t="s">
        <v>396</v>
      </c>
      <c r="E15" t="s">
        <v>233</v>
      </c>
      <c r="F15" t="s">
        <v>233</v>
      </c>
      <c r="G15" t="s">
        <v>233</v>
      </c>
      <c r="H15" t="s">
        <v>380</v>
      </c>
      <c r="I15" t="s">
        <v>261</v>
      </c>
      <c r="K15" t="s">
        <v>397</v>
      </c>
      <c r="L15" t="s">
        <v>398</v>
      </c>
      <c r="N15" t="s">
        <v>240</v>
      </c>
      <c r="O15" t="s">
        <v>241</v>
      </c>
      <c r="P15" t="s">
        <v>242</v>
      </c>
      <c r="Q15" t="s">
        <v>243</v>
      </c>
      <c r="R15" t="s">
        <v>243</v>
      </c>
      <c r="S15" t="s">
        <v>243</v>
      </c>
      <c r="T15" t="s">
        <v>243</v>
      </c>
      <c r="U15" t="s">
        <v>243</v>
      </c>
      <c r="W15" t="s">
        <v>244</v>
      </c>
      <c r="Y15" t="s">
        <v>311</v>
      </c>
      <c r="Z15" t="s">
        <v>242</v>
      </c>
      <c r="AA15" t="s">
        <v>243</v>
      </c>
      <c r="AB15" t="s">
        <v>243</v>
      </c>
      <c r="AC15" t="s">
        <v>243</v>
      </c>
      <c r="AD15" t="s">
        <v>243</v>
      </c>
      <c r="AE15" t="s">
        <v>243</v>
      </c>
      <c r="AF15" t="s">
        <v>243</v>
      </c>
      <c r="AG15" t="s">
        <v>243</v>
      </c>
      <c r="AH15" t="s">
        <v>243</v>
      </c>
      <c r="AI15" t="s">
        <v>243</v>
      </c>
      <c r="AJ15" t="s">
        <v>243</v>
      </c>
      <c r="AK15" t="s">
        <v>243</v>
      </c>
      <c r="AL15" t="s">
        <v>243</v>
      </c>
      <c r="AM15" t="s">
        <v>243</v>
      </c>
      <c r="AN15" t="s">
        <v>243</v>
      </c>
      <c r="AP15" t="s">
        <v>399</v>
      </c>
      <c r="AR15" t="s">
        <v>400</v>
      </c>
      <c r="AT15" t="s">
        <v>264</v>
      </c>
      <c r="AU15" t="s">
        <v>401</v>
      </c>
      <c r="AV15" t="s">
        <v>243</v>
      </c>
      <c r="AW15" t="s">
        <v>242</v>
      </c>
      <c r="AX15" t="s">
        <v>242</v>
      </c>
      <c r="AY15" t="s">
        <v>243</v>
      </c>
      <c r="AZ15" t="s">
        <v>242</v>
      </c>
      <c r="BA15" t="s">
        <v>242</v>
      </c>
      <c r="BB15" t="s">
        <v>243</v>
      </c>
      <c r="BC15" t="s">
        <v>250</v>
      </c>
      <c r="BD15" t="s">
        <v>287</v>
      </c>
      <c r="BE15" t="s">
        <v>250</v>
      </c>
      <c r="BF15" t="s">
        <v>250</v>
      </c>
      <c r="BG15" t="s">
        <v>250</v>
      </c>
      <c r="BH15" t="s">
        <v>250</v>
      </c>
      <c r="BI15" t="s">
        <v>251</v>
      </c>
      <c r="BJ15" t="s">
        <v>251</v>
      </c>
      <c r="BK15" t="s">
        <v>251</v>
      </c>
      <c r="BL15" t="s">
        <v>251</v>
      </c>
      <c r="BN15" t="s">
        <v>251</v>
      </c>
      <c r="BO15" t="s">
        <v>251</v>
      </c>
      <c r="BP15" t="s">
        <v>288</v>
      </c>
      <c r="BQ15" t="s">
        <v>266</v>
      </c>
      <c r="BR15" t="s">
        <v>251</v>
      </c>
      <c r="BT15" t="s">
        <v>251</v>
      </c>
      <c r="BU15" t="s">
        <v>253</v>
      </c>
      <c r="BV15" t="s">
        <v>251</v>
      </c>
      <c r="BX15" t="s">
        <v>338</v>
      </c>
      <c r="BY15" t="s">
        <v>251</v>
      </c>
      <c r="BZ15" t="s">
        <v>254</v>
      </c>
      <c r="CA15" t="s">
        <v>251</v>
      </c>
      <c r="CB15" t="s">
        <v>251</v>
      </c>
      <c r="CC15" t="s">
        <v>251</v>
      </c>
      <c r="CD15" t="s">
        <v>251</v>
      </c>
      <c r="CE15" t="s">
        <v>391</v>
      </c>
      <c r="CF15" t="s">
        <v>251</v>
      </c>
      <c r="CG15" t="s">
        <v>251</v>
      </c>
      <c r="CH15" t="s">
        <v>251</v>
      </c>
      <c r="CI15" t="s">
        <v>251</v>
      </c>
      <c r="CJ15" t="s">
        <v>251</v>
      </c>
      <c r="CK15" t="s">
        <v>251</v>
      </c>
      <c r="CL15" t="s">
        <v>251</v>
      </c>
      <c r="CN15" t="s">
        <v>110</v>
      </c>
      <c r="CO15" t="s">
        <v>109</v>
      </c>
      <c r="CP15" t="s">
        <v>119</v>
      </c>
      <c r="CQ15" t="s">
        <v>255</v>
      </c>
      <c r="CR15" t="s">
        <v>402</v>
      </c>
      <c r="CS15" t="s">
        <v>243</v>
      </c>
      <c r="CT15" t="s">
        <v>243</v>
      </c>
      <c r="CU15" t="s">
        <v>242</v>
      </c>
      <c r="CV15" t="s">
        <v>243</v>
      </c>
      <c r="CW15" t="s">
        <v>243</v>
      </c>
      <c r="CX15" t="s">
        <v>243</v>
      </c>
      <c r="CY15" t="s">
        <v>243</v>
      </c>
      <c r="CZ15" t="s">
        <v>243</v>
      </c>
      <c r="DA15" t="s">
        <v>243</v>
      </c>
      <c r="DB15" t="s">
        <v>243</v>
      </c>
      <c r="DC15" t="s">
        <v>242</v>
      </c>
      <c r="DD15" t="s">
        <v>243</v>
      </c>
      <c r="DE15" t="s">
        <v>243</v>
      </c>
      <c r="DF15" t="s">
        <v>243</v>
      </c>
      <c r="DG15" t="s">
        <v>243</v>
      </c>
      <c r="DH15" t="s">
        <v>243</v>
      </c>
      <c r="DI15" t="s">
        <v>243</v>
      </c>
      <c r="DJ15" t="s">
        <v>243</v>
      </c>
      <c r="EF15" t="s">
        <v>403</v>
      </c>
      <c r="EG15" t="s">
        <v>243</v>
      </c>
      <c r="EH15" t="s">
        <v>243</v>
      </c>
      <c r="EI15" t="s">
        <v>243</v>
      </c>
      <c r="EJ15" t="s">
        <v>243</v>
      </c>
      <c r="EK15" t="s">
        <v>243</v>
      </c>
      <c r="EL15" t="s">
        <v>243</v>
      </c>
      <c r="EM15" t="s">
        <v>243</v>
      </c>
      <c r="EN15" t="s">
        <v>242</v>
      </c>
      <c r="EO15" t="s">
        <v>242</v>
      </c>
      <c r="EP15" t="s">
        <v>243</v>
      </c>
      <c r="EQ15" t="s">
        <v>243</v>
      </c>
      <c r="ER15" t="s">
        <v>243</v>
      </c>
      <c r="ES15" t="s">
        <v>242</v>
      </c>
      <c r="ET15" t="s">
        <v>243</v>
      </c>
      <c r="EU15" t="s">
        <v>243</v>
      </c>
      <c r="EV15" t="s">
        <v>243</v>
      </c>
      <c r="EW15" t="s">
        <v>243</v>
      </c>
      <c r="EX15" t="s">
        <v>243</v>
      </c>
      <c r="EY15" t="s">
        <v>243</v>
      </c>
      <c r="EZ15" t="s">
        <v>243</v>
      </c>
      <c r="FA15" t="s">
        <v>243</v>
      </c>
      <c r="FB15" t="s">
        <v>243</v>
      </c>
      <c r="FC15" t="s">
        <v>243</v>
      </c>
      <c r="FD15" t="s">
        <v>243</v>
      </c>
      <c r="FE15" t="s">
        <v>243</v>
      </c>
      <c r="FF15" t="s">
        <v>243</v>
      </c>
      <c r="FG15" t="s">
        <v>243</v>
      </c>
      <c r="FH15" t="s">
        <v>243</v>
      </c>
      <c r="FI15" t="s">
        <v>243</v>
      </c>
      <c r="FJ15" t="s">
        <v>243</v>
      </c>
      <c r="FK15" t="s">
        <v>243</v>
      </c>
      <c r="FL15" t="s">
        <v>404</v>
      </c>
      <c r="FM15" t="s">
        <v>242</v>
      </c>
      <c r="FN15" t="s">
        <v>243</v>
      </c>
      <c r="FO15" t="s">
        <v>243</v>
      </c>
      <c r="FP15" t="s">
        <v>243</v>
      </c>
      <c r="FQ15" t="s">
        <v>243</v>
      </c>
      <c r="FR15" t="s">
        <v>242</v>
      </c>
      <c r="FS15" t="s">
        <v>243</v>
      </c>
      <c r="FT15" t="s">
        <v>243</v>
      </c>
      <c r="FU15" t="s">
        <v>243</v>
      </c>
      <c r="FV15" t="s">
        <v>243</v>
      </c>
      <c r="FW15" t="s">
        <v>243</v>
      </c>
      <c r="FX15" t="s">
        <v>243</v>
      </c>
      <c r="FY15" t="s">
        <v>243</v>
      </c>
      <c r="FZ15" t="s">
        <v>243</v>
      </c>
      <c r="GA15" t="s">
        <v>243</v>
      </c>
      <c r="GB15" t="s">
        <v>243</v>
      </c>
      <c r="GC15" t="s">
        <v>243</v>
      </c>
      <c r="GD15" t="s">
        <v>243</v>
      </c>
      <c r="GE15" t="s">
        <v>242</v>
      </c>
      <c r="GF15" t="s">
        <v>405</v>
      </c>
      <c r="GG15" t="s">
        <v>406</v>
      </c>
    </row>
    <row r="16" spans="1:189" x14ac:dyDescent="0.35">
      <c r="A16" t="s">
        <v>407</v>
      </c>
      <c r="B16" t="s">
        <v>232</v>
      </c>
      <c r="C16" t="s">
        <v>233</v>
      </c>
      <c r="D16" t="s">
        <v>408</v>
      </c>
      <c r="E16" t="s">
        <v>233</v>
      </c>
      <c r="F16" t="s">
        <v>233</v>
      </c>
      <c r="G16" t="s">
        <v>233</v>
      </c>
      <c r="H16" t="s">
        <v>409</v>
      </c>
      <c r="I16" t="s">
        <v>261</v>
      </c>
      <c r="K16" t="s">
        <v>410</v>
      </c>
      <c r="L16" t="s">
        <v>411</v>
      </c>
      <c r="N16" t="s">
        <v>240</v>
      </c>
      <c r="O16" t="s">
        <v>241</v>
      </c>
      <c r="P16" t="s">
        <v>242</v>
      </c>
      <c r="Q16" t="s">
        <v>243</v>
      </c>
      <c r="R16" t="s">
        <v>243</v>
      </c>
      <c r="S16" t="s">
        <v>243</v>
      </c>
      <c r="T16" t="s">
        <v>243</v>
      </c>
      <c r="U16" t="s">
        <v>243</v>
      </c>
      <c r="W16" t="s">
        <v>244</v>
      </c>
      <c r="Y16" t="s">
        <v>412</v>
      </c>
      <c r="Z16" t="s">
        <v>243</v>
      </c>
      <c r="AA16" t="s">
        <v>242</v>
      </c>
      <c r="AB16" t="s">
        <v>243</v>
      </c>
      <c r="AC16" t="s">
        <v>243</v>
      </c>
      <c r="AD16" t="s">
        <v>243</v>
      </c>
      <c r="AE16" t="s">
        <v>243</v>
      </c>
      <c r="AF16" t="s">
        <v>243</v>
      </c>
      <c r="AG16" t="s">
        <v>243</v>
      </c>
      <c r="AH16" t="s">
        <v>243</v>
      </c>
      <c r="AI16" t="s">
        <v>243</v>
      </c>
      <c r="AJ16" t="s">
        <v>243</v>
      </c>
      <c r="AK16" t="s">
        <v>243</v>
      </c>
      <c r="AL16" t="s">
        <v>243</v>
      </c>
      <c r="AM16" t="s">
        <v>243</v>
      </c>
      <c r="AN16" t="s">
        <v>243</v>
      </c>
      <c r="AP16" t="s">
        <v>246</v>
      </c>
      <c r="AR16" t="s">
        <v>413</v>
      </c>
      <c r="AT16" t="s">
        <v>332</v>
      </c>
      <c r="AU16" t="s">
        <v>249</v>
      </c>
      <c r="AV16" t="s">
        <v>243</v>
      </c>
      <c r="AW16" t="s">
        <v>242</v>
      </c>
      <c r="AX16" t="s">
        <v>242</v>
      </c>
      <c r="AY16" t="s">
        <v>243</v>
      </c>
      <c r="AZ16" t="s">
        <v>242</v>
      </c>
      <c r="BA16" t="s">
        <v>243</v>
      </c>
      <c r="BB16" t="s">
        <v>243</v>
      </c>
      <c r="BC16" t="s">
        <v>250</v>
      </c>
      <c r="BD16" t="s">
        <v>250</v>
      </c>
      <c r="BE16" t="s">
        <v>250</v>
      </c>
      <c r="BF16" t="s">
        <v>250</v>
      </c>
      <c r="BG16" t="s">
        <v>250</v>
      </c>
      <c r="BH16" t="s">
        <v>250</v>
      </c>
      <c r="BI16" t="s">
        <v>251</v>
      </c>
      <c r="BJ16" t="s">
        <v>251</v>
      </c>
      <c r="BK16" t="s">
        <v>251</v>
      </c>
      <c r="BL16" t="s">
        <v>251</v>
      </c>
      <c r="BN16" t="s">
        <v>251</v>
      </c>
      <c r="BO16" t="s">
        <v>251</v>
      </c>
      <c r="BP16" t="s">
        <v>251</v>
      </c>
      <c r="BQ16" t="s">
        <v>266</v>
      </c>
      <c r="BR16" t="s">
        <v>251</v>
      </c>
      <c r="BT16" t="s">
        <v>251</v>
      </c>
      <c r="BU16" t="s">
        <v>253</v>
      </c>
      <c r="BV16" t="s">
        <v>251</v>
      </c>
      <c r="BX16" t="s">
        <v>251</v>
      </c>
      <c r="BY16" t="s">
        <v>251</v>
      </c>
      <c r="BZ16" t="s">
        <v>251</v>
      </c>
      <c r="CA16" t="s">
        <v>251</v>
      </c>
      <c r="CB16" t="s">
        <v>251</v>
      </c>
      <c r="CC16" t="s">
        <v>292</v>
      </c>
      <c r="CD16" t="s">
        <v>251</v>
      </c>
      <c r="CE16" t="s">
        <v>251</v>
      </c>
      <c r="CF16" t="s">
        <v>251</v>
      </c>
      <c r="CG16" t="s">
        <v>268</v>
      </c>
      <c r="CH16" t="s">
        <v>251</v>
      </c>
      <c r="CI16" t="s">
        <v>414</v>
      </c>
      <c r="CJ16" t="s">
        <v>251</v>
      </c>
      <c r="CK16" t="s">
        <v>251</v>
      </c>
      <c r="CL16" t="s">
        <v>251</v>
      </c>
      <c r="CN16" t="s">
        <v>110</v>
      </c>
      <c r="CO16" t="s">
        <v>122</v>
      </c>
      <c r="CP16" t="s">
        <v>114</v>
      </c>
      <c r="CQ16" t="s">
        <v>255</v>
      </c>
      <c r="CR16" t="s">
        <v>256</v>
      </c>
      <c r="CS16" t="s">
        <v>243</v>
      </c>
      <c r="CT16" t="s">
        <v>243</v>
      </c>
      <c r="CU16" t="s">
        <v>243</v>
      </c>
      <c r="CV16" t="s">
        <v>243</v>
      </c>
      <c r="CW16" t="s">
        <v>242</v>
      </c>
      <c r="CX16" t="s">
        <v>243</v>
      </c>
      <c r="CY16" t="s">
        <v>243</v>
      </c>
      <c r="CZ16" t="s">
        <v>243</v>
      </c>
      <c r="DA16" t="s">
        <v>243</v>
      </c>
      <c r="DB16" t="s">
        <v>243</v>
      </c>
      <c r="DC16" t="s">
        <v>243</v>
      </c>
      <c r="DD16" t="s">
        <v>243</v>
      </c>
      <c r="DE16" t="s">
        <v>243</v>
      </c>
      <c r="DF16" t="s">
        <v>243</v>
      </c>
      <c r="DG16" t="s">
        <v>243</v>
      </c>
      <c r="DH16" t="s">
        <v>243</v>
      </c>
      <c r="DI16" t="s">
        <v>243</v>
      </c>
      <c r="DJ16" t="s">
        <v>243</v>
      </c>
      <c r="EF16" t="s">
        <v>415</v>
      </c>
      <c r="EG16" t="s">
        <v>243</v>
      </c>
      <c r="EH16" t="s">
        <v>243</v>
      </c>
      <c r="EI16" t="s">
        <v>243</v>
      </c>
      <c r="EJ16" t="s">
        <v>243</v>
      </c>
      <c r="EK16" t="s">
        <v>243</v>
      </c>
      <c r="EL16" t="s">
        <v>243</v>
      </c>
      <c r="EM16" t="s">
        <v>243</v>
      </c>
      <c r="EN16" t="s">
        <v>243</v>
      </c>
      <c r="EO16" t="s">
        <v>242</v>
      </c>
      <c r="EP16" t="s">
        <v>243</v>
      </c>
      <c r="EQ16" t="s">
        <v>243</v>
      </c>
      <c r="ER16" t="s">
        <v>243</v>
      </c>
      <c r="ES16" t="s">
        <v>243</v>
      </c>
      <c r="ET16" t="s">
        <v>243</v>
      </c>
      <c r="EU16" t="s">
        <v>243</v>
      </c>
      <c r="EV16" t="s">
        <v>243</v>
      </c>
      <c r="EW16" t="s">
        <v>243</v>
      </c>
      <c r="EX16" t="s">
        <v>243</v>
      </c>
      <c r="EY16" t="s">
        <v>243</v>
      </c>
      <c r="EZ16" t="s">
        <v>243</v>
      </c>
      <c r="FA16" t="s">
        <v>242</v>
      </c>
      <c r="FB16" t="s">
        <v>243</v>
      </c>
      <c r="FC16" t="s">
        <v>243</v>
      </c>
      <c r="FD16" t="s">
        <v>243</v>
      </c>
      <c r="FE16" t="s">
        <v>243</v>
      </c>
      <c r="FF16" t="s">
        <v>243</v>
      </c>
      <c r="FG16" t="s">
        <v>243</v>
      </c>
      <c r="FH16" t="s">
        <v>243</v>
      </c>
      <c r="FI16" t="s">
        <v>243</v>
      </c>
      <c r="FJ16" t="s">
        <v>243</v>
      </c>
      <c r="FK16" t="s">
        <v>243</v>
      </c>
      <c r="FL16" t="s">
        <v>416</v>
      </c>
      <c r="FM16" t="s">
        <v>242</v>
      </c>
      <c r="FN16" t="s">
        <v>242</v>
      </c>
      <c r="FO16" t="s">
        <v>243</v>
      </c>
      <c r="FP16" t="s">
        <v>243</v>
      </c>
      <c r="FQ16" t="s">
        <v>243</v>
      </c>
      <c r="FR16" t="s">
        <v>243</v>
      </c>
      <c r="FS16" t="s">
        <v>243</v>
      </c>
      <c r="FT16" t="s">
        <v>243</v>
      </c>
      <c r="FU16" t="s">
        <v>243</v>
      </c>
      <c r="FV16" t="s">
        <v>243</v>
      </c>
      <c r="FW16" t="s">
        <v>243</v>
      </c>
      <c r="FX16" t="s">
        <v>243</v>
      </c>
      <c r="FY16" t="s">
        <v>243</v>
      </c>
      <c r="FZ16" t="s">
        <v>243</v>
      </c>
      <c r="GA16" t="s">
        <v>243</v>
      </c>
      <c r="GB16" t="s">
        <v>243</v>
      </c>
      <c r="GC16" t="s">
        <v>243</v>
      </c>
      <c r="GD16" t="s">
        <v>243</v>
      </c>
      <c r="GE16" t="s">
        <v>243</v>
      </c>
      <c r="GG16" t="s">
        <v>417</v>
      </c>
    </row>
    <row r="17" spans="1:189" x14ac:dyDescent="0.35">
      <c r="A17" t="s">
        <v>418</v>
      </c>
      <c r="B17" t="s">
        <v>232</v>
      </c>
      <c r="C17" t="s">
        <v>233</v>
      </c>
      <c r="D17" t="s">
        <v>419</v>
      </c>
      <c r="E17" t="s">
        <v>233</v>
      </c>
      <c r="F17" t="s">
        <v>233</v>
      </c>
      <c r="G17" t="s">
        <v>233</v>
      </c>
      <c r="H17" t="s">
        <v>420</v>
      </c>
      <c r="I17" t="s">
        <v>261</v>
      </c>
      <c r="K17" t="s">
        <v>389</v>
      </c>
      <c r="L17" t="s">
        <v>390</v>
      </c>
      <c r="N17" t="s">
        <v>240</v>
      </c>
      <c r="O17" t="s">
        <v>421</v>
      </c>
      <c r="P17" t="s">
        <v>243</v>
      </c>
      <c r="Q17" t="s">
        <v>242</v>
      </c>
      <c r="R17" t="s">
        <v>243</v>
      </c>
      <c r="S17" t="s">
        <v>243</v>
      </c>
      <c r="T17" t="s">
        <v>243</v>
      </c>
      <c r="U17" t="s">
        <v>243</v>
      </c>
      <c r="W17" t="s">
        <v>422</v>
      </c>
      <c r="Y17" t="s">
        <v>356</v>
      </c>
      <c r="Z17" t="s">
        <v>243</v>
      </c>
      <c r="AA17" t="s">
        <v>243</v>
      </c>
      <c r="AB17" t="s">
        <v>243</v>
      </c>
      <c r="AC17" t="s">
        <v>243</v>
      </c>
      <c r="AD17" t="s">
        <v>243</v>
      </c>
      <c r="AE17" t="s">
        <v>243</v>
      </c>
      <c r="AF17" t="s">
        <v>243</v>
      </c>
      <c r="AG17" t="s">
        <v>243</v>
      </c>
      <c r="AH17" t="s">
        <v>243</v>
      </c>
      <c r="AI17" t="s">
        <v>243</v>
      </c>
      <c r="AJ17" t="s">
        <v>243</v>
      </c>
      <c r="AK17" t="s">
        <v>242</v>
      </c>
      <c r="AL17" t="s">
        <v>243</v>
      </c>
      <c r="AM17" t="s">
        <v>243</v>
      </c>
      <c r="AN17" t="s">
        <v>243</v>
      </c>
      <c r="AP17" t="s">
        <v>282</v>
      </c>
      <c r="AR17" t="s">
        <v>413</v>
      </c>
      <c r="AT17" t="s">
        <v>264</v>
      </c>
      <c r="AU17" t="s">
        <v>325</v>
      </c>
      <c r="AV17" t="s">
        <v>243</v>
      </c>
      <c r="AW17" t="s">
        <v>242</v>
      </c>
      <c r="AX17" t="s">
        <v>243</v>
      </c>
      <c r="AY17" t="s">
        <v>243</v>
      </c>
      <c r="AZ17" t="s">
        <v>243</v>
      </c>
      <c r="BA17" t="s">
        <v>243</v>
      </c>
      <c r="BB17" t="s">
        <v>243</v>
      </c>
      <c r="BC17" t="s">
        <v>250</v>
      </c>
      <c r="BD17" t="s">
        <v>250</v>
      </c>
      <c r="BE17" t="s">
        <v>250</v>
      </c>
      <c r="BF17" t="s">
        <v>250</v>
      </c>
      <c r="BG17" t="s">
        <v>250</v>
      </c>
      <c r="BH17" t="s">
        <v>250</v>
      </c>
      <c r="BI17" t="s">
        <v>251</v>
      </c>
      <c r="BJ17" t="s">
        <v>251</v>
      </c>
      <c r="BK17" t="s">
        <v>251</v>
      </c>
      <c r="BL17" t="s">
        <v>251</v>
      </c>
      <c r="BN17" t="s">
        <v>251</v>
      </c>
      <c r="BO17" t="s">
        <v>251</v>
      </c>
      <c r="BP17" t="s">
        <v>251</v>
      </c>
      <c r="BQ17" t="s">
        <v>266</v>
      </c>
      <c r="BR17" t="s">
        <v>251</v>
      </c>
      <c r="BT17" t="s">
        <v>251</v>
      </c>
      <c r="BU17" t="s">
        <v>251</v>
      </c>
      <c r="BV17" t="s">
        <v>251</v>
      </c>
      <c r="BW17" t="s">
        <v>251</v>
      </c>
      <c r="BX17" t="s">
        <v>251</v>
      </c>
      <c r="BY17" t="s">
        <v>251</v>
      </c>
      <c r="BZ17" t="s">
        <v>251</v>
      </c>
      <c r="CA17" t="s">
        <v>251</v>
      </c>
      <c r="CB17" t="s">
        <v>251</v>
      </c>
      <c r="CC17" t="s">
        <v>251</v>
      </c>
      <c r="CD17" t="s">
        <v>251</v>
      </c>
      <c r="CE17" t="s">
        <v>251</v>
      </c>
      <c r="CF17" t="s">
        <v>251</v>
      </c>
      <c r="CG17" t="s">
        <v>423</v>
      </c>
      <c r="CH17" t="s">
        <v>251</v>
      </c>
      <c r="CI17" t="s">
        <v>268</v>
      </c>
      <c r="CJ17" t="s">
        <v>251</v>
      </c>
      <c r="CK17" t="s">
        <v>251</v>
      </c>
      <c r="CL17" t="s">
        <v>251</v>
      </c>
      <c r="CN17" t="s">
        <v>110</v>
      </c>
      <c r="CO17" t="s">
        <v>126</v>
      </c>
      <c r="CQ17" t="s">
        <v>255</v>
      </c>
      <c r="CR17" t="s">
        <v>424</v>
      </c>
      <c r="CS17" t="s">
        <v>243</v>
      </c>
      <c r="CT17" t="s">
        <v>243</v>
      </c>
      <c r="CU17" t="s">
        <v>243</v>
      </c>
      <c r="CV17" t="s">
        <v>243</v>
      </c>
      <c r="CW17" t="s">
        <v>242</v>
      </c>
      <c r="CX17" t="s">
        <v>243</v>
      </c>
      <c r="CY17" t="s">
        <v>242</v>
      </c>
      <c r="CZ17" t="s">
        <v>243</v>
      </c>
      <c r="DA17" t="s">
        <v>243</v>
      </c>
      <c r="DB17" t="s">
        <v>243</v>
      </c>
      <c r="DC17" t="s">
        <v>242</v>
      </c>
      <c r="DD17" t="s">
        <v>243</v>
      </c>
      <c r="DE17" t="s">
        <v>243</v>
      </c>
      <c r="DF17" t="s">
        <v>243</v>
      </c>
      <c r="DG17" t="s">
        <v>243</v>
      </c>
      <c r="DH17" t="s">
        <v>243</v>
      </c>
      <c r="DI17" t="s">
        <v>243</v>
      </c>
      <c r="DJ17" t="s">
        <v>243</v>
      </c>
      <c r="EF17" t="s">
        <v>110</v>
      </c>
      <c r="EG17" t="s">
        <v>243</v>
      </c>
      <c r="EH17" t="s">
        <v>243</v>
      </c>
      <c r="EI17" t="s">
        <v>243</v>
      </c>
      <c r="EJ17" t="s">
        <v>243</v>
      </c>
      <c r="EK17" t="s">
        <v>243</v>
      </c>
      <c r="EL17" t="s">
        <v>243</v>
      </c>
      <c r="EM17" t="s">
        <v>243</v>
      </c>
      <c r="EN17" t="s">
        <v>243</v>
      </c>
      <c r="EO17" t="s">
        <v>242</v>
      </c>
      <c r="EP17" t="s">
        <v>243</v>
      </c>
      <c r="EQ17" t="s">
        <v>243</v>
      </c>
      <c r="ER17" t="s">
        <v>243</v>
      </c>
      <c r="ES17" t="s">
        <v>243</v>
      </c>
      <c r="ET17" t="s">
        <v>243</v>
      </c>
      <c r="EU17" t="s">
        <v>243</v>
      </c>
      <c r="EV17" t="s">
        <v>243</v>
      </c>
      <c r="EW17" t="s">
        <v>243</v>
      </c>
      <c r="EX17" t="s">
        <v>243</v>
      </c>
      <c r="EY17" t="s">
        <v>243</v>
      </c>
      <c r="EZ17" t="s">
        <v>243</v>
      </c>
      <c r="FA17" t="s">
        <v>243</v>
      </c>
      <c r="FB17" t="s">
        <v>243</v>
      </c>
      <c r="FC17" t="s">
        <v>243</v>
      </c>
      <c r="FD17" t="s">
        <v>243</v>
      </c>
      <c r="FE17" t="s">
        <v>243</v>
      </c>
      <c r="FF17" t="s">
        <v>243</v>
      </c>
      <c r="FG17" t="s">
        <v>243</v>
      </c>
      <c r="FH17" t="s">
        <v>243</v>
      </c>
      <c r="FI17" t="s">
        <v>243</v>
      </c>
      <c r="FJ17" t="s">
        <v>243</v>
      </c>
      <c r="FK17" t="s">
        <v>243</v>
      </c>
      <c r="FL17" t="s">
        <v>425</v>
      </c>
      <c r="FM17" t="s">
        <v>242</v>
      </c>
      <c r="FN17" t="s">
        <v>242</v>
      </c>
      <c r="FO17" t="s">
        <v>243</v>
      </c>
      <c r="FP17" t="s">
        <v>243</v>
      </c>
      <c r="FQ17" t="s">
        <v>243</v>
      </c>
      <c r="FR17" t="s">
        <v>243</v>
      </c>
      <c r="FS17" t="s">
        <v>242</v>
      </c>
      <c r="FT17" t="s">
        <v>243</v>
      </c>
      <c r="FU17" t="s">
        <v>243</v>
      </c>
      <c r="FV17" t="s">
        <v>243</v>
      </c>
      <c r="FW17" t="s">
        <v>243</v>
      </c>
      <c r="FX17" t="s">
        <v>243</v>
      </c>
      <c r="FY17" t="s">
        <v>243</v>
      </c>
      <c r="FZ17" t="s">
        <v>243</v>
      </c>
      <c r="GA17" t="s">
        <v>243</v>
      </c>
      <c r="GB17" t="s">
        <v>243</v>
      </c>
      <c r="GC17" t="s">
        <v>243</v>
      </c>
      <c r="GD17" t="s">
        <v>243</v>
      </c>
      <c r="GE17" t="s">
        <v>243</v>
      </c>
      <c r="GG17" t="s">
        <v>426</v>
      </c>
    </row>
    <row r="18" spans="1:189" x14ac:dyDescent="0.35">
      <c r="A18" t="s">
        <v>427</v>
      </c>
      <c r="B18" t="s">
        <v>232</v>
      </c>
      <c r="C18" t="s">
        <v>233</v>
      </c>
      <c r="D18" t="s">
        <v>408</v>
      </c>
      <c r="E18" t="s">
        <v>233</v>
      </c>
      <c r="F18" t="s">
        <v>233</v>
      </c>
      <c r="G18" t="s">
        <v>233</v>
      </c>
      <c r="H18" t="s">
        <v>428</v>
      </c>
      <c r="I18" t="s">
        <v>261</v>
      </c>
      <c r="K18" t="s">
        <v>389</v>
      </c>
      <c r="L18" t="s">
        <v>390</v>
      </c>
      <c r="N18" t="s">
        <v>240</v>
      </c>
      <c r="O18" t="s">
        <v>241</v>
      </c>
      <c r="P18" t="s">
        <v>242</v>
      </c>
      <c r="Q18" t="s">
        <v>243</v>
      </c>
      <c r="R18" t="s">
        <v>243</v>
      </c>
      <c r="S18" t="s">
        <v>243</v>
      </c>
      <c r="T18" t="s">
        <v>243</v>
      </c>
      <c r="U18" t="s">
        <v>243</v>
      </c>
      <c r="W18" t="s">
        <v>244</v>
      </c>
      <c r="Y18" t="s">
        <v>323</v>
      </c>
      <c r="Z18" t="s">
        <v>243</v>
      </c>
      <c r="AA18" t="s">
        <v>243</v>
      </c>
      <c r="AB18" t="s">
        <v>243</v>
      </c>
      <c r="AC18" t="s">
        <v>243</v>
      </c>
      <c r="AD18" t="s">
        <v>243</v>
      </c>
      <c r="AE18" t="s">
        <v>243</v>
      </c>
      <c r="AF18" t="s">
        <v>242</v>
      </c>
      <c r="AG18" t="s">
        <v>243</v>
      </c>
      <c r="AH18" t="s">
        <v>243</v>
      </c>
      <c r="AI18" t="s">
        <v>243</v>
      </c>
      <c r="AJ18" t="s">
        <v>243</v>
      </c>
      <c r="AK18" t="s">
        <v>242</v>
      </c>
      <c r="AL18" t="s">
        <v>243</v>
      </c>
      <c r="AM18" t="s">
        <v>243</v>
      </c>
      <c r="AN18" t="s">
        <v>243</v>
      </c>
      <c r="AP18" t="s">
        <v>263</v>
      </c>
      <c r="AR18" t="s">
        <v>247</v>
      </c>
      <c r="AT18" t="s">
        <v>284</v>
      </c>
      <c r="AU18" t="s">
        <v>325</v>
      </c>
      <c r="AV18" t="s">
        <v>243</v>
      </c>
      <c r="AW18" t="s">
        <v>242</v>
      </c>
      <c r="AX18" t="s">
        <v>243</v>
      </c>
      <c r="AY18" t="s">
        <v>243</v>
      </c>
      <c r="AZ18" t="s">
        <v>243</v>
      </c>
      <c r="BA18" t="s">
        <v>243</v>
      </c>
      <c r="BB18" t="s">
        <v>243</v>
      </c>
      <c r="BC18" t="s">
        <v>250</v>
      </c>
      <c r="BD18" t="s">
        <v>250</v>
      </c>
      <c r="BE18" t="s">
        <v>250</v>
      </c>
      <c r="BF18" t="s">
        <v>250</v>
      </c>
      <c r="BG18" t="s">
        <v>250</v>
      </c>
      <c r="BH18" t="s">
        <v>250</v>
      </c>
      <c r="BI18" t="s">
        <v>251</v>
      </c>
      <c r="BJ18" t="s">
        <v>251</v>
      </c>
      <c r="BK18" t="s">
        <v>251</v>
      </c>
      <c r="BL18" t="s">
        <v>251</v>
      </c>
      <c r="BN18" t="s">
        <v>251</v>
      </c>
      <c r="BO18" t="s">
        <v>251</v>
      </c>
      <c r="BP18" t="s">
        <v>251</v>
      </c>
      <c r="BQ18" t="s">
        <v>251</v>
      </c>
      <c r="BR18" t="s">
        <v>251</v>
      </c>
      <c r="BT18" t="s">
        <v>251</v>
      </c>
      <c r="BU18" t="s">
        <v>251</v>
      </c>
      <c r="BV18" t="s">
        <v>251</v>
      </c>
      <c r="BW18" t="s">
        <v>251</v>
      </c>
      <c r="BY18" t="s">
        <v>251</v>
      </c>
      <c r="BZ18" t="s">
        <v>254</v>
      </c>
      <c r="CA18" t="s">
        <v>251</v>
      </c>
      <c r="CB18" t="s">
        <v>251</v>
      </c>
      <c r="CC18" t="s">
        <v>251</v>
      </c>
      <c r="CD18" t="s">
        <v>251</v>
      </c>
      <c r="CE18" t="s">
        <v>251</v>
      </c>
      <c r="CF18" t="s">
        <v>251</v>
      </c>
      <c r="CG18" t="s">
        <v>251</v>
      </c>
      <c r="CH18" t="s">
        <v>251</v>
      </c>
      <c r="CI18" t="s">
        <v>251</v>
      </c>
      <c r="CJ18" t="s">
        <v>251</v>
      </c>
      <c r="CK18" t="s">
        <v>251</v>
      </c>
      <c r="CL18" t="s">
        <v>251</v>
      </c>
      <c r="CN18" t="s">
        <v>119</v>
      </c>
      <c r="CQ18" t="s">
        <v>304</v>
      </c>
      <c r="CR18" t="s">
        <v>367</v>
      </c>
      <c r="CS18" t="s">
        <v>243</v>
      </c>
      <c r="CT18" t="s">
        <v>243</v>
      </c>
      <c r="CU18" t="s">
        <v>243</v>
      </c>
      <c r="CV18" t="s">
        <v>243</v>
      </c>
      <c r="CW18" t="s">
        <v>243</v>
      </c>
      <c r="CX18" t="s">
        <v>243</v>
      </c>
      <c r="CY18" t="s">
        <v>243</v>
      </c>
      <c r="CZ18" t="s">
        <v>243</v>
      </c>
      <c r="DA18" t="s">
        <v>243</v>
      </c>
      <c r="DB18" t="s">
        <v>243</v>
      </c>
      <c r="DC18" t="s">
        <v>242</v>
      </c>
      <c r="DD18" t="s">
        <v>243</v>
      </c>
      <c r="DE18" t="s">
        <v>243</v>
      </c>
      <c r="DF18" t="s">
        <v>243</v>
      </c>
      <c r="DG18" t="s">
        <v>243</v>
      </c>
      <c r="DH18" t="s">
        <v>243</v>
      </c>
      <c r="DI18" t="s">
        <v>243</v>
      </c>
      <c r="DJ18" t="s">
        <v>243</v>
      </c>
      <c r="EF18" t="s">
        <v>119</v>
      </c>
      <c r="EG18" t="s">
        <v>243</v>
      </c>
      <c r="EH18" t="s">
        <v>243</v>
      </c>
      <c r="EI18" t="s">
        <v>243</v>
      </c>
      <c r="EJ18" t="s">
        <v>243</v>
      </c>
      <c r="EK18" t="s">
        <v>243</v>
      </c>
      <c r="EL18" t="s">
        <v>243</v>
      </c>
      <c r="EM18" t="s">
        <v>243</v>
      </c>
      <c r="EN18" t="s">
        <v>243</v>
      </c>
      <c r="EO18" t="s">
        <v>243</v>
      </c>
      <c r="EP18" t="s">
        <v>243</v>
      </c>
      <c r="EQ18" t="s">
        <v>243</v>
      </c>
      <c r="ER18" t="s">
        <v>243</v>
      </c>
      <c r="ES18" t="s">
        <v>243</v>
      </c>
      <c r="ET18" t="s">
        <v>243</v>
      </c>
      <c r="EU18" t="s">
        <v>243</v>
      </c>
      <c r="EV18" t="s">
        <v>243</v>
      </c>
      <c r="EW18" t="s">
        <v>243</v>
      </c>
      <c r="EX18" t="s">
        <v>242</v>
      </c>
      <c r="EY18" t="s">
        <v>243</v>
      </c>
      <c r="EZ18" t="s">
        <v>243</v>
      </c>
      <c r="FA18" t="s">
        <v>243</v>
      </c>
      <c r="FB18" t="s">
        <v>243</v>
      </c>
      <c r="FC18" t="s">
        <v>243</v>
      </c>
      <c r="FD18" t="s">
        <v>243</v>
      </c>
      <c r="FE18" t="s">
        <v>243</v>
      </c>
      <c r="FF18" t="s">
        <v>243</v>
      </c>
      <c r="FG18" t="s">
        <v>243</v>
      </c>
      <c r="FH18" t="s">
        <v>243</v>
      </c>
      <c r="FI18" t="s">
        <v>243</v>
      </c>
      <c r="FJ18" t="s">
        <v>243</v>
      </c>
      <c r="FK18" t="s">
        <v>243</v>
      </c>
      <c r="FL18" t="s">
        <v>429</v>
      </c>
      <c r="FM18" t="s">
        <v>243</v>
      </c>
      <c r="FN18" t="s">
        <v>242</v>
      </c>
      <c r="FO18" t="s">
        <v>243</v>
      </c>
      <c r="FP18" t="s">
        <v>243</v>
      </c>
      <c r="FQ18" t="s">
        <v>243</v>
      </c>
      <c r="FR18" t="s">
        <v>243</v>
      </c>
      <c r="FS18" t="s">
        <v>242</v>
      </c>
      <c r="FT18" t="s">
        <v>243</v>
      </c>
      <c r="FU18" t="s">
        <v>243</v>
      </c>
      <c r="FV18" t="s">
        <v>243</v>
      </c>
      <c r="FW18" t="s">
        <v>243</v>
      </c>
      <c r="FX18" t="s">
        <v>243</v>
      </c>
      <c r="FY18" t="s">
        <v>243</v>
      </c>
      <c r="FZ18" t="s">
        <v>243</v>
      </c>
      <c r="GA18" t="s">
        <v>243</v>
      </c>
      <c r="GB18" t="s">
        <v>243</v>
      </c>
      <c r="GC18" t="s">
        <v>243</v>
      </c>
      <c r="GD18" t="s">
        <v>243</v>
      </c>
      <c r="GE18" t="s">
        <v>243</v>
      </c>
      <c r="GG18" t="s">
        <v>430</v>
      </c>
    </row>
    <row r="19" spans="1:189" x14ac:dyDescent="0.35">
      <c r="A19" t="s">
        <v>431</v>
      </c>
      <c r="B19" t="s">
        <v>232</v>
      </c>
      <c r="C19" t="s">
        <v>233</v>
      </c>
      <c r="D19" t="s">
        <v>319</v>
      </c>
      <c r="E19" t="s">
        <v>233</v>
      </c>
      <c r="F19" t="s">
        <v>233</v>
      </c>
      <c r="G19" t="s">
        <v>233</v>
      </c>
      <c r="H19" t="s">
        <v>432</v>
      </c>
      <c r="I19" t="s">
        <v>433</v>
      </c>
      <c r="J19" t="s">
        <v>434</v>
      </c>
      <c r="K19" t="s">
        <v>435</v>
      </c>
      <c r="L19" t="s">
        <v>436</v>
      </c>
      <c r="N19" t="s">
        <v>240</v>
      </c>
      <c r="O19" t="s">
        <v>241</v>
      </c>
      <c r="P19" t="s">
        <v>242</v>
      </c>
      <c r="Q19" t="s">
        <v>243</v>
      </c>
      <c r="R19" t="s">
        <v>243</v>
      </c>
      <c r="S19" t="s">
        <v>243</v>
      </c>
      <c r="T19" t="s">
        <v>243</v>
      </c>
      <c r="U19" t="s">
        <v>243</v>
      </c>
      <c r="W19" t="s">
        <v>244</v>
      </c>
      <c r="Y19" t="s">
        <v>356</v>
      </c>
      <c r="Z19" t="s">
        <v>243</v>
      </c>
      <c r="AA19" t="s">
        <v>243</v>
      </c>
      <c r="AB19" t="s">
        <v>243</v>
      </c>
      <c r="AC19" t="s">
        <v>243</v>
      </c>
      <c r="AD19" t="s">
        <v>243</v>
      </c>
      <c r="AE19" t="s">
        <v>243</v>
      </c>
      <c r="AF19" t="s">
        <v>243</v>
      </c>
      <c r="AG19" t="s">
        <v>243</v>
      </c>
      <c r="AH19" t="s">
        <v>243</v>
      </c>
      <c r="AI19" t="s">
        <v>243</v>
      </c>
      <c r="AJ19" t="s">
        <v>243</v>
      </c>
      <c r="AK19" t="s">
        <v>242</v>
      </c>
      <c r="AL19" t="s">
        <v>243</v>
      </c>
      <c r="AM19" t="s">
        <v>243</v>
      </c>
      <c r="AN19" t="s">
        <v>243</v>
      </c>
      <c r="AP19" t="s">
        <v>246</v>
      </c>
      <c r="AR19" t="s">
        <v>437</v>
      </c>
      <c r="AT19" t="s">
        <v>264</v>
      </c>
      <c r="AU19" t="s">
        <v>325</v>
      </c>
      <c r="AV19" t="s">
        <v>243</v>
      </c>
      <c r="AW19" t="s">
        <v>242</v>
      </c>
      <c r="AX19" t="s">
        <v>243</v>
      </c>
      <c r="AY19" t="s">
        <v>243</v>
      </c>
      <c r="AZ19" t="s">
        <v>243</v>
      </c>
      <c r="BA19" t="s">
        <v>243</v>
      </c>
      <c r="BB19" t="s">
        <v>243</v>
      </c>
      <c r="BC19" t="s">
        <v>250</v>
      </c>
      <c r="BD19" t="s">
        <v>250</v>
      </c>
      <c r="BE19" t="s">
        <v>250</v>
      </c>
      <c r="BF19" t="s">
        <v>250</v>
      </c>
      <c r="BG19" t="s">
        <v>250</v>
      </c>
      <c r="BH19" t="s">
        <v>250</v>
      </c>
      <c r="BI19" t="s">
        <v>251</v>
      </c>
      <c r="BJ19" t="s">
        <v>366</v>
      </c>
      <c r="BK19" t="s">
        <v>251</v>
      </c>
      <c r="BL19" t="s">
        <v>251</v>
      </c>
      <c r="BN19" t="s">
        <v>438</v>
      </c>
      <c r="BO19" t="s">
        <v>252</v>
      </c>
      <c r="BP19" t="s">
        <v>288</v>
      </c>
      <c r="BQ19" t="s">
        <v>266</v>
      </c>
      <c r="BR19" t="s">
        <v>251</v>
      </c>
      <c r="BT19" t="s">
        <v>251</v>
      </c>
      <c r="BU19" t="s">
        <v>251</v>
      </c>
      <c r="BV19" t="s">
        <v>251</v>
      </c>
      <c r="BW19" t="s">
        <v>251</v>
      </c>
      <c r="BX19" t="s">
        <v>251</v>
      </c>
      <c r="BY19" t="s">
        <v>251</v>
      </c>
      <c r="BZ19" t="s">
        <v>251</v>
      </c>
      <c r="CA19" t="s">
        <v>251</v>
      </c>
      <c r="CB19" t="s">
        <v>251</v>
      </c>
      <c r="CC19" t="s">
        <v>292</v>
      </c>
      <c r="CD19" t="s">
        <v>251</v>
      </c>
      <c r="CE19" t="s">
        <v>251</v>
      </c>
      <c r="CF19" t="s">
        <v>251</v>
      </c>
      <c r="CG19" t="s">
        <v>251</v>
      </c>
      <c r="CH19" t="s">
        <v>251</v>
      </c>
      <c r="CI19" t="s">
        <v>251</v>
      </c>
      <c r="CJ19" t="s">
        <v>251</v>
      </c>
      <c r="CK19" t="s">
        <v>251</v>
      </c>
      <c r="CL19" t="s">
        <v>251</v>
      </c>
      <c r="CN19" t="s">
        <v>103</v>
      </c>
      <c r="CO19" t="s">
        <v>109</v>
      </c>
      <c r="CP19" t="s">
        <v>107</v>
      </c>
      <c r="CQ19" t="s">
        <v>359</v>
      </c>
      <c r="DL19" t="s">
        <v>367</v>
      </c>
      <c r="DM19" t="s">
        <v>243</v>
      </c>
      <c r="DN19" t="s">
        <v>243</v>
      </c>
      <c r="DO19" t="s">
        <v>243</v>
      </c>
      <c r="DP19" t="s">
        <v>243</v>
      </c>
      <c r="DQ19" t="s">
        <v>243</v>
      </c>
      <c r="DR19" t="s">
        <v>243</v>
      </c>
      <c r="DS19" t="s">
        <v>243</v>
      </c>
      <c r="DT19" t="s">
        <v>243</v>
      </c>
      <c r="DU19" t="s">
        <v>243</v>
      </c>
      <c r="DV19" t="s">
        <v>243</v>
      </c>
      <c r="DW19" t="s">
        <v>242</v>
      </c>
      <c r="DX19" t="s">
        <v>243</v>
      </c>
      <c r="DY19" t="s">
        <v>243</v>
      </c>
      <c r="DZ19" t="s">
        <v>243</v>
      </c>
      <c r="EA19" t="s">
        <v>243</v>
      </c>
      <c r="EB19" t="s">
        <v>243</v>
      </c>
      <c r="EC19" t="s">
        <v>243</v>
      </c>
      <c r="ED19" t="s">
        <v>243</v>
      </c>
      <c r="EF19" t="s">
        <v>439</v>
      </c>
      <c r="EG19" t="s">
        <v>243</v>
      </c>
      <c r="EH19" t="s">
        <v>242</v>
      </c>
      <c r="EI19" t="s">
        <v>243</v>
      </c>
      <c r="EJ19" t="s">
        <v>243</v>
      </c>
      <c r="EK19" t="s">
        <v>243</v>
      </c>
      <c r="EL19" t="s">
        <v>243</v>
      </c>
      <c r="EM19" t="s">
        <v>243</v>
      </c>
      <c r="EN19" t="s">
        <v>242</v>
      </c>
      <c r="EO19" t="s">
        <v>242</v>
      </c>
      <c r="EP19" t="s">
        <v>243</v>
      </c>
      <c r="EQ19" t="s">
        <v>243</v>
      </c>
      <c r="ER19" t="s">
        <v>243</v>
      </c>
      <c r="ES19" t="s">
        <v>243</v>
      </c>
      <c r="ET19" t="s">
        <v>243</v>
      </c>
      <c r="EU19" t="s">
        <v>243</v>
      </c>
      <c r="EV19" t="s">
        <v>243</v>
      </c>
      <c r="EW19" t="s">
        <v>243</v>
      </c>
      <c r="EX19" t="s">
        <v>243</v>
      </c>
      <c r="EY19" t="s">
        <v>243</v>
      </c>
      <c r="EZ19" t="s">
        <v>243</v>
      </c>
      <c r="FA19" t="s">
        <v>243</v>
      </c>
      <c r="FB19" t="s">
        <v>243</v>
      </c>
      <c r="FC19" t="s">
        <v>243</v>
      </c>
      <c r="FD19" t="s">
        <v>243</v>
      </c>
      <c r="FE19" t="s">
        <v>243</v>
      </c>
      <c r="FF19" t="s">
        <v>243</v>
      </c>
      <c r="FG19" t="s">
        <v>243</v>
      </c>
      <c r="FH19" t="s">
        <v>243</v>
      </c>
      <c r="FI19" t="s">
        <v>243</v>
      </c>
      <c r="FJ19" t="s">
        <v>243</v>
      </c>
      <c r="FK19" t="s">
        <v>243</v>
      </c>
      <c r="FL19" t="s">
        <v>440</v>
      </c>
      <c r="FM19" t="s">
        <v>242</v>
      </c>
      <c r="FN19" t="s">
        <v>243</v>
      </c>
      <c r="FO19" t="s">
        <v>243</v>
      </c>
      <c r="FP19" t="s">
        <v>243</v>
      </c>
      <c r="FQ19" t="s">
        <v>243</v>
      </c>
      <c r="FR19" t="s">
        <v>243</v>
      </c>
      <c r="FS19" t="s">
        <v>243</v>
      </c>
      <c r="FT19" t="s">
        <v>243</v>
      </c>
      <c r="FU19" t="s">
        <v>243</v>
      </c>
      <c r="FV19" t="s">
        <v>243</v>
      </c>
      <c r="FW19" t="s">
        <v>243</v>
      </c>
      <c r="FX19" t="s">
        <v>242</v>
      </c>
      <c r="FY19" t="s">
        <v>243</v>
      </c>
      <c r="FZ19" t="s">
        <v>243</v>
      </c>
      <c r="GA19" t="s">
        <v>242</v>
      </c>
      <c r="GB19" t="s">
        <v>243</v>
      </c>
      <c r="GC19" t="s">
        <v>243</v>
      </c>
      <c r="GD19" t="s">
        <v>243</v>
      </c>
      <c r="GE19" t="s">
        <v>243</v>
      </c>
      <c r="GG19" t="s">
        <v>441</v>
      </c>
    </row>
    <row r="20" spans="1:189" x14ac:dyDescent="0.35">
      <c r="A20" t="s">
        <v>442</v>
      </c>
      <c r="B20" t="s">
        <v>232</v>
      </c>
      <c r="C20" t="s">
        <v>233</v>
      </c>
      <c r="D20" t="s">
        <v>396</v>
      </c>
      <c r="E20" t="s">
        <v>233</v>
      </c>
      <c r="F20" t="s">
        <v>233</v>
      </c>
      <c r="G20" t="s">
        <v>233</v>
      </c>
      <c r="H20" t="s">
        <v>443</v>
      </c>
      <c r="I20" t="s">
        <v>236</v>
      </c>
      <c r="J20" t="s">
        <v>248</v>
      </c>
      <c r="K20" t="s">
        <v>238</v>
      </c>
      <c r="L20" t="s">
        <v>444</v>
      </c>
      <c r="N20" t="s">
        <v>240</v>
      </c>
      <c r="O20" t="s">
        <v>241</v>
      </c>
      <c r="P20" t="s">
        <v>242</v>
      </c>
      <c r="Q20" t="s">
        <v>243</v>
      </c>
      <c r="R20" t="s">
        <v>243</v>
      </c>
      <c r="S20" t="s">
        <v>243</v>
      </c>
      <c r="T20" t="s">
        <v>243</v>
      </c>
      <c r="U20" t="s">
        <v>243</v>
      </c>
      <c r="W20" t="s">
        <v>244</v>
      </c>
      <c r="Y20" t="s">
        <v>412</v>
      </c>
      <c r="Z20" t="s">
        <v>243</v>
      </c>
      <c r="AA20" t="s">
        <v>242</v>
      </c>
      <c r="AB20" t="s">
        <v>243</v>
      </c>
      <c r="AC20" t="s">
        <v>243</v>
      </c>
      <c r="AD20" t="s">
        <v>243</v>
      </c>
      <c r="AE20" t="s">
        <v>243</v>
      </c>
      <c r="AF20" t="s">
        <v>243</v>
      </c>
      <c r="AG20" t="s">
        <v>243</v>
      </c>
      <c r="AH20" t="s">
        <v>243</v>
      </c>
      <c r="AI20" t="s">
        <v>243</v>
      </c>
      <c r="AJ20" t="s">
        <v>243</v>
      </c>
      <c r="AK20" t="s">
        <v>243</v>
      </c>
      <c r="AL20" t="s">
        <v>243</v>
      </c>
      <c r="AM20" t="s">
        <v>243</v>
      </c>
      <c r="AN20" t="s">
        <v>243</v>
      </c>
      <c r="AP20" t="s">
        <v>246</v>
      </c>
      <c r="AR20" t="s">
        <v>357</v>
      </c>
      <c r="AT20" t="s">
        <v>264</v>
      </c>
      <c r="AU20" t="s">
        <v>337</v>
      </c>
      <c r="AV20" t="s">
        <v>243</v>
      </c>
      <c r="AW20" t="s">
        <v>242</v>
      </c>
      <c r="AX20" t="s">
        <v>243</v>
      </c>
      <c r="AY20" t="s">
        <v>242</v>
      </c>
      <c r="AZ20" t="s">
        <v>242</v>
      </c>
      <c r="BA20" t="s">
        <v>243</v>
      </c>
      <c r="BB20" t="s">
        <v>243</v>
      </c>
      <c r="BC20" t="s">
        <v>250</v>
      </c>
      <c r="BD20" t="s">
        <v>250</v>
      </c>
      <c r="BE20" t="s">
        <v>286</v>
      </c>
      <c r="BF20" t="s">
        <v>250</v>
      </c>
      <c r="BG20" t="s">
        <v>250</v>
      </c>
      <c r="BH20" t="s">
        <v>250</v>
      </c>
      <c r="BI20" t="s">
        <v>251</v>
      </c>
      <c r="BJ20" t="s">
        <v>251</v>
      </c>
      <c r="BK20" t="s">
        <v>251</v>
      </c>
      <c r="BL20" t="s">
        <v>251</v>
      </c>
      <c r="BN20" t="s">
        <v>251</v>
      </c>
      <c r="BO20" t="s">
        <v>251</v>
      </c>
      <c r="BP20" t="s">
        <v>251</v>
      </c>
      <c r="BQ20" t="s">
        <v>251</v>
      </c>
      <c r="BR20" t="s">
        <v>267</v>
      </c>
      <c r="BT20" t="s">
        <v>268</v>
      </c>
      <c r="BU20" t="s">
        <v>253</v>
      </c>
      <c r="BV20" t="s">
        <v>251</v>
      </c>
      <c r="BX20" t="s">
        <v>251</v>
      </c>
      <c r="BY20" t="s">
        <v>251</v>
      </c>
      <c r="BZ20" t="s">
        <v>251</v>
      </c>
      <c r="CA20" t="s">
        <v>251</v>
      </c>
      <c r="CB20" t="s">
        <v>251</v>
      </c>
      <c r="CC20" t="s">
        <v>251</v>
      </c>
      <c r="CD20" t="s">
        <v>251</v>
      </c>
      <c r="CE20" t="s">
        <v>251</v>
      </c>
      <c r="CF20" t="s">
        <v>251</v>
      </c>
      <c r="CG20" t="s">
        <v>251</v>
      </c>
      <c r="CH20" t="s">
        <v>251</v>
      </c>
      <c r="CI20" t="s">
        <v>251</v>
      </c>
      <c r="CJ20" t="s">
        <v>251</v>
      </c>
      <c r="CK20" t="s">
        <v>251</v>
      </c>
      <c r="CL20" t="s">
        <v>251</v>
      </c>
      <c r="CN20" t="s">
        <v>111</v>
      </c>
      <c r="CO20" t="s">
        <v>114</v>
      </c>
      <c r="CQ20" t="s">
        <v>304</v>
      </c>
      <c r="CR20" t="s">
        <v>445</v>
      </c>
      <c r="CS20" t="s">
        <v>243</v>
      </c>
      <c r="CT20" t="s">
        <v>243</v>
      </c>
      <c r="CU20" t="s">
        <v>243</v>
      </c>
      <c r="CV20" t="s">
        <v>243</v>
      </c>
      <c r="CW20" t="s">
        <v>243</v>
      </c>
      <c r="CX20" t="s">
        <v>243</v>
      </c>
      <c r="CY20" t="s">
        <v>243</v>
      </c>
      <c r="CZ20" t="s">
        <v>243</v>
      </c>
      <c r="DA20" t="s">
        <v>243</v>
      </c>
      <c r="DB20" t="s">
        <v>243</v>
      </c>
      <c r="DC20" t="s">
        <v>242</v>
      </c>
      <c r="DD20" t="s">
        <v>242</v>
      </c>
      <c r="DE20" t="s">
        <v>243</v>
      </c>
      <c r="DF20" t="s">
        <v>243</v>
      </c>
      <c r="DG20" t="s">
        <v>243</v>
      </c>
      <c r="DH20" t="s">
        <v>243</v>
      </c>
      <c r="DI20" t="s">
        <v>243</v>
      </c>
      <c r="DJ20" t="s">
        <v>243</v>
      </c>
      <c r="EF20" t="s">
        <v>111</v>
      </c>
      <c r="EG20" t="s">
        <v>243</v>
      </c>
      <c r="EH20" t="s">
        <v>243</v>
      </c>
      <c r="EI20" t="s">
        <v>243</v>
      </c>
      <c r="EJ20" t="s">
        <v>243</v>
      </c>
      <c r="EK20" t="s">
        <v>243</v>
      </c>
      <c r="EL20" t="s">
        <v>243</v>
      </c>
      <c r="EM20" t="s">
        <v>243</v>
      </c>
      <c r="EN20" t="s">
        <v>243</v>
      </c>
      <c r="EO20" t="s">
        <v>243</v>
      </c>
      <c r="EP20" t="s">
        <v>242</v>
      </c>
      <c r="EQ20" t="s">
        <v>243</v>
      </c>
      <c r="ER20" t="s">
        <v>243</v>
      </c>
      <c r="ES20" t="s">
        <v>243</v>
      </c>
      <c r="ET20" t="s">
        <v>243</v>
      </c>
      <c r="EU20" t="s">
        <v>243</v>
      </c>
      <c r="EV20" t="s">
        <v>243</v>
      </c>
      <c r="EW20" t="s">
        <v>243</v>
      </c>
      <c r="EX20" t="s">
        <v>243</v>
      </c>
      <c r="EY20" t="s">
        <v>243</v>
      </c>
      <c r="EZ20" t="s">
        <v>243</v>
      </c>
      <c r="FA20" t="s">
        <v>243</v>
      </c>
      <c r="FB20" t="s">
        <v>243</v>
      </c>
      <c r="FC20" t="s">
        <v>243</v>
      </c>
      <c r="FD20" t="s">
        <v>243</v>
      </c>
      <c r="FE20" t="s">
        <v>243</v>
      </c>
      <c r="FF20" t="s">
        <v>243</v>
      </c>
      <c r="FG20" t="s">
        <v>243</v>
      </c>
      <c r="FH20" t="s">
        <v>243</v>
      </c>
      <c r="FI20" t="s">
        <v>243</v>
      </c>
      <c r="FJ20" t="s">
        <v>243</v>
      </c>
      <c r="FK20" t="s">
        <v>243</v>
      </c>
      <c r="FL20" t="s">
        <v>446</v>
      </c>
      <c r="FM20" t="s">
        <v>242</v>
      </c>
      <c r="FN20" t="s">
        <v>243</v>
      </c>
      <c r="FO20" t="s">
        <v>243</v>
      </c>
      <c r="FP20" t="s">
        <v>243</v>
      </c>
      <c r="FQ20" t="s">
        <v>242</v>
      </c>
      <c r="FR20" t="s">
        <v>242</v>
      </c>
      <c r="FS20" t="s">
        <v>243</v>
      </c>
      <c r="FT20" t="s">
        <v>243</v>
      </c>
      <c r="FU20" t="s">
        <v>243</v>
      </c>
      <c r="FV20" t="s">
        <v>243</v>
      </c>
      <c r="FW20" t="s">
        <v>243</v>
      </c>
      <c r="FX20" t="s">
        <v>243</v>
      </c>
      <c r="FY20" t="s">
        <v>243</v>
      </c>
      <c r="FZ20" t="s">
        <v>243</v>
      </c>
      <c r="GA20" t="s">
        <v>243</v>
      </c>
      <c r="GB20" t="s">
        <v>243</v>
      </c>
      <c r="GC20" t="s">
        <v>243</v>
      </c>
      <c r="GD20" t="s">
        <v>243</v>
      </c>
      <c r="GE20" t="s">
        <v>243</v>
      </c>
      <c r="GG20" t="s">
        <v>447</v>
      </c>
    </row>
    <row r="21" spans="1:189" x14ac:dyDescent="0.35">
      <c r="A21" t="s">
        <v>448</v>
      </c>
      <c r="B21" t="s">
        <v>232</v>
      </c>
      <c r="C21" t="s">
        <v>233</v>
      </c>
      <c r="D21" t="s">
        <v>449</v>
      </c>
      <c r="E21" t="s">
        <v>233</v>
      </c>
      <c r="F21" t="s">
        <v>233</v>
      </c>
      <c r="G21" t="s">
        <v>233</v>
      </c>
      <c r="H21" t="s">
        <v>450</v>
      </c>
      <c r="I21" t="s">
        <v>261</v>
      </c>
      <c r="K21" t="s">
        <v>451</v>
      </c>
      <c r="L21" t="s">
        <v>452</v>
      </c>
      <c r="N21" t="s">
        <v>240</v>
      </c>
      <c r="O21" t="s">
        <v>421</v>
      </c>
      <c r="P21" t="s">
        <v>243</v>
      </c>
      <c r="Q21" t="s">
        <v>242</v>
      </c>
      <c r="R21" t="s">
        <v>243</v>
      </c>
      <c r="S21" t="s">
        <v>243</v>
      </c>
      <c r="T21" t="s">
        <v>243</v>
      </c>
      <c r="U21" t="s">
        <v>243</v>
      </c>
      <c r="W21" t="s">
        <v>244</v>
      </c>
      <c r="Y21" t="s">
        <v>453</v>
      </c>
      <c r="Z21" t="s">
        <v>243</v>
      </c>
      <c r="AA21" t="s">
        <v>243</v>
      </c>
      <c r="AB21" t="s">
        <v>243</v>
      </c>
      <c r="AC21" t="s">
        <v>243</v>
      </c>
      <c r="AD21" t="s">
        <v>243</v>
      </c>
      <c r="AE21" t="s">
        <v>243</v>
      </c>
      <c r="AF21" t="s">
        <v>243</v>
      </c>
      <c r="AG21" t="s">
        <v>242</v>
      </c>
      <c r="AH21" t="s">
        <v>243</v>
      </c>
      <c r="AI21" t="s">
        <v>243</v>
      </c>
      <c r="AJ21" t="s">
        <v>242</v>
      </c>
      <c r="AK21" t="s">
        <v>243</v>
      </c>
      <c r="AL21" t="s">
        <v>243</v>
      </c>
      <c r="AM21" t="s">
        <v>243</v>
      </c>
      <c r="AN21" t="s">
        <v>243</v>
      </c>
      <c r="AP21" t="s">
        <v>336</v>
      </c>
      <c r="AR21" t="s">
        <v>247</v>
      </c>
      <c r="AT21" t="s">
        <v>242</v>
      </c>
      <c r="AU21" t="s">
        <v>454</v>
      </c>
      <c r="AV21" t="s">
        <v>243</v>
      </c>
      <c r="AW21" t="s">
        <v>243</v>
      </c>
      <c r="AX21" t="s">
        <v>242</v>
      </c>
      <c r="AY21" t="s">
        <v>242</v>
      </c>
      <c r="AZ21" t="s">
        <v>243</v>
      </c>
      <c r="BA21" t="s">
        <v>243</v>
      </c>
      <c r="BB21" t="s">
        <v>243</v>
      </c>
      <c r="BC21" t="s">
        <v>287</v>
      </c>
      <c r="BD21" t="s">
        <v>250</v>
      </c>
      <c r="BE21" t="s">
        <v>286</v>
      </c>
      <c r="BF21" t="s">
        <v>287</v>
      </c>
      <c r="BG21" t="s">
        <v>287</v>
      </c>
      <c r="BH21" t="s">
        <v>287</v>
      </c>
      <c r="BI21" t="s">
        <v>251</v>
      </c>
      <c r="BJ21" t="s">
        <v>251</v>
      </c>
      <c r="BK21" t="s">
        <v>251</v>
      </c>
      <c r="BL21" t="s">
        <v>251</v>
      </c>
      <c r="BN21" t="s">
        <v>251</v>
      </c>
      <c r="BO21" t="s">
        <v>252</v>
      </c>
      <c r="BP21" t="s">
        <v>288</v>
      </c>
      <c r="BQ21" t="s">
        <v>266</v>
      </c>
      <c r="BR21" t="s">
        <v>267</v>
      </c>
      <c r="BT21" t="s">
        <v>289</v>
      </c>
      <c r="BU21" t="s">
        <v>253</v>
      </c>
      <c r="BV21" t="s">
        <v>251</v>
      </c>
      <c r="BY21" t="s">
        <v>382</v>
      </c>
      <c r="BZ21" t="s">
        <v>254</v>
      </c>
      <c r="CA21" t="s">
        <v>251</v>
      </c>
      <c r="CB21" t="s">
        <v>251</v>
      </c>
      <c r="CC21" t="s">
        <v>292</v>
      </c>
      <c r="CD21" t="s">
        <v>251</v>
      </c>
      <c r="CE21" t="s">
        <v>251</v>
      </c>
      <c r="CF21" t="s">
        <v>251</v>
      </c>
      <c r="CG21" t="s">
        <v>251</v>
      </c>
      <c r="CH21" t="s">
        <v>251</v>
      </c>
      <c r="CI21" t="s">
        <v>251</v>
      </c>
      <c r="CJ21" t="s">
        <v>251</v>
      </c>
      <c r="CK21" t="s">
        <v>251</v>
      </c>
      <c r="CL21" t="s">
        <v>251</v>
      </c>
      <c r="CN21" t="s">
        <v>110</v>
      </c>
      <c r="CO21" t="s">
        <v>111</v>
      </c>
      <c r="CP21" t="s">
        <v>122</v>
      </c>
      <c r="CQ21" t="s">
        <v>359</v>
      </c>
      <c r="DL21" t="s">
        <v>455</v>
      </c>
      <c r="DM21" t="s">
        <v>243</v>
      </c>
      <c r="DN21" t="s">
        <v>243</v>
      </c>
      <c r="DO21" t="s">
        <v>243</v>
      </c>
      <c r="DP21" t="s">
        <v>243</v>
      </c>
      <c r="DQ21" t="s">
        <v>243</v>
      </c>
      <c r="DR21" t="s">
        <v>243</v>
      </c>
      <c r="DS21" t="s">
        <v>242</v>
      </c>
      <c r="DT21" t="s">
        <v>243</v>
      </c>
      <c r="DU21" t="s">
        <v>242</v>
      </c>
      <c r="DV21" t="s">
        <v>243</v>
      </c>
      <c r="DW21" t="s">
        <v>242</v>
      </c>
      <c r="DX21" t="s">
        <v>243</v>
      </c>
      <c r="DY21" t="s">
        <v>243</v>
      </c>
      <c r="DZ21" t="s">
        <v>243</v>
      </c>
      <c r="EA21" t="s">
        <v>243</v>
      </c>
      <c r="EB21" t="s">
        <v>243</v>
      </c>
      <c r="EC21" t="s">
        <v>243</v>
      </c>
      <c r="ED21" t="s">
        <v>243</v>
      </c>
      <c r="EF21" t="s">
        <v>456</v>
      </c>
      <c r="EG21" t="s">
        <v>243</v>
      </c>
      <c r="EH21" t="s">
        <v>243</v>
      </c>
      <c r="EI21" t="s">
        <v>243</v>
      </c>
      <c r="EJ21" t="s">
        <v>243</v>
      </c>
      <c r="EK21" t="s">
        <v>243</v>
      </c>
      <c r="EL21" t="s">
        <v>243</v>
      </c>
      <c r="EM21" t="s">
        <v>243</v>
      </c>
      <c r="EN21" t="s">
        <v>243</v>
      </c>
      <c r="EO21" t="s">
        <v>242</v>
      </c>
      <c r="EP21" t="s">
        <v>242</v>
      </c>
      <c r="EQ21" t="s">
        <v>243</v>
      </c>
      <c r="ER21" t="s">
        <v>243</v>
      </c>
      <c r="ES21" t="s">
        <v>243</v>
      </c>
      <c r="ET21" t="s">
        <v>243</v>
      </c>
      <c r="EU21" t="s">
        <v>243</v>
      </c>
      <c r="EV21" t="s">
        <v>243</v>
      </c>
      <c r="EW21" t="s">
        <v>243</v>
      </c>
      <c r="EX21" t="s">
        <v>243</v>
      </c>
      <c r="EY21" t="s">
        <v>243</v>
      </c>
      <c r="EZ21" t="s">
        <v>243</v>
      </c>
      <c r="FA21" t="s">
        <v>242</v>
      </c>
      <c r="FB21" t="s">
        <v>243</v>
      </c>
      <c r="FC21" t="s">
        <v>243</v>
      </c>
      <c r="FD21" t="s">
        <v>243</v>
      </c>
      <c r="FE21" t="s">
        <v>243</v>
      </c>
      <c r="FF21" t="s">
        <v>243</v>
      </c>
      <c r="FG21" t="s">
        <v>243</v>
      </c>
      <c r="FH21" t="s">
        <v>243</v>
      </c>
      <c r="FI21" t="s">
        <v>243</v>
      </c>
      <c r="FJ21" t="s">
        <v>243</v>
      </c>
      <c r="FK21" t="s">
        <v>243</v>
      </c>
      <c r="FL21" t="s">
        <v>341</v>
      </c>
      <c r="FM21" t="s">
        <v>242</v>
      </c>
      <c r="FN21" t="s">
        <v>243</v>
      </c>
      <c r="FO21" t="s">
        <v>243</v>
      </c>
      <c r="FP21" t="s">
        <v>243</v>
      </c>
      <c r="FQ21" t="s">
        <v>243</v>
      </c>
      <c r="FR21" t="s">
        <v>242</v>
      </c>
      <c r="FS21" t="s">
        <v>243</v>
      </c>
      <c r="FT21" t="s">
        <v>243</v>
      </c>
      <c r="FU21" t="s">
        <v>243</v>
      </c>
      <c r="FV21" t="s">
        <v>243</v>
      </c>
      <c r="FW21" t="s">
        <v>243</v>
      </c>
      <c r="FX21" t="s">
        <v>243</v>
      </c>
      <c r="FY21" t="s">
        <v>243</v>
      </c>
      <c r="FZ21" t="s">
        <v>243</v>
      </c>
      <c r="GA21" t="s">
        <v>243</v>
      </c>
      <c r="GB21" t="s">
        <v>243</v>
      </c>
      <c r="GC21" t="s">
        <v>243</v>
      </c>
      <c r="GD21" t="s">
        <v>243</v>
      </c>
      <c r="GE21" t="s">
        <v>243</v>
      </c>
      <c r="GG21" t="s">
        <v>457</v>
      </c>
    </row>
    <row r="22" spans="1:189" x14ac:dyDescent="0.35">
      <c r="A22" t="s">
        <v>458</v>
      </c>
      <c r="B22" t="s">
        <v>232</v>
      </c>
      <c r="C22" t="s">
        <v>233</v>
      </c>
      <c r="D22" t="s">
        <v>370</v>
      </c>
      <c r="E22" t="s">
        <v>233</v>
      </c>
      <c r="F22" t="s">
        <v>233</v>
      </c>
      <c r="G22" t="s">
        <v>233</v>
      </c>
      <c r="H22" t="s">
        <v>459</v>
      </c>
      <c r="I22" t="s">
        <v>261</v>
      </c>
      <c r="K22" t="s">
        <v>460</v>
      </c>
      <c r="L22" t="s">
        <v>461</v>
      </c>
      <c r="N22" t="s">
        <v>462</v>
      </c>
      <c r="O22" t="s">
        <v>241</v>
      </c>
      <c r="P22" t="s">
        <v>242</v>
      </c>
      <c r="Q22" t="s">
        <v>243</v>
      </c>
      <c r="R22" t="s">
        <v>243</v>
      </c>
      <c r="S22" t="s">
        <v>243</v>
      </c>
      <c r="T22" t="s">
        <v>243</v>
      </c>
      <c r="U22" t="s">
        <v>243</v>
      </c>
      <c r="W22" t="s">
        <v>244</v>
      </c>
      <c r="Y22" t="s">
        <v>372</v>
      </c>
      <c r="Z22" t="s">
        <v>243</v>
      </c>
      <c r="AA22" t="s">
        <v>243</v>
      </c>
      <c r="AB22" t="s">
        <v>242</v>
      </c>
      <c r="AC22" t="s">
        <v>243</v>
      </c>
      <c r="AD22" t="s">
        <v>243</v>
      </c>
      <c r="AE22" t="s">
        <v>243</v>
      </c>
      <c r="AF22" t="s">
        <v>243</v>
      </c>
      <c r="AG22" t="s">
        <v>243</v>
      </c>
      <c r="AH22" t="s">
        <v>243</v>
      </c>
      <c r="AI22" t="s">
        <v>243</v>
      </c>
      <c r="AJ22" t="s">
        <v>243</v>
      </c>
      <c r="AK22" t="s">
        <v>243</v>
      </c>
      <c r="AL22" t="s">
        <v>243</v>
      </c>
      <c r="AM22" t="s">
        <v>243</v>
      </c>
      <c r="AN22" t="s">
        <v>243</v>
      </c>
      <c r="AP22" t="s">
        <v>246</v>
      </c>
      <c r="AR22" t="s">
        <v>463</v>
      </c>
      <c r="AT22" t="s">
        <v>242</v>
      </c>
      <c r="AU22" t="s">
        <v>464</v>
      </c>
      <c r="AV22" t="s">
        <v>243</v>
      </c>
      <c r="AW22" t="s">
        <v>243</v>
      </c>
      <c r="AX22" t="s">
        <v>243</v>
      </c>
      <c r="AY22" t="s">
        <v>242</v>
      </c>
      <c r="AZ22" t="s">
        <v>243</v>
      </c>
      <c r="BA22" t="s">
        <v>243</v>
      </c>
      <c r="BB22" t="s">
        <v>243</v>
      </c>
      <c r="BC22" t="s">
        <v>250</v>
      </c>
      <c r="BD22" t="s">
        <v>250</v>
      </c>
      <c r="BE22" t="s">
        <v>287</v>
      </c>
      <c r="BF22" t="s">
        <v>250</v>
      </c>
      <c r="BG22" t="s">
        <v>250</v>
      </c>
      <c r="BH22" t="s">
        <v>250</v>
      </c>
      <c r="BI22" t="s">
        <v>251</v>
      </c>
      <c r="BJ22" t="s">
        <v>251</v>
      </c>
      <c r="BK22" t="s">
        <v>465</v>
      </c>
      <c r="BL22" t="s">
        <v>251</v>
      </c>
      <c r="BM22" t="s">
        <v>251</v>
      </c>
      <c r="BO22" t="s">
        <v>252</v>
      </c>
      <c r="BP22" t="s">
        <v>268</v>
      </c>
      <c r="BQ22" t="s">
        <v>266</v>
      </c>
      <c r="BR22" t="s">
        <v>251</v>
      </c>
      <c r="BS22" t="s">
        <v>251</v>
      </c>
      <c r="BU22" t="s">
        <v>251</v>
      </c>
      <c r="BV22" t="s">
        <v>251</v>
      </c>
      <c r="BY22" t="s">
        <v>382</v>
      </c>
      <c r="BZ22" t="s">
        <v>254</v>
      </c>
      <c r="CA22" t="s">
        <v>251</v>
      </c>
      <c r="CB22" t="s">
        <v>291</v>
      </c>
      <c r="CC22" t="s">
        <v>292</v>
      </c>
      <c r="CD22" t="s">
        <v>327</v>
      </c>
      <c r="CE22" t="s">
        <v>251</v>
      </c>
      <c r="CF22" t="s">
        <v>466</v>
      </c>
      <c r="CG22" t="s">
        <v>251</v>
      </c>
      <c r="CH22" t="s">
        <v>268</v>
      </c>
      <c r="CI22" t="s">
        <v>251</v>
      </c>
      <c r="CJ22" t="s">
        <v>328</v>
      </c>
      <c r="CK22" t="s">
        <v>251</v>
      </c>
      <c r="CL22" t="s">
        <v>251</v>
      </c>
      <c r="CN22" t="s">
        <v>110</v>
      </c>
      <c r="CO22" t="s">
        <v>108</v>
      </c>
      <c r="CP22" t="s">
        <v>119</v>
      </c>
      <c r="CQ22" t="s">
        <v>255</v>
      </c>
      <c r="CR22" t="s">
        <v>455</v>
      </c>
      <c r="CS22" t="s">
        <v>243</v>
      </c>
      <c r="CT22" t="s">
        <v>243</v>
      </c>
      <c r="CU22" t="s">
        <v>243</v>
      </c>
      <c r="CV22" t="s">
        <v>243</v>
      </c>
      <c r="CW22" t="s">
        <v>243</v>
      </c>
      <c r="CX22" t="s">
        <v>243</v>
      </c>
      <c r="CY22" t="s">
        <v>242</v>
      </c>
      <c r="CZ22" t="s">
        <v>243</v>
      </c>
      <c r="DA22" t="s">
        <v>242</v>
      </c>
      <c r="DB22" t="s">
        <v>243</v>
      </c>
      <c r="DC22" t="s">
        <v>242</v>
      </c>
      <c r="DD22" t="s">
        <v>243</v>
      </c>
      <c r="DE22" t="s">
        <v>243</v>
      </c>
      <c r="DF22" t="s">
        <v>243</v>
      </c>
      <c r="DG22" t="s">
        <v>243</v>
      </c>
      <c r="DH22" t="s">
        <v>243</v>
      </c>
      <c r="DI22" t="s">
        <v>243</v>
      </c>
      <c r="DJ22" t="s">
        <v>243</v>
      </c>
      <c r="EF22" t="s">
        <v>467</v>
      </c>
      <c r="EG22" t="s">
        <v>243</v>
      </c>
      <c r="EH22" t="s">
        <v>243</v>
      </c>
      <c r="EI22" t="s">
        <v>242</v>
      </c>
      <c r="EJ22" t="s">
        <v>243</v>
      </c>
      <c r="EK22" t="s">
        <v>243</v>
      </c>
      <c r="EL22" t="s">
        <v>243</v>
      </c>
      <c r="EM22" t="s">
        <v>243</v>
      </c>
      <c r="EN22" t="s">
        <v>243</v>
      </c>
      <c r="EO22" t="s">
        <v>242</v>
      </c>
      <c r="EP22" t="s">
        <v>243</v>
      </c>
      <c r="EQ22" t="s">
        <v>243</v>
      </c>
      <c r="ER22" t="s">
        <v>243</v>
      </c>
      <c r="ES22" t="s">
        <v>243</v>
      </c>
      <c r="ET22" t="s">
        <v>243</v>
      </c>
      <c r="EU22" t="s">
        <v>243</v>
      </c>
      <c r="EV22" t="s">
        <v>243</v>
      </c>
      <c r="EW22" t="s">
        <v>243</v>
      </c>
      <c r="EX22" t="s">
        <v>242</v>
      </c>
      <c r="EY22" t="s">
        <v>243</v>
      </c>
      <c r="EZ22" t="s">
        <v>243</v>
      </c>
      <c r="FA22" t="s">
        <v>243</v>
      </c>
      <c r="FB22" t="s">
        <v>243</v>
      </c>
      <c r="FC22" t="s">
        <v>243</v>
      </c>
      <c r="FD22" t="s">
        <v>243</v>
      </c>
      <c r="FE22" t="s">
        <v>243</v>
      </c>
      <c r="FF22" t="s">
        <v>243</v>
      </c>
      <c r="FG22" t="s">
        <v>243</v>
      </c>
      <c r="FH22" t="s">
        <v>243</v>
      </c>
      <c r="FI22" t="s">
        <v>243</v>
      </c>
      <c r="FJ22" t="s">
        <v>243</v>
      </c>
      <c r="FK22" t="s">
        <v>243</v>
      </c>
      <c r="FL22" t="s">
        <v>468</v>
      </c>
      <c r="FM22" t="s">
        <v>242</v>
      </c>
      <c r="FN22" t="s">
        <v>243</v>
      </c>
      <c r="FO22" t="s">
        <v>243</v>
      </c>
      <c r="FP22" t="s">
        <v>243</v>
      </c>
      <c r="FQ22" t="s">
        <v>242</v>
      </c>
      <c r="FR22" t="s">
        <v>243</v>
      </c>
      <c r="FS22" t="s">
        <v>242</v>
      </c>
      <c r="FT22" t="s">
        <v>243</v>
      </c>
      <c r="FU22" t="s">
        <v>243</v>
      </c>
      <c r="FV22" t="s">
        <v>243</v>
      </c>
      <c r="FW22" t="s">
        <v>243</v>
      </c>
      <c r="FX22" t="s">
        <v>243</v>
      </c>
      <c r="FY22" t="s">
        <v>243</v>
      </c>
      <c r="FZ22" t="s">
        <v>243</v>
      </c>
      <c r="GA22" t="s">
        <v>243</v>
      </c>
      <c r="GB22" t="s">
        <v>243</v>
      </c>
      <c r="GC22" t="s">
        <v>243</v>
      </c>
      <c r="GD22" t="s">
        <v>243</v>
      </c>
      <c r="GE22" t="s">
        <v>243</v>
      </c>
      <c r="GG22" t="s">
        <v>469</v>
      </c>
    </row>
    <row r="23" spans="1:189" x14ac:dyDescent="0.35">
      <c r="A23" t="s">
        <v>470</v>
      </c>
      <c r="B23" t="s">
        <v>232</v>
      </c>
      <c r="C23" t="s">
        <v>233</v>
      </c>
      <c r="D23" t="s">
        <v>471</v>
      </c>
      <c r="E23" t="s">
        <v>233</v>
      </c>
      <c r="F23" t="s">
        <v>233</v>
      </c>
      <c r="G23" t="s">
        <v>233</v>
      </c>
      <c r="H23" t="s">
        <v>472</v>
      </c>
      <c r="I23" t="s">
        <v>321</v>
      </c>
      <c r="J23" t="s">
        <v>473</v>
      </c>
      <c r="K23" t="s">
        <v>435</v>
      </c>
      <c r="L23" t="s">
        <v>474</v>
      </c>
      <c r="N23" t="s">
        <v>240</v>
      </c>
      <c r="O23" t="s">
        <v>241</v>
      </c>
      <c r="P23" t="s">
        <v>242</v>
      </c>
      <c r="Q23" t="s">
        <v>243</v>
      </c>
      <c r="R23" t="s">
        <v>243</v>
      </c>
      <c r="S23" t="s">
        <v>243</v>
      </c>
      <c r="T23" t="s">
        <v>243</v>
      </c>
      <c r="U23" t="s">
        <v>243</v>
      </c>
      <c r="W23" t="s">
        <v>244</v>
      </c>
      <c r="Y23" t="s">
        <v>245</v>
      </c>
      <c r="Z23" t="s">
        <v>243</v>
      </c>
      <c r="AA23" t="s">
        <v>243</v>
      </c>
      <c r="AB23" t="s">
        <v>243</v>
      </c>
      <c r="AC23" t="s">
        <v>243</v>
      </c>
      <c r="AD23" t="s">
        <v>243</v>
      </c>
      <c r="AE23" t="s">
        <v>243</v>
      </c>
      <c r="AF23" t="s">
        <v>242</v>
      </c>
      <c r="AG23" t="s">
        <v>243</v>
      </c>
      <c r="AH23" t="s">
        <v>243</v>
      </c>
      <c r="AI23" t="s">
        <v>243</v>
      </c>
      <c r="AJ23" t="s">
        <v>243</v>
      </c>
      <c r="AK23" t="s">
        <v>243</v>
      </c>
      <c r="AL23" t="s">
        <v>243</v>
      </c>
      <c r="AM23" t="s">
        <v>243</v>
      </c>
      <c r="AN23" t="s">
        <v>243</v>
      </c>
      <c r="AP23" t="s">
        <v>282</v>
      </c>
      <c r="AR23" t="s">
        <v>437</v>
      </c>
      <c r="AT23" t="s">
        <v>264</v>
      </c>
      <c r="AU23" t="s">
        <v>261</v>
      </c>
      <c r="AV23" t="s">
        <v>243</v>
      </c>
      <c r="AW23" t="s">
        <v>243</v>
      </c>
      <c r="AX23" t="s">
        <v>243</v>
      </c>
      <c r="AY23" t="s">
        <v>243</v>
      </c>
      <c r="AZ23" t="s">
        <v>243</v>
      </c>
      <c r="BA23" t="s">
        <v>243</v>
      </c>
      <c r="BB23" t="s">
        <v>242</v>
      </c>
      <c r="BC23" t="s">
        <v>250</v>
      </c>
      <c r="BD23" t="s">
        <v>250</v>
      </c>
      <c r="BE23" t="s">
        <v>250</v>
      </c>
      <c r="BF23" t="s">
        <v>250</v>
      </c>
      <c r="BG23" t="s">
        <v>250</v>
      </c>
      <c r="BH23" t="s">
        <v>250</v>
      </c>
      <c r="BI23" t="s">
        <v>251</v>
      </c>
      <c r="BJ23" t="s">
        <v>251</v>
      </c>
      <c r="BK23" t="s">
        <v>251</v>
      </c>
      <c r="BL23" t="s">
        <v>251</v>
      </c>
      <c r="BN23" t="s">
        <v>251</v>
      </c>
      <c r="BO23" t="s">
        <v>251</v>
      </c>
      <c r="BP23" t="s">
        <v>251</v>
      </c>
      <c r="BQ23" t="s">
        <v>266</v>
      </c>
      <c r="BR23" t="s">
        <v>251</v>
      </c>
      <c r="BT23" t="s">
        <v>251</v>
      </c>
      <c r="BU23" t="s">
        <v>251</v>
      </c>
      <c r="BV23" t="s">
        <v>251</v>
      </c>
      <c r="BX23" t="s">
        <v>251</v>
      </c>
      <c r="BY23" t="s">
        <v>251</v>
      </c>
      <c r="BZ23" t="s">
        <v>254</v>
      </c>
      <c r="CA23" t="s">
        <v>251</v>
      </c>
      <c r="CB23" t="s">
        <v>251</v>
      </c>
      <c r="CC23" t="s">
        <v>292</v>
      </c>
      <c r="CD23" t="s">
        <v>251</v>
      </c>
      <c r="CE23" t="s">
        <v>251</v>
      </c>
      <c r="CF23" t="s">
        <v>251</v>
      </c>
      <c r="CG23" t="s">
        <v>423</v>
      </c>
      <c r="CH23" t="s">
        <v>475</v>
      </c>
      <c r="CI23" t="s">
        <v>251</v>
      </c>
      <c r="CJ23" t="s">
        <v>251</v>
      </c>
      <c r="CK23" t="s">
        <v>251</v>
      </c>
      <c r="CL23" t="s">
        <v>251</v>
      </c>
      <c r="CN23" t="s">
        <v>127</v>
      </c>
      <c r="CO23" t="s">
        <v>110</v>
      </c>
      <c r="CP23" t="s">
        <v>119</v>
      </c>
      <c r="CQ23" t="s">
        <v>293</v>
      </c>
      <c r="DL23" t="s">
        <v>367</v>
      </c>
      <c r="DM23" t="s">
        <v>243</v>
      </c>
      <c r="DN23" t="s">
        <v>243</v>
      </c>
      <c r="DO23" t="s">
        <v>243</v>
      </c>
      <c r="DP23" t="s">
        <v>243</v>
      </c>
      <c r="DQ23" t="s">
        <v>243</v>
      </c>
      <c r="DR23" t="s">
        <v>243</v>
      </c>
      <c r="DS23" t="s">
        <v>243</v>
      </c>
      <c r="DT23" t="s">
        <v>243</v>
      </c>
      <c r="DU23" t="s">
        <v>243</v>
      </c>
      <c r="DV23" t="s">
        <v>243</v>
      </c>
      <c r="DW23" t="s">
        <v>242</v>
      </c>
      <c r="DX23" t="s">
        <v>243</v>
      </c>
      <c r="DY23" t="s">
        <v>243</v>
      </c>
      <c r="DZ23" t="s">
        <v>243</v>
      </c>
      <c r="EA23" t="s">
        <v>243</v>
      </c>
      <c r="EB23" t="s">
        <v>243</v>
      </c>
      <c r="EC23" t="s">
        <v>243</v>
      </c>
      <c r="ED23" t="s">
        <v>243</v>
      </c>
      <c r="EF23" t="s">
        <v>476</v>
      </c>
      <c r="EG23" t="s">
        <v>243</v>
      </c>
      <c r="EH23" t="s">
        <v>243</v>
      </c>
      <c r="EI23" t="s">
        <v>243</v>
      </c>
      <c r="EJ23" t="s">
        <v>243</v>
      </c>
      <c r="EK23" t="s">
        <v>243</v>
      </c>
      <c r="EL23" t="s">
        <v>243</v>
      </c>
      <c r="EM23" t="s">
        <v>243</v>
      </c>
      <c r="EN23" t="s">
        <v>243</v>
      </c>
      <c r="EO23" t="s">
        <v>242</v>
      </c>
      <c r="EP23" t="s">
        <v>243</v>
      </c>
      <c r="EQ23" t="s">
        <v>243</v>
      </c>
      <c r="ER23" t="s">
        <v>243</v>
      </c>
      <c r="ES23" t="s">
        <v>243</v>
      </c>
      <c r="ET23" t="s">
        <v>243</v>
      </c>
      <c r="EU23" t="s">
        <v>243</v>
      </c>
      <c r="EV23" t="s">
        <v>243</v>
      </c>
      <c r="EW23" t="s">
        <v>243</v>
      </c>
      <c r="EX23" t="s">
        <v>243</v>
      </c>
      <c r="EY23" t="s">
        <v>243</v>
      </c>
      <c r="EZ23" t="s">
        <v>243</v>
      </c>
      <c r="FA23" t="s">
        <v>243</v>
      </c>
      <c r="FB23" t="s">
        <v>243</v>
      </c>
      <c r="FC23" t="s">
        <v>243</v>
      </c>
      <c r="FD23" t="s">
        <v>243</v>
      </c>
      <c r="FE23" t="s">
        <v>243</v>
      </c>
      <c r="FF23" t="s">
        <v>242</v>
      </c>
      <c r="FG23" t="s">
        <v>243</v>
      </c>
      <c r="FH23" t="s">
        <v>243</v>
      </c>
      <c r="FI23" t="s">
        <v>243</v>
      </c>
      <c r="FJ23" t="s">
        <v>243</v>
      </c>
      <c r="FK23" t="s">
        <v>243</v>
      </c>
      <c r="FL23" t="s">
        <v>477</v>
      </c>
      <c r="FM23" t="s">
        <v>242</v>
      </c>
      <c r="FN23" t="s">
        <v>243</v>
      </c>
      <c r="FO23" t="s">
        <v>243</v>
      </c>
      <c r="FP23" t="s">
        <v>243</v>
      </c>
      <c r="FQ23" t="s">
        <v>243</v>
      </c>
      <c r="FR23" t="s">
        <v>243</v>
      </c>
      <c r="FS23" t="s">
        <v>242</v>
      </c>
      <c r="FT23" t="s">
        <v>243</v>
      </c>
      <c r="FU23" t="s">
        <v>243</v>
      </c>
      <c r="FV23" t="s">
        <v>243</v>
      </c>
      <c r="FW23" t="s">
        <v>243</v>
      </c>
      <c r="FX23" t="s">
        <v>243</v>
      </c>
      <c r="FY23" t="s">
        <v>243</v>
      </c>
      <c r="FZ23" t="s">
        <v>243</v>
      </c>
      <c r="GA23" t="s">
        <v>243</v>
      </c>
      <c r="GB23" t="s">
        <v>243</v>
      </c>
      <c r="GC23" t="s">
        <v>243</v>
      </c>
      <c r="GD23" t="s">
        <v>243</v>
      </c>
      <c r="GE23" t="s">
        <v>243</v>
      </c>
      <c r="GG23" t="s">
        <v>478</v>
      </c>
    </row>
    <row r="24" spans="1:189" x14ac:dyDescent="0.35">
      <c r="A24" t="s">
        <v>479</v>
      </c>
      <c r="B24" t="s">
        <v>232</v>
      </c>
      <c r="C24" t="s">
        <v>233</v>
      </c>
      <c r="D24" t="s">
        <v>480</v>
      </c>
      <c r="E24" t="s">
        <v>233</v>
      </c>
      <c r="F24" t="s">
        <v>233</v>
      </c>
      <c r="G24" t="s">
        <v>233</v>
      </c>
      <c r="H24" t="s">
        <v>481</v>
      </c>
      <c r="I24" t="s">
        <v>276</v>
      </c>
      <c r="J24" t="s">
        <v>362</v>
      </c>
      <c r="K24" t="s">
        <v>238</v>
      </c>
      <c r="L24" t="s">
        <v>239</v>
      </c>
      <c r="N24" t="s">
        <v>240</v>
      </c>
      <c r="O24" t="s">
        <v>241</v>
      </c>
      <c r="P24" t="s">
        <v>242</v>
      </c>
      <c r="Q24" t="s">
        <v>243</v>
      </c>
      <c r="R24" t="s">
        <v>243</v>
      </c>
      <c r="S24" t="s">
        <v>243</v>
      </c>
      <c r="T24" t="s">
        <v>243</v>
      </c>
      <c r="U24" t="s">
        <v>243</v>
      </c>
      <c r="W24" t="s">
        <v>244</v>
      </c>
      <c r="Y24" t="s">
        <v>262</v>
      </c>
      <c r="Z24" t="s">
        <v>243</v>
      </c>
      <c r="AA24" t="s">
        <v>243</v>
      </c>
      <c r="AB24" t="s">
        <v>243</v>
      </c>
      <c r="AC24" t="s">
        <v>243</v>
      </c>
      <c r="AD24" t="s">
        <v>243</v>
      </c>
      <c r="AE24" t="s">
        <v>242</v>
      </c>
      <c r="AF24" t="s">
        <v>243</v>
      </c>
      <c r="AG24" t="s">
        <v>243</v>
      </c>
      <c r="AH24" t="s">
        <v>243</v>
      </c>
      <c r="AI24" t="s">
        <v>243</v>
      </c>
      <c r="AJ24" t="s">
        <v>243</v>
      </c>
      <c r="AK24" t="s">
        <v>243</v>
      </c>
      <c r="AL24" t="s">
        <v>243</v>
      </c>
      <c r="AM24" t="s">
        <v>243</v>
      </c>
      <c r="AN24" t="s">
        <v>243</v>
      </c>
      <c r="AP24" t="s">
        <v>282</v>
      </c>
      <c r="AR24" t="s">
        <v>482</v>
      </c>
      <c r="AT24" t="s">
        <v>307</v>
      </c>
      <c r="AU24" t="s">
        <v>483</v>
      </c>
      <c r="AV24" t="s">
        <v>243</v>
      </c>
      <c r="AW24" t="s">
        <v>242</v>
      </c>
      <c r="AX24" t="s">
        <v>242</v>
      </c>
      <c r="AY24" t="s">
        <v>242</v>
      </c>
      <c r="AZ24" t="s">
        <v>243</v>
      </c>
      <c r="BA24" t="s">
        <v>243</v>
      </c>
      <c r="BB24" t="s">
        <v>243</v>
      </c>
      <c r="BC24" t="s">
        <v>250</v>
      </c>
      <c r="BD24" t="s">
        <v>250</v>
      </c>
      <c r="BE24" t="s">
        <v>287</v>
      </c>
      <c r="BF24" t="s">
        <v>250</v>
      </c>
      <c r="BG24" t="s">
        <v>250</v>
      </c>
      <c r="BH24" t="s">
        <v>250</v>
      </c>
      <c r="BI24" t="s">
        <v>251</v>
      </c>
      <c r="BJ24" t="s">
        <v>251</v>
      </c>
      <c r="BK24" t="s">
        <v>251</v>
      </c>
      <c r="BL24" t="s">
        <v>251</v>
      </c>
      <c r="BN24" t="s">
        <v>251</v>
      </c>
      <c r="BO24" t="s">
        <v>252</v>
      </c>
      <c r="BP24" t="s">
        <v>288</v>
      </c>
      <c r="BQ24" t="s">
        <v>266</v>
      </c>
      <c r="BR24" t="s">
        <v>267</v>
      </c>
      <c r="BT24" t="s">
        <v>289</v>
      </c>
      <c r="BU24" t="s">
        <v>251</v>
      </c>
      <c r="BV24" t="s">
        <v>251</v>
      </c>
      <c r="BX24" t="s">
        <v>251</v>
      </c>
      <c r="BY24" t="s">
        <v>251</v>
      </c>
      <c r="BZ24" t="s">
        <v>251</v>
      </c>
      <c r="CA24" t="s">
        <v>251</v>
      </c>
      <c r="CB24" t="s">
        <v>251</v>
      </c>
      <c r="CC24" t="s">
        <v>292</v>
      </c>
      <c r="CD24" t="s">
        <v>251</v>
      </c>
      <c r="CE24" t="s">
        <v>251</v>
      </c>
      <c r="CF24" t="s">
        <v>251</v>
      </c>
      <c r="CG24" t="s">
        <v>251</v>
      </c>
      <c r="CH24" t="s">
        <v>251</v>
      </c>
      <c r="CI24" t="s">
        <v>251</v>
      </c>
      <c r="CJ24" t="s">
        <v>251</v>
      </c>
      <c r="CK24" t="s">
        <v>251</v>
      </c>
      <c r="CL24" t="s">
        <v>251</v>
      </c>
      <c r="CN24" t="s">
        <v>111</v>
      </c>
      <c r="CO24" t="s">
        <v>108</v>
      </c>
      <c r="CP24" t="s">
        <v>110</v>
      </c>
      <c r="CQ24" t="s">
        <v>293</v>
      </c>
      <c r="DL24" t="s">
        <v>484</v>
      </c>
      <c r="DM24" t="s">
        <v>243</v>
      </c>
      <c r="DN24" t="s">
        <v>242</v>
      </c>
      <c r="DO24" t="s">
        <v>243</v>
      </c>
      <c r="DP24" t="s">
        <v>243</v>
      </c>
      <c r="DQ24" t="s">
        <v>243</v>
      </c>
      <c r="DR24" t="s">
        <v>243</v>
      </c>
      <c r="DS24" t="s">
        <v>242</v>
      </c>
      <c r="DT24" t="s">
        <v>243</v>
      </c>
      <c r="DU24" t="s">
        <v>243</v>
      </c>
      <c r="DV24" t="s">
        <v>243</v>
      </c>
      <c r="DW24" t="s">
        <v>243</v>
      </c>
      <c r="DX24" t="s">
        <v>243</v>
      </c>
      <c r="DY24" t="s">
        <v>243</v>
      </c>
      <c r="DZ24" t="s">
        <v>243</v>
      </c>
      <c r="EA24" t="s">
        <v>243</v>
      </c>
      <c r="EB24" t="s">
        <v>243</v>
      </c>
      <c r="EC24" t="s">
        <v>243</v>
      </c>
      <c r="ED24" t="s">
        <v>243</v>
      </c>
      <c r="EF24" t="s">
        <v>110</v>
      </c>
      <c r="EG24" t="s">
        <v>243</v>
      </c>
      <c r="EH24" t="s">
        <v>243</v>
      </c>
      <c r="EI24" t="s">
        <v>243</v>
      </c>
      <c r="EJ24" t="s">
        <v>243</v>
      </c>
      <c r="EK24" t="s">
        <v>243</v>
      </c>
      <c r="EL24" t="s">
        <v>243</v>
      </c>
      <c r="EM24" t="s">
        <v>243</v>
      </c>
      <c r="EN24" t="s">
        <v>243</v>
      </c>
      <c r="EO24" t="s">
        <v>242</v>
      </c>
      <c r="EP24" t="s">
        <v>243</v>
      </c>
      <c r="EQ24" t="s">
        <v>243</v>
      </c>
      <c r="ER24" t="s">
        <v>243</v>
      </c>
      <c r="ES24" t="s">
        <v>243</v>
      </c>
      <c r="ET24" t="s">
        <v>243</v>
      </c>
      <c r="EU24" t="s">
        <v>243</v>
      </c>
      <c r="EV24" t="s">
        <v>243</v>
      </c>
      <c r="EW24" t="s">
        <v>243</v>
      </c>
      <c r="EX24" t="s">
        <v>243</v>
      </c>
      <c r="EY24" t="s">
        <v>243</v>
      </c>
      <c r="EZ24" t="s">
        <v>243</v>
      </c>
      <c r="FA24" t="s">
        <v>243</v>
      </c>
      <c r="FB24" t="s">
        <v>243</v>
      </c>
      <c r="FC24" t="s">
        <v>243</v>
      </c>
      <c r="FD24" t="s">
        <v>243</v>
      </c>
      <c r="FE24" t="s">
        <v>243</v>
      </c>
      <c r="FF24" t="s">
        <v>243</v>
      </c>
      <c r="FG24" t="s">
        <v>243</v>
      </c>
      <c r="FH24" t="s">
        <v>243</v>
      </c>
      <c r="FI24" t="s">
        <v>243</v>
      </c>
      <c r="FJ24" t="s">
        <v>243</v>
      </c>
      <c r="FK24" t="s">
        <v>243</v>
      </c>
      <c r="FL24" t="s">
        <v>296</v>
      </c>
      <c r="FM24" t="s">
        <v>242</v>
      </c>
      <c r="FN24" t="s">
        <v>242</v>
      </c>
      <c r="FO24" t="s">
        <v>243</v>
      </c>
      <c r="FP24" t="s">
        <v>243</v>
      </c>
      <c r="FQ24" t="s">
        <v>243</v>
      </c>
      <c r="FR24" t="s">
        <v>242</v>
      </c>
      <c r="FS24" t="s">
        <v>243</v>
      </c>
      <c r="FT24" t="s">
        <v>243</v>
      </c>
      <c r="FU24" t="s">
        <v>243</v>
      </c>
      <c r="FV24" t="s">
        <v>243</v>
      </c>
      <c r="FW24" t="s">
        <v>243</v>
      </c>
      <c r="FX24" t="s">
        <v>243</v>
      </c>
      <c r="FY24" t="s">
        <v>243</v>
      </c>
      <c r="FZ24" t="s">
        <v>243</v>
      </c>
      <c r="GA24" t="s">
        <v>243</v>
      </c>
      <c r="GB24" t="s">
        <v>243</v>
      </c>
      <c r="GC24" t="s">
        <v>243</v>
      </c>
      <c r="GD24" t="s">
        <v>243</v>
      </c>
      <c r="GE24" t="s">
        <v>243</v>
      </c>
      <c r="GG24" t="s">
        <v>434</v>
      </c>
    </row>
    <row r="25" spans="1:189" x14ac:dyDescent="0.35">
      <c r="A25" t="s">
        <v>485</v>
      </c>
      <c r="B25" t="s">
        <v>232</v>
      </c>
      <c r="C25" t="s">
        <v>233</v>
      </c>
      <c r="D25" t="s">
        <v>486</v>
      </c>
      <c r="E25" t="s">
        <v>233</v>
      </c>
      <c r="F25" t="s">
        <v>233</v>
      </c>
      <c r="G25" t="s">
        <v>233</v>
      </c>
      <c r="H25" t="s">
        <v>487</v>
      </c>
      <c r="I25" t="s">
        <v>261</v>
      </c>
      <c r="K25" t="s">
        <v>488</v>
      </c>
      <c r="L25" t="s">
        <v>489</v>
      </c>
      <c r="N25" t="s">
        <v>240</v>
      </c>
      <c r="O25" t="s">
        <v>241</v>
      </c>
      <c r="P25" t="s">
        <v>242</v>
      </c>
      <c r="Q25" t="s">
        <v>243</v>
      </c>
      <c r="R25" t="s">
        <v>243</v>
      </c>
      <c r="S25" t="s">
        <v>243</v>
      </c>
      <c r="T25" t="s">
        <v>243</v>
      </c>
      <c r="U25" t="s">
        <v>243</v>
      </c>
      <c r="W25" t="s">
        <v>244</v>
      </c>
      <c r="Y25" t="s">
        <v>490</v>
      </c>
      <c r="Z25" t="s">
        <v>243</v>
      </c>
      <c r="AA25" t="s">
        <v>243</v>
      </c>
      <c r="AB25" t="s">
        <v>243</v>
      </c>
      <c r="AC25" t="s">
        <v>243</v>
      </c>
      <c r="AD25" t="s">
        <v>243</v>
      </c>
      <c r="AE25" t="s">
        <v>243</v>
      </c>
      <c r="AF25" t="s">
        <v>243</v>
      </c>
      <c r="AG25" t="s">
        <v>243</v>
      </c>
      <c r="AH25" t="s">
        <v>243</v>
      </c>
      <c r="AI25" t="s">
        <v>243</v>
      </c>
      <c r="AJ25" t="s">
        <v>242</v>
      </c>
      <c r="AK25" t="s">
        <v>243</v>
      </c>
      <c r="AL25" t="s">
        <v>243</v>
      </c>
      <c r="AM25" t="s">
        <v>243</v>
      </c>
      <c r="AN25" t="s">
        <v>243</v>
      </c>
      <c r="AP25" t="s">
        <v>373</v>
      </c>
      <c r="AR25" t="s">
        <v>247</v>
      </c>
      <c r="AT25" t="s">
        <v>242</v>
      </c>
      <c r="AU25" t="s">
        <v>261</v>
      </c>
      <c r="AV25" t="s">
        <v>243</v>
      </c>
      <c r="AW25" t="s">
        <v>243</v>
      </c>
      <c r="AX25" t="s">
        <v>243</v>
      </c>
      <c r="AY25" t="s">
        <v>243</v>
      </c>
      <c r="AZ25" t="s">
        <v>243</v>
      </c>
      <c r="BA25" t="s">
        <v>243</v>
      </c>
      <c r="BB25" t="s">
        <v>242</v>
      </c>
      <c r="BC25" t="s">
        <v>250</v>
      </c>
      <c r="BD25" t="s">
        <v>250</v>
      </c>
      <c r="BE25" t="s">
        <v>250</v>
      </c>
      <c r="BF25" t="s">
        <v>250</v>
      </c>
      <c r="BG25" t="s">
        <v>250</v>
      </c>
      <c r="BH25" t="s">
        <v>250</v>
      </c>
      <c r="BI25" t="s">
        <v>348</v>
      </c>
      <c r="BJ25" t="s">
        <v>251</v>
      </c>
      <c r="BK25" t="s">
        <v>251</v>
      </c>
      <c r="BL25" t="s">
        <v>251</v>
      </c>
      <c r="BN25" t="s">
        <v>438</v>
      </c>
      <c r="BO25" t="s">
        <v>252</v>
      </c>
      <c r="BP25" t="s">
        <v>288</v>
      </c>
      <c r="BQ25" t="s">
        <v>266</v>
      </c>
      <c r="BR25" t="s">
        <v>267</v>
      </c>
      <c r="BT25" t="s">
        <v>289</v>
      </c>
      <c r="BU25" t="s">
        <v>251</v>
      </c>
      <c r="BV25" t="s">
        <v>251</v>
      </c>
      <c r="BY25" t="s">
        <v>251</v>
      </c>
      <c r="BZ25" t="s">
        <v>254</v>
      </c>
      <c r="CA25" t="s">
        <v>251</v>
      </c>
      <c r="CB25" t="s">
        <v>251</v>
      </c>
      <c r="CC25" t="s">
        <v>292</v>
      </c>
      <c r="CD25" t="s">
        <v>251</v>
      </c>
      <c r="CE25" t="s">
        <v>251</v>
      </c>
      <c r="CF25" t="s">
        <v>251</v>
      </c>
      <c r="CG25" t="s">
        <v>251</v>
      </c>
      <c r="CH25" t="s">
        <v>251</v>
      </c>
      <c r="CI25" t="s">
        <v>251</v>
      </c>
      <c r="CJ25" t="s">
        <v>251</v>
      </c>
      <c r="CK25" t="s">
        <v>251</v>
      </c>
      <c r="CL25" t="s">
        <v>251</v>
      </c>
      <c r="CN25" t="s">
        <v>107</v>
      </c>
      <c r="CO25" t="s">
        <v>110</v>
      </c>
      <c r="CP25" t="s">
        <v>111</v>
      </c>
      <c r="CQ25" t="s">
        <v>293</v>
      </c>
      <c r="DL25" t="s">
        <v>491</v>
      </c>
      <c r="DM25" t="s">
        <v>242</v>
      </c>
      <c r="DN25" t="s">
        <v>243</v>
      </c>
      <c r="DO25" t="s">
        <v>243</v>
      </c>
      <c r="DP25" t="s">
        <v>243</v>
      </c>
      <c r="DQ25" t="s">
        <v>243</v>
      </c>
      <c r="DR25" t="s">
        <v>243</v>
      </c>
      <c r="DS25" t="s">
        <v>243</v>
      </c>
      <c r="DT25" t="s">
        <v>243</v>
      </c>
      <c r="DU25" t="s">
        <v>243</v>
      </c>
      <c r="DV25" t="s">
        <v>243</v>
      </c>
      <c r="DW25" t="s">
        <v>243</v>
      </c>
      <c r="DX25" t="s">
        <v>243</v>
      </c>
      <c r="DY25" t="s">
        <v>243</v>
      </c>
      <c r="DZ25" t="s">
        <v>243</v>
      </c>
      <c r="EA25" t="s">
        <v>243</v>
      </c>
      <c r="EB25" t="s">
        <v>243</v>
      </c>
      <c r="EC25" t="s">
        <v>243</v>
      </c>
      <c r="ED25" t="s">
        <v>243</v>
      </c>
      <c r="EF25" t="s">
        <v>111</v>
      </c>
      <c r="EG25" t="s">
        <v>243</v>
      </c>
      <c r="EH25" t="s">
        <v>243</v>
      </c>
      <c r="EI25" t="s">
        <v>243</v>
      </c>
      <c r="EJ25" t="s">
        <v>243</v>
      </c>
      <c r="EK25" t="s">
        <v>243</v>
      </c>
      <c r="EL25" t="s">
        <v>243</v>
      </c>
      <c r="EM25" t="s">
        <v>243</v>
      </c>
      <c r="EN25" t="s">
        <v>243</v>
      </c>
      <c r="EO25" t="s">
        <v>243</v>
      </c>
      <c r="EP25" t="s">
        <v>242</v>
      </c>
      <c r="EQ25" t="s">
        <v>243</v>
      </c>
      <c r="ER25" t="s">
        <v>243</v>
      </c>
      <c r="ES25" t="s">
        <v>243</v>
      </c>
      <c r="ET25" t="s">
        <v>243</v>
      </c>
      <c r="EU25" t="s">
        <v>243</v>
      </c>
      <c r="EV25" t="s">
        <v>243</v>
      </c>
      <c r="EW25" t="s">
        <v>243</v>
      </c>
      <c r="EX25" t="s">
        <v>243</v>
      </c>
      <c r="EY25" t="s">
        <v>243</v>
      </c>
      <c r="EZ25" t="s">
        <v>243</v>
      </c>
      <c r="FA25" t="s">
        <v>243</v>
      </c>
      <c r="FB25" t="s">
        <v>243</v>
      </c>
      <c r="FC25" t="s">
        <v>243</v>
      </c>
      <c r="FD25" t="s">
        <v>243</v>
      </c>
      <c r="FE25" t="s">
        <v>243</v>
      </c>
      <c r="FF25" t="s">
        <v>243</v>
      </c>
      <c r="FG25" t="s">
        <v>243</v>
      </c>
      <c r="FH25" t="s">
        <v>243</v>
      </c>
      <c r="FI25" t="s">
        <v>243</v>
      </c>
      <c r="FJ25" t="s">
        <v>243</v>
      </c>
      <c r="FK25" t="s">
        <v>243</v>
      </c>
      <c r="FL25" t="s">
        <v>257</v>
      </c>
      <c r="FM25" t="s">
        <v>242</v>
      </c>
      <c r="FN25" t="s">
        <v>243</v>
      </c>
      <c r="FO25" t="s">
        <v>243</v>
      </c>
      <c r="FP25" t="s">
        <v>243</v>
      </c>
      <c r="FQ25" t="s">
        <v>243</v>
      </c>
      <c r="FR25" t="s">
        <v>243</v>
      </c>
      <c r="FS25" t="s">
        <v>243</v>
      </c>
      <c r="FT25" t="s">
        <v>243</v>
      </c>
      <c r="FU25" t="s">
        <v>243</v>
      </c>
      <c r="FV25" t="s">
        <v>243</v>
      </c>
      <c r="FW25" t="s">
        <v>243</v>
      </c>
      <c r="FX25" t="s">
        <v>243</v>
      </c>
      <c r="FY25" t="s">
        <v>243</v>
      </c>
      <c r="FZ25" t="s">
        <v>243</v>
      </c>
      <c r="GA25" t="s">
        <v>243</v>
      </c>
      <c r="GB25" t="s">
        <v>243</v>
      </c>
      <c r="GC25" t="s">
        <v>243</v>
      </c>
      <c r="GD25" t="s">
        <v>243</v>
      </c>
      <c r="GE25" t="s">
        <v>243</v>
      </c>
      <c r="GG25" t="s">
        <v>473</v>
      </c>
    </row>
    <row r="26" spans="1:189" x14ac:dyDescent="0.35">
      <c r="A26" t="s">
        <v>492</v>
      </c>
      <c r="B26" t="s">
        <v>232</v>
      </c>
      <c r="C26" t="s">
        <v>233</v>
      </c>
      <c r="D26" t="s">
        <v>493</v>
      </c>
      <c r="E26" t="s">
        <v>233</v>
      </c>
      <c r="F26" t="s">
        <v>233</v>
      </c>
      <c r="G26" t="s">
        <v>233</v>
      </c>
      <c r="H26" t="s">
        <v>494</v>
      </c>
      <c r="I26" t="s">
        <v>236</v>
      </c>
      <c r="J26" t="s">
        <v>473</v>
      </c>
      <c r="K26" t="s">
        <v>238</v>
      </c>
      <c r="L26" t="s">
        <v>444</v>
      </c>
      <c r="N26" t="s">
        <v>240</v>
      </c>
      <c r="O26" t="s">
        <v>241</v>
      </c>
      <c r="P26" t="s">
        <v>242</v>
      </c>
      <c r="Q26" t="s">
        <v>243</v>
      </c>
      <c r="R26" t="s">
        <v>243</v>
      </c>
      <c r="S26" t="s">
        <v>243</v>
      </c>
      <c r="T26" t="s">
        <v>243</v>
      </c>
      <c r="U26" t="s">
        <v>243</v>
      </c>
      <c r="W26" t="s">
        <v>244</v>
      </c>
      <c r="Y26" t="s">
        <v>281</v>
      </c>
      <c r="Z26" t="s">
        <v>243</v>
      </c>
      <c r="AA26" t="s">
        <v>243</v>
      </c>
      <c r="AB26" t="s">
        <v>243</v>
      </c>
      <c r="AC26" t="s">
        <v>243</v>
      </c>
      <c r="AD26" t="s">
        <v>243</v>
      </c>
      <c r="AE26" t="s">
        <v>243</v>
      </c>
      <c r="AF26" t="s">
        <v>243</v>
      </c>
      <c r="AG26" t="s">
        <v>242</v>
      </c>
      <c r="AH26" t="s">
        <v>243</v>
      </c>
      <c r="AI26" t="s">
        <v>243</v>
      </c>
      <c r="AJ26" t="s">
        <v>243</v>
      </c>
      <c r="AK26" t="s">
        <v>243</v>
      </c>
      <c r="AL26" t="s">
        <v>243</v>
      </c>
      <c r="AM26" t="s">
        <v>243</v>
      </c>
      <c r="AN26" t="s">
        <v>243</v>
      </c>
      <c r="AP26" t="s">
        <v>246</v>
      </c>
      <c r="AR26" t="s">
        <v>437</v>
      </c>
      <c r="AT26" t="s">
        <v>284</v>
      </c>
      <c r="AU26" t="s">
        <v>495</v>
      </c>
      <c r="AV26" t="s">
        <v>243</v>
      </c>
      <c r="AW26" t="s">
        <v>243</v>
      </c>
      <c r="AX26" t="s">
        <v>242</v>
      </c>
      <c r="AY26" t="s">
        <v>242</v>
      </c>
      <c r="AZ26" t="s">
        <v>242</v>
      </c>
      <c r="BA26" t="s">
        <v>243</v>
      </c>
      <c r="BB26" t="s">
        <v>243</v>
      </c>
      <c r="BC26" t="s">
        <v>287</v>
      </c>
      <c r="BD26" t="s">
        <v>250</v>
      </c>
      <c r="BE26" t="s">
        <v>287</v>
      </c>
      <c r="BF26" t="s">
        <v>286</v>
      </c>
      <c r="BG26" t="s">
        <v>250</v>
      </c>
      <c r="BH26" t="s">
        <v>250</v>
      </c>
      <c r="BI26" t="s">
        <v>251</v>
      </c>
      <c r="BJ26" t="s">
        <v>251</v>
      </c>
      <c r="BK26" t="s">
        <v>251</v>
      </c>
      <c r="BL26" t="s">
        <v>251</v>
      </c>
      <c r="BN26" t="s">
        <v>251</v>
      </c>
      <c r="BO26" t="s">
        <v>251</v>
      </c>
      <c r="BP26" t="s">
        <v>251</v>
      </c>
      <c r="BQ26" t="s">
        <v>266</v>
      </c>
      <c r="BR26" t="s">
        <v>251</v>
      </c>
      <c r="BT26" t="s">
        <v>289</v>
      </c>
      <c r="BU26" t="s">
        <v>253</v>
      </c>
      <c r="BV26" t="s">
        <v>251</v>
      </c>
      <c r="BX26" t="s">
        <v>338</v>
      </c>
      <c r="BY26" t="s">
        <v>382</v>
      </c>
      <c r="BZ26" t="s">
        <v>251</v>
      </c>
      <c r="CA26" t="s">
        <v>251</v>
      </c>
      <c r="CB26" t="s">
        <v>251</v>
      </c>
      <c r="CC26" t="s">
        <v>251</v>
      </c>
      <c r="CD26" t="s">
        <v>327</v>
      </c>
      <c r="CE26" t="s">
        <v>251</v>
      </c>
      <c r="CF26" t="s">
        <v>251</v>
      </c>
      <c r="CG26" t="s">
        <v>251</v>
      </c>
      <c r="CH26" t="s">
        <v>251</v>
      </c>
      <c r="CI26" t="s">
        <v>251</v>
      </c>
      <c r="CJ26" t="s">
        <v>251</v>
      </c>
      <c r="CK26" t="s">
        <v>269</v>
      </c>
      <c r="CL26" t="s">
        <v>251</v>
      </c>
      <c r="CN26" t="s">
        <v>110</v>
      </c>
      <c r="CO26" t="s">
        <v>118</v>
      </c>
      <c r="CP26" t="s">
        <v>113</v>
      </c>
      <c r="CQ26" t="s">
        <v>255</v>
      </c>
      <c r="CR26" t="s">
        <v>367</v>
      </c>
      <c r="CS26" t="s">
        <v>243</v>
      </c>
      <c r="CT26" t="s">
        <v>243</v>
      </c>
      <c r="CU26" t="s">
        <v>243</v>
      </c>
      <c r="CV26" t="s">
        <v>243</v>
      </c>
      <c r="CW26" t="s">
        <v>243</v>
      </c>
      <c r="CX26" t="s">
        <v>243</v>
      </c>
      <c r="CY26" t="s">
        <v>243</v>
      </c>
      <c r="CZ26" t="s">
        <v>243</v>
      </c>
      <c r="DA26" t="s">
        <v>243</v>
      </c>
      <c r="DB26" t="s">
        <v>243</v>
      </c>
      <c r="DC26" t="s">
        <v>242</v>
      </c>
      <c r="DD26" t="s">
        <v>243</v>
      </c>
      <c r="DE26" t="s">
        <v>243</v>
      </c>
      <c r="DF26" t="s">
        <v>243</v>
      </c>
      <c r="DG26" t="s">
        <v>243</v>
      </c>
      <c r="DH26" t="s">
        <v>243</v>
      </c>
      <c r="DI26" t="s">
        <v>243</v>
      </c>
      <c r="DJ26" t="s">
        <v>243</v>
      </c>
      <c r="EF26" t="s">
        <v>496</v>
      </c>
      <c r="EG26" t="s">
        <v>243</v>
      </c>
      <c r="EH26" t="s">
        <v>243</v>
      </c>
      <c r="EI26" t="s">
        <v>243</v>
      </c>
      <c r="EJ26" t="s">
        <v>243</v>
      </c>
      <c r="EK26" t="s">
        <v>243</v>
      </c>
      <c r="EL26" t="s">
        <v>243</v>
      </c>
      <c r="EM26" t="s">
        <v>243</v>
      </c>
      <c r="EN26" t="s">
        <v>243</v>
      </c>
      <c r="EO26" t="s">
        <v>242</v>
      </c>
      <c r="EP26" t="s">
        <v>243</v>
      </c>
      <c r="EQ26" t="s">
        <v>243</v>
      </c>
      <c r="ER26" t="s">
        <v>242</v>
      </c>
      <c r="ES26" t="s">
        <v>243</v>
      </c>
      <c r="ET26" t="s">
        <v>243</v>
      </c>
      <c r="EU26" t="s">
        <v>243</v>
      </c>
      <c r="EV26" t="s">
        <v>243</v>
      </c>
      <c r="EW26" t="s">
        <v>242</v>
      </c>
      <c r="EX26" t="s">
        <v>243</v>
      </c>
      <c r="EY26" t="s">
        <v>243</v>
      </c>
      <c r="EZ26" t="s">
        <v>243</v>
      </c>
      <c r="FA26" t="s">
        <v>243</v>
      </c>
      <c r="FB26" t="s">
        <v>243</v>
      </c>
      <c r="FC26" t="s">
        <v>243</v>
      </c>
      <c r="FD26" t="s">
        <v>243</v>
      </c>
      <c r="FE26" t="s">
        <v>243</v>
      </c>
      <c r="FF26" t="s">
        <v>243</v>
      </c>
      <c r="FG26" t="s">
        <v>243</v>
      </c>
      <c r="FH26" t="s">
        <v>243</v>
      </c>
      <c r="FI26" t="s">
        <v>243</v>
      </c>
      <c r="FJ26" t="s">
        <v>243</v>
      </c>
      <c r="FK26" t="s">
        <v>243</v>
      </c>
      <c r="FL26" t="s">
        <v>296</v>
      </c>
      <c r="FM26" t="s">
        <v>242</v>
      </c>
      <c r="FN26" t="s">
        <v>242</v>
      </c>
      <c r="FO26" t="s">
        <v>243</v>
      </c>
      <c r="FP26" t="s">
        <v>243</v>
      </c>
      <c r="FQ26" t="s">
        <v>243</v>
      </c>
      <c r="FR26" t="s">
        <v>242</v>
      </c>
      <c r="FS26" t="s">
        <v>243</v>
      </c>
      <c r="FT26" t="s">
        <v>243</v>
      </c>
      <c r="FU26" t="s">
        <v>243</v>
      </c>
      <c r="FV26" t="s">
        <v>243</v>
      </c>
      <c r="FW26" t="s">
        <v>243</v>
      </c>
      <c r="FX26" t="s">
        <v>243</v>
      </c>
      <c r="FY26" t="s">
        <v>243</v>
      </c>
      <c r="FZ26" t="s">
        <v>243</v>
      </c>
      <c r="GA26" t="s">
        <v>243</v>
      </c>
      <c r="GB26" t="s">
        <v>243</v>
      </c>
      <c r="GC26" t="s">
        <v>243</v>
      </c>
      <c r="GD26" t="s">
        <v>243</v>
      </c>
      <c r="GE26" t="s">
        <v>243</v>
      </c>
      <c r="GG26" t="s">
        <v>277</v>
      </c>
    </row>
    <row r="27" spans="1:189" x14ac:dyDescent="0.35">
      <c r="A27" t="s">
        <v>497</v>
      </c>
      <c r="B27" t="s">
        <v>232</v>
      </c>
      <c r="C27" t="s">
        <v>233</v>
      </c>
      <c r="D27" t="s">
        <v>498</v>
      </c>
      <c r="E27" t="s">
        <v>233</v>
      </c>
      <c r="F27" t="s">
        <v>233</v>
      </c>
      <c r="G27" t="s">
        <v>233</v>
      </c>
      <c r="H27" t="s">
        <v>499</v>
      </c>
      <c r="I27" t="s">
        <v>261</v>
      </c>
      <c r="K27" t="s">
        <v>238</v>
      </c>
      <c r="L27" t="s">
        <v>239</v>
      </c>
      <c r="N27" t="s">
        <v>240</v>
      </c>
      <c r="O27" t="s">
        <v>241</v>
      </c>
      <c r="P27" t="s">
        <v>242</v>
      </c>
      <c r="Q27" t="s">
        <v>243</v>
      </c>
      <c r="R27" t="s">
        <v>243</v>
      </c>
      <c r="S27" t="s">
        <v>243</v>
      </c>
      <c r="T27" t="s">
        <v>243</v>
      </c>
      <c r="U27" t="s">
        <v>243</v>
      </c>
      <c r="W27" t="s">
        <v>244</v>
      </c>
      <c r="Y27" t="s">
        <v>356</v>
      </c>
      <c r="Z27" t="s">
        <v>243</v>
      </c>
      <c r="AA27" t="s">
        <v>243</v>
      </c>
      <c r="AB27" t="s">
        <v>243</v>
      </c>
      <c r="AC27" t="s">
        <v>243</v>
      </c>
      <c r="AD27" t="s">
        <v>243</v>
      </c>
      <c r="AE27" t="s">
        <v>243</v>
      </c>
      <c r="AF27" t="s">
        <v>243</v>
      </c>
      <c r="AG27" t="s">
        <v>243</v>
      </c>
      <c r="AH27" t="s">
        <v>243</v>
      </c>
      <c r="AI27" t="s">
        <v>243</v>
      </c>
      <c r="AJ27" t="s">
        <v>243</v>
      </c>
      <c r="AK27" t="s">
        <v>242</v>
      </c>
      <c r="AL27" t="s">
        <v>243</v>
      </c>
      <c r="AM27" t="s">
        <v>243</v>
      </c>
      <c r="AN27" t="s">
        <v>243</v>
      </c>
      <c r="AP27" t="s">
        <v>282</v>
      </c>
      <c r="AR27" t="s">
        <v>247</v>
      </c>
      <c r="AT27" t="s">
        <v>248</v>
      </c>
      <c r="AU27" t="s">
        <v>312</v>
      </c>
      <c r="AV27" t="s">
        <v>243</v>
      </c>
      <c r="AW27" t="s">
        <v>242</v>
      </c>
      <c r="AX27" t="s">
        <v>243</v>
      </c>
      <c r="AY27" t="s">
        <v>243</v>
      </c>
      <c r="AZ27" t="s">
        <v>242</v>
      </c>
      <c r="BA27" t="s">
        <v>243</v>
      </c>
      <c r="BB27" t="s">
        <v>243</v>
      </c>
      <c r="BC27" t="s">
        <v>250</v>
      </c>
      <c r="BD27" t="s">
        <v>250</v>
      </c>
      <c r="BE27" t="s">
        <v>250</v>
      </c>
      <c r="BF27" t="s">
        <v>250</v>
      </c>
      <c r="BG27" t="s">
        <v>250</v>
      </c>
      <c r="BH27" t="s">
        <v>250</v>
      </c>
      <c r="BI27" t="s">
        <v>251</v>
      </c>
      <c r="BJ27" t="s">
        <v>251</v>
      </c>
      <c r="BK27" t="s">
        <v>251</v>
      </c>
      <c r="BL27" t="s">
        <v>251</v>
      </c>
      <c r="BN27" t="s">
        <v>251</v>
      </c>
      <c r="BO27" t="s">
        <v>251</v>
      </c>
      <c r="BP27" t="s">
        <v>251</v>
      </c>
      <c r="BQ27" t="s">
        <v>266</v>
      </c>
      <c r="BR27" t="s">
        <v>267</v>
      </c>
      <c r="BT27" t="s">
        <v>251</v>
      </c>
      <c r="BU27" t="s">
        <v>251</v>
      </c>
      <c r="BV27" t="s">
        <v>251</v>
      </c>
      <c r="BX27" t="s">
        <v>251</v>
      </c>
      <c r="BY27" t="s">
        <v>251</v>
      </c>
      <c r="BZ27" t="s">
        <v>254</v>
      </c>
      <c r="CA27" t="s">
        <v>251</v>
      </c>
      <c r="CB27" t="s">
        <v>251</v>
      </c>
      <c r="CC27" t="s">
        <v>251</v>
      </c>
      <c r="CD27" t="s">
        <v>251</v>
      </c>
      <c r="CE27" t="s">
        <v>251</v>
      </c>
      <c r="CF27" t="s">
        <v>251</v>
      </c>
      <c r="CG27" t="s">
        <v>251</v>
      </c>
      <c r="CH27" t="s">
        <v>251</v>
      </c>
      <c r="CI27" t="s">
        <v>251</v>
      </c>
      <c r="CJ27" t="s">
        <v>251</v>
      </c>
      <c r="CK27" t="s">
        <v>251</v>
      </c>
      <c r="CL27" t="s">
        <v>251</v>
      </c>
      <c r="CN27" t="s">
        <v>110</v>
      </c>
      <c r="CO27" t="s">
        <v>111</v>
      </c>
      <c r="CP27" t="s">
        <v>119</v>
      </c>
      <c r="CQ27" t="s">
        <v>255</v>
      </c>
      <c r="CR27" t="s">
        <v>392</v>
      </c>
      <c r="CS27" t="s">
        <v>243</v>
      </c>
      <c r="CT27" t="s">
        <v>243</v>
      </c>
      <c r="CU27" t="s">
        <v>243</v>
      </c>
      <c r="CV27" t="s">
        <v>243</v>
      </c>
      <c r="CW27" t="s">
        <v>243</v>
      </c>
      <c r="CX27" t="s">
        <v>243</v>
      </c>
      <c r="CY27" t="s">
        <v>242</v>
      </c>
      <c r="CZ27" t="s">
        <v>243</v>
      </c>
      <c r="DA27" t="s">
        <v>243</v>
      </c>
      <c r="DB27" t="s">
        <v>243</v>
      </c>
      <c r="DC27" t="s">
        <v>242</v>
      </c>
      <c r="DD27" t="s">
        <v>242</v>
      </c>
      <c r="DE27" t="s">
        <v>243</v>
      </c>
      <c r="DF27" t="s">
        <v>243</v>
      </c>
      <c r="DG27" t="s">
        <v>243</v>
      </c>
      <c r="DH27" t="s">
        <v>243</v>
      </c>
      <c r="DI27" t="s">
        <v>243</v>
      </c>
      <c r="DJ27" t="s">
        <v>243</v>
      </c>
      <c r="EF27" t="s">
        <v>340</v>
      </c>
      <c r="EG27" t="s">
        <v>243</v>
      </c>
      <c r="EH27" t="s">
        <v>243</v>
      </c>
      <c r="EI27" t="s">
        <v>243</v>
      </c>
      <c r="EJ27" t="s">
        <v>243</v>
      </c>
      <c r="EK27" t="s">
        <v>243</v>
      </c>
      <c r="EL27" t="s">
        <v>243</v>
      </c>
      <c r="EM27" t="s">
        <v>243</v>
      </c>
      <c r="EN27" t="s">
        <v>243</v>
      </c>
      <c r="EO27" t="s">
        <v>242</v>
      </c>
      <c r="EP27" t="s">
        <v>242</v>
      </c>
      <c r="EQ27" t="s">
        <v>243</v>
      </c>
      <c r="ER27" t="s">
        <v>243</v>
      </c>
      <c r="ES27" t="s">
        <v>243</v>
      </c>
      <c r="ET27" t="s">
        <v>243</v>
      </c>
      <c r="EU27" t="s">
        <v>243</v>
      </c>
      <c r="EV27" t="s">
        <v>243</v>
      </c>
      <c r="EW27" t="s">
        <v>243</v>
      </c>
      <c r="EX27" t="s">
        <v>243</v>
      </c>
      <c r="EY27" t="s">
        <v>243</v>
      </c>
      <c r="EZ27" t="s">
        <v>243</v>
      </c>
      <c r="FA27" t="s">
        <v>243</v>
      </c>
      <c r="FB27" t="s">
        <v>243</v>
      </c>
      <c r="FC27" t="s">
        <v>243</v>
      </c>
      <c r="FD27" t="s">
        <v>243</v>
      </c>
      <c r="FE27" t="s">
        <v>243</v>
      </c>
      <c r="FF27" t="s">
        <v>243</v>
      </c>
      <c r="FG27" t="s">
        <v>243</v>
      </c>
      <c r="FH27" t="s">
        <v>243</v>
      </c>
      <c r="FI27" t="s">
        <v>243</v>
      </c>
      <c r="FJ27" t="s">
        <v>243</v>
      </c>
      <c r="FK27" t="s">
        <v>243</v>
      </c>
      <c r="FL27" t="s">
        <v>272</v>
      </c>
      <c r="FM27" t="s">
        <v>242</v>
      </c>
      <c r="FN27" t="s">
        <v>243</v>
      </c>
      <c r="FO27" t="s">
        <v>243</v>
      </c>
      <c r="FP27" t="s">
        <v>243</v>
      </c>
      <c r="FQ27" t="s">
        <v>243</v>
      </c>
      <c r="FR27" t="s">
        <v>242</v>
      </c>
      <c r="FS27" t="s">
        <v>242</v>
      </c>
      <c r="FT27" t="s">
        <v>243</v>
      </c>
      <c r="FU27" t="s">
        <v>243</v>
      </c>
      <c r="FV27" t="s">
        <v>243</v>
      </c>
      <c r="FW27" t="s">
        <v>243</v>
      </c>
      <c r="FX27" t="s">
        <v>243</v>
      </c>
      <c r="FY27" t="s">
        <v>243</v>
      </c>
      <c r="FZ27" t="s">
        <v>243</v>
      </c>
      <c r="GA27" t="s">
        <v>243</v>
      </c>
      <c r="GB27" t="s">
        <v>243</v>
      </c>
      <c r="GC27" t="s">
        <v>243</v>
      </c>
      <c r="GD27" t="s">
        <v>243</v>
      </c>
      <c r="GE27" t="s">
        <v>243</v>
      </c>
      <c r="GG27" t="s">
        <v>381</v>
      </c>
    </row>
    <row r="28" spans="1:189" x14ac:dyDescent="0.35">
      <c r="A28" t="s">
        <v>500</v>
      </c>
      <c r="B28" t="s">
        <v>232</v>
      </c>
      <c r="C28" t="s">
        <v>233</v>
      </c>
      <c r="D28" t="s">
        <v>344</v>
      </c>
      <c r="E28" t="s">
        <v>233</v>
      </c>
      <c r="F28" t="s">
        <v>233</v>
      </c>
      <c r="G28" t="s">
        <v>233</v>
      </c>
      <c r="H28" t="s">
        <v>501</v>
      </c>
      <c r="I28" t="s">
        <v>433</v>
      </c>
      <c r="J28" t="s">
        <v>430</v>
      </c>
      <c r="K28" t="s">
        <v>238</v>
      </c>
      <c r="L28" t="s">
        <v>239</v>
      </c>
      <c r="N28" t="s">
        <v>240</v>
      </c>
      <c r="O28" t="s">
        <v>280</v>
      </c>
      <c r="P28" t="s">
        <v>243</v>
      </c>
      <c r="Q28" t="s">
        <v>243</v>
      </c>
      <c r="R28" t="s">
        <v>242</v>
      </c>
      <c r="S28" t="s">
        <v>243</v>
      </c>
      <c r="T28" t="s">
        <v>243</v>
      </c>
      <c r="U28" t="s">
        <v>243</v>
      </c>
      <c r="W28" t="s">
        <v>244</v>
      </c>
      <c r="Y28" t="s">
        <v>245</v>
      </c>
      <c r="Z28" t="s">
        <v>243</v>
      </c>
      <c r="AA28" t="s">
        <v>243</v>
      </c>
      <c r="AB28" t="s">
        <v>243</v>
      </c>
      <c r="AC28" t="s">
        <v>243</v>
      </c>
      <c r="AD28" t="s">
        <v>243</v>
      </c>
      <c r="AE28" t="s">
        <v>243</v>
      </c>
      <c r="AF28" t="s">
        <v>242</v>
      </c>
      <c r="AG28" t="s">
        <v>243</v>
      </c>
      <c r="AH28" t="s">
        <v>243</v>
      </c>
      <c r="AI28" t="s">
        <v>243</v>
      </c>
      <c r="AJ28" t="s">
        <v>243</v>
      </c>
      <c r="AK28" t="s">
        <v>243</v>
      </c>
      <c r="AL28" t="s">
        <v>243</v>
      </c>
      <c r="AM28" t="s">
        <v>243</v>
      </c>
      <c r="AN28" t="s">
        <v>243</v>
      </c>
      <c r="AP28" t="s">
        <v>336</v>
      </c>
      <c r="AR28" t="s">
        <v>247</v>
      </c>
      <c r="AT28" t="s">
        <v>284</v>
      </c>
      <c r="AU28" t="s">
        <v>464</v>
      </c>
      <c r="AV28" t="s">
        <v>243</v>
      </c>
      <c r="AW28" t="s">
        <v>243</v>
      </c>
      <c r="AX28" t="s">
        <v>243</v>
      </c>
      <c r="AY28" t="s">
        <v>242</v>
      </c>
      <c r="AZ28" t="s">
        <v>243</v>
      </c>
      <c r="BA28" t="s">
        <v>243</v>
      </c>
      <c r="BB28" t="s">
        <v>243</v>
      </c>
      <c r="BC28" t="s">
        <v>250</v>
      </c>
      <c r="BD28" t="s">
        <v>250</v>
      </c>
      <c r="BE28" t="s">
        <v>250</v>
      </c>
      <c r="BF28" t="s">
        <v>250</v>
      </c>
      <c r="BG28" t="s">
        <v>250</v>
      </c>
      <c r="BH28" t="s">
        <v>250</v>
      </c>
      <c r="BI28" t="s">
        <v>251</v>
      </c>
      <c r="BJ28" t="s">
        <v>251</v>
      </c>
      <c r="BK28" t="s">
        <v>251</v>
      </c>
      <c r="BL28" t="s">
        <v>251</v>
      </c>
      <c r="BN28" t="s">
        <v>251</v>
      </c>
      <c r="BO28" t="s">
        <v>251</v>
      </c>
      <c r="BP28" t="s">
        <v>251</v>
      </c>
      <c r="BQ28" t="s">
        <v>251</v>
      </c>
      <c r="BR28" t="s">
        <v>267</v>
      </c>
      <c r="BT28" t="s">
        <v>251</v>
      </c>
      <c r="BU28" t="s">
        <v>251</v>
      </c>
      <c r="BV28" t="s">
        <v>251</v>
      </c>
      <c r="BX28" t="s">
        <v>251</v>
      </c>
      <c r="BY28" t="s">
        <v>251</v>
      </c>
      <c r="BZ28" t="s">
        <v>251</v>
      </c>
      <c r="CA28" t="s">
        <v>251</v>
      </c>
      <c r="CB28" t="s">
        <v>251</v>
      </c>
      <c r="CC28" t="s">
        <v>251</v>
      </c>
      <c r="CD28" t="s">
        <v>251</v>
      </c>
      <c r="CE28" t="s">
        <v>251</v>
      </c>
      <c r="CF28" t="s">
        <v>251</v>
      </c>
      <c r="CG28" t="s">
        <v>251</v>
      </c>
      <c r="CH28" t="s">
        <v>251</v>
      </c>
      <c r="CI28" t="s">
        <v>251</v>
      </c>
      <c r="CJ28" t="s">
        <v>251</v>
      </c>
      <c r="CK28" t="s">
        <v>251</v>
      </c>
      <c r="CL28" t="s">
        <v>251</v>
      </c>
      <c r="CN28" t="s">
        <v>111</v>
      </c>
      <c r="CQ28" t="s">
        <v>255</v>
      </c>
      <c r="CR28" t="s">
        <v>502</v>
      </c>
      <c r="CS28" t="s">
        <v>243</v>
      </c>
      <c r="CT28" t="s">
        <v>243</v>
      </c>
      <c r="CU28" t="s">
        <v>242</v>
      </c>
      <c r="CV28" t="s">
        <v>242</v>
      </c>
      <c r="CW28" t="s">
        <v>243</v>
      </c>
      <c r="CX28" t="s">
        <v>243</v>
      </c>
      <c r="CY28" t="s">
        <v>243</v>
      </c>
      <c r="CZ28" t="s">
        <v>243</v>
      </c>
      <c r="DA28" t="s">
        <v>243</v>
      </c>
      <c r="DB28" t="s">
        <v>243</v>
      </c>
      <c r="DC28" t="s">
        <v>243</v>
      </c>
      <c r="DD28" t="s">
        <v>242</v>
      </c>
      <c r="DE28" t="s">
        <v>243</v>
      </c>
      <c r="DF28" t="s">
        <v>243</v>
      </c>
      <c r="DG28" t="s">
        <v>243</v>
      </c>
      <c r="DH28" t="s">
        <v>243</v>
      </c>
      <c r="DI28" t="s">
        <v>243</v>
      </c>
      <c r="DJ28" t="s">
        <v>243</v>
      </c>
      <c r="EF28" t="s">
        <v>111</v>
      </c>
      <c r="EG28" t="s">
        <v>243</v>
      </c>
      <c r="EH28" t="s">
        <v>243</v>
      </c>
      <c r="EI28" t="s">
        <v>243</v>
      </c>
      <c r="EJ28" t="s">
        <v>243</v>
      </c>
      <c r="EK28" t="s">
        <v>243</v>
      </c>
      <c r="EL28" t="s">
        <v>243</v>
      </c>
      <c r="EM28" t="s">
        <v>243</v>
      </c>
      <c r="EN28" t="s">
        <v>243</v>
      </c>
      <c r="EO28" t="s">
        <v>243</v>
      </c>
      <c r="EP28" t="s">
        <v>242</v>
      </c>
      <c r="EQ28" t="s">
        <v>243</v>
      </c>
      <c r="ER28" t="s">
        <v>243</v>
      </c>
      <c r="ES28" t="s">
        <v>243</v>
      </c>
      <c r="ET28" t="s">
        <v>243</v>
      </c>
      <c r="EU28" t="s">
        <v>243</v>
      </c>
      <c r="EV28" t="s">
        <v>243</v>
      </c>
      <c r="EW28" t="s">
        <v>243</v>
      </c>
      <c r="EX28" t="s">
        <v>243</v>
      </c>
      <c r="EY28" t="s">
        <v>243</v>
      </c>
      <c r="EZ28" t="s">
        <v>243</v>
      </c>
      <c r="FA28" t="s">
        <v>243</v>
      </c>
      <c r="FB28" t="s">
        <v>243</v>
      </c>
      <c r="FC28" t="s">
        <v>243</v>
      </c>
      <c r="FD28" t="s">
        <v>243</v>
      </c>
      <c r="FE28" t="s">
        <v>243</v>
      </c>
      <c r="FF28" t="s">
        <v>243</v>
      </c>
      <c r="FG28" t="s">
        <v>243</v>
      </c>
      <c r="FH28" t="s">
        <v>243</v>
      </c>
      <c r="FI28" t="s">
        <v>243</v>
      </c>
      <c r="FJ28" t="s">
        <v>243</v>
      </c>
      <c r="FK28" t="s">
        <v>243</v>
      </c>
      <c r="FL28" t="s">
        <v>446</v>
      </c>
      <c r="FM28" t="s">
        <v>242</v>
      </c>
      <c r="FN28" t="s">
        <v>243</v>
      </c>
      <c r="FO28" t="s">
        <v>243</v>
      </c>
      <c r="FP28" t="s">
        <v>243</v>
      </c>
      <c r="FQ28" t="s">
        <v>242</v>
      </c>
      <c r="FR28" t="s">
        <v>242</v>
      </c>
      <c r="FS28" t="s">
        <v>243</v>
      </c>
      <c r="FT28" t="s">
        <v>243</v>
      </c>
      <c r="FU28" t="s">
        <v>243</v>
      </c>
      <c r="FV28" t="s">
        <v>243</v>
      </c>
      <c r="FW28" t="s">
        <v>243</v>
      </c>
      <c r="FX28" t="s">
        <v>243</v>
      </c>
      <c r="FY28" t="s">
        <v>243</v>
      </c>
      <c r="FZ28" t="s">
        <v>243</v>
      </c>
      <c r="GA28" t="s">
        <v>243</v>
      </c>
      <c r="GB28" t="s">
        <v>243</v>
      </c>
      <c r="GC28" t="s">
        <v>243</v>
      </c>
      <c r="GD28" t="s">
        <v>243</v>
      </c>
      <c r="GE28" t="s">
        <v>243</v>
      </c>
      <c r="GG28" t="s">
        <v>237</v>
      </c>
    </row>
    <row r="29" spans="1:189" x14ac:dyDescent="0.35">
      <c r="A29" t="s">
        <v>503</v>
      </c>
      <c r="B29" t="s">
        <v>232</v>
      </c>
      <c r="C29" t="s">
        <v>233</v>
      </c>
      <c r="D29" t="s">
        <v>504</v>
      </c>
      <c r="E29" t="s">
        <v>233</v>
      </c>
      <c r="F29" t="s">
        <v>233</v>
      </c>
      <c r="G29" t="s">
        <v>233</v>
      </c>
      <c r="H29" t="s">
        <v>235</v>
      </c>
      <c r="I29" t="s">
        <v>261</v>
      </c>
      <c r="K29" t="s">
        <v>238</v>
      </c>
      <c r="L29" t="s">
        <v>239</v>
      </c>
      <c r="N29" t="s">
        <v>240</v>
      </c>
      <c r="O29" t="s">
        <v>241</v>
      </c>
      <c r="P29" t="s">
        <v>242</v>
      </c>
      <c r="Q29" t="s">
        <v>243</v>
      </c>
      <c r="R29" t="s">
        <v>243</v>
      </c>
      <c r="S29" t="s">
        <v>243</v>
      </c>
      <c r="T29" t="s">
        <v>243</v>
      </c>
      <c r="U29" t="s">
        <v>243</v>
      </c>
      <c r="W29" t="s">
        <v>244</v>
      </c>
      <c r="Y29" t="s">
        <v>311</v>
      </c>
      <c r="Z29" t="s">
        <v>242</v>
      </c>
      <c r="AA29" t="s">
        <v>243</v>
      </c>
      <c r="AB29" t="s">
        <v>243</v>
      </c>
      <c r="AC29" t="s">
        <v>243</v>
      </c>
      <c r="AD29" t="s">
        <v>243</v>
      </c>
      <c r="AE29" t="s">
        <v>243</v>
      </c>
      <c r="AF29" t="s">
        <v>243</v>
      </c>
      <c r="AG29" t="s">
        <v>243</v>
      </c>
      <c r="AH29" t="s">
        <v>243</v>
      </c>
      <c r="AI29" t="s">
        <v>243</v>
      </c>
      <c r="AJ29" t="s">
        <v>243</v>
      </c>
      <c r="AK29" t="s">
        <v>243</v>
      </c>
      <c r="AL29" t="s">
        <v>243</v>
      </c>
      <c r="AM29" t="s">
        <v>243</v>
      </c>
      <c r="AN29" t="s">
        <v>243</v>
      </c>
      <c r="AP29" t="s">
        <v>246</v>
      </c>
      <c r="AR29" t="s">
        <v>247</v>
      </c>
      <c r="AT29" t="s">
        <v>264</v>
      </c>
      <c r="AU29" t="s">
        <v>312</v>
      </c>
      <c r="AV29" t="s">
        <v>243</v>
      </c>
      <c r="AW29" t="s">
        <v>242</v>
      </c>
      <c r="AX29" t="s">
        <v>243</v>
      </c>
      <c r="AY29" t="s">
        <v>243</v>
      </c>
      <c r="AZ29" t="s">
        <v>242</v>
      </c>
      <c r="BA29" t="s">
        <v>243</v>
      </c>
      <c r="BB29" t="s">
        <v>243</v>
      </c>
      <c r="BC29" t="s">
        <v>250</v>
      </c>
      <c r="BD29" t="s">
        <v>250</v>
      </c>
      <c r="BE29" t="s">
        <v>250</v>
      </c>
      <c r="BF29" t="s">
        <v>250</v>
      </c>
      <c r="BG29" t="s">
        <v>250</v>
      </c>
      <c r="BH29" t="s">
        <v>250</v>
      </c>
      <c r="BI29" t="s">
        <v>251</v>
      </c>
      <c r="BJ29" t="s">
        <v>251</v>
      </c>
      <c r="BK29" t="s">
        <v>251</v>
      </c>
      <c r="BL29" t="s">
        <v>251</v>
      </c>
      <c r="BN29" t="s">
        <v>251</v>
      </c>
      <c r="BO29" t="s">
        <v>251</v>
      </c>
      <c r="BP29" t="s">
        <v>288</v>
      </c>
      <c r="BQ29" t="s">
        <v>266</v>
      </c>
      <c r="BR29" t="s">
        <v>251</v>
      </c>
      <c r="BT29" t="s">
        <v>251</v>
      </c>
      <c r="BU29" t="s">
        <v>251</v>
      </c>
      <c r="BV29" t="s">
        <v>251</v>
      </c>
      <c r="BX29" t="s">
        <v>251</v>
      </c>
      <c r="BY29" t="s">
        <v>251</v>
      </c>
      <c r="BZ29" t="s">
        <v>251</v>
      </c>
      <c r="CA29" t="s">
        <v>251</v>
      </c>
      <c r="CB29" t="s">
        <v>251</v>
      </c>
      <c r="CC29" t="s">
        <v>251</v>
      </c>
      <c r="CD29" t="s">
        <v>251</v>
      </c>
      <c r="CE29" t="s">
        <v>251</v>
      </c>
      <c r="CF29" t="s">
        <v>251</v>
      </c>
      <c r="CG29" t="s">
        <v>423</v>
      </c>
      <c r="CH29" t="s">
        <v>251</v>
      </c>
      <c r="CI29" t="s">
        <v>251</v>
      </c>
      <c r="CJ29" t="s">
        <v>251</v>
      </c>
      <c r="CK29" t="s">
        <v>251</v>
      </c>
      <c r="CL29" t="s">
        <v>251</v>
      </c>
      <c r="CN29" t="s">
        <v>109</v>
      </c>
      <c r="CO29" t="s">
        <v>110</v>
      </c>
      <c r="CP29" t="s">
        <v>126</v>
      </c>
      <c r="CQ29" t="s">
        <v>293</v>
      </c>
      <c r="DL29" t="s">
        <v>505</v>
      </c>
      <c r="DM29" t="s">
        <v>242</v>
      </c>
      <c r="DN29" t="s">
        <v>243</v>
      </c>
      <c r="DO29" t="s">
        <v>243</v>
      </c>
      <c r="DP29" t="s">
        <v>243</v>
      </c>
      <c r="DQ29" t="s">
        <v>243</v>
      </c>
      <c r="DR29" t="s">
        <v>243</v>
      </c>
      <c r="DS29" t="s">
        <v>242</v>
      </c>
      <c r="DT29" t="s">
        <v>243</v>
      </c>
      <c r="DU29" t="s">
        <v>243</v>
      </c>
      <c r="DV29" t="s">
        <v>243</v>
      </c>
      <c r="DW29" t="s">
        <v>242</v>
      </c>
      <c r="DX29" t="s">
        <v>243</v>
      </c>
      <c r="DY29" t="s">
        <v>243</v>
      </c>
      <c r="DZ29" t="s">
        <v>243</v>
      </c>
      <c r="EA29" t="s">
        <v>243</v>
      </c>
      <c r="EB29" t="s">
        <v>243</v>
      </c>
      <c r="EC29" t="s">
        <v>243</v>
      </c>
      <c r="ED29" t="s">
        <v>243</v>
      </c>
      <c r="EF29" t="s">
        <v>109</v>
      </c>
      <c r="EG29" t="s">
        <v>243</v>
      </c>
      <c r="EH29" t="s">
        <v>243</v>
      </c>
      <c r="EI29" t="s">
        <v>243</v>
      </c>
      <c r="EJ29" t="s">
        <v>243</v>
      </c>
      <c r="EK29" t="s">
        <v>243</v>
      </c>
      <c r="EL29" t="s">
        <v>243</v>
      </c>
      <c r="EM29" t="s">
        <v>243</v>
      </c>
      <c r="EN29" t="s">
        <v>242</v>
      </c>
      <c r="EO29" t="s">
        <v>243</v>
      </c>
      <c r="EP29" t="s">
        <v>243</v>
      </c>
      <c r="EQ29" t="s">
        <v>243</v>
      </c>
      <c r="ER29" t="s">
        <v>243</v>
      </c>
      <c r="ES29" t="s">
        <v>243</v>
      </c>
      <c r="ET29" t="s">
        <v>243</v>
      </c>
      <c r="EU29" t="s">
        <v>243</v>
      </c>
      <c r="EV29" t="s">
        <v>243</v>
      </c>
      <c r="EW29" t="s">
        <v>243</v>
      </c>
      <c r="EX29" t="s">
        <v>243</v>
      </c>
      <c r="EY29" t="s">
        <v>243</v>
      </c>
      <c r="EZ29" t="s">
        <v>243</v>
      </c>
      <c r="FA29" t="s">
        <v>243</v>
      </c>
      <c r="FB29" t="s">
        <v>243</v>
      </c>
      <c r="FC29" t="s">
        <v>243</v>
      </c>
      <c r="FD29" t="s">
        <v>243</v>
      </c>
      <c r="FE29" t="s">
        <v>243</v>
      </c>
      <c r="FF29" t="s">
        <v>243</v>
      </c>
      <c r="FG29" t="s">
        <v>243</v>
      </c>
      <c r="FH29" t="s">
        <v>243</v>
      </c>
      <c r="FI29" t="s">
        <v>243</v>
      </c>
      <c r="FJ29" t="s">
        <v>243</v>
      </c>
      <c r="FK29" t="s">
        <v>243</v>
      </c>
      <c r="FL29" t="s">
        <v>506</v>
      </c>
      <c r="FM29" t="s">
        <v>242</v>
      </c>
      <c r="FN29" t="s">
        <v>243</v>
      </c>
      <c r="FO29" t="s">
        <v>243</v>
      </c>
      <c r="FP29" t="s">
        <v>243</v>
      </c>
      <c r="FQ29" t="s">
        <v>242</v>
      </c>
      <c r="FR29" t="s">
        <v>243</v>
      </c>
      <c r="FS29" t="s">
        <v>243</v>
      </c>
      <c r="FT29" t="s">
        <v>243</v>
      </c>
      <c r="FU29" t="s">
        <v>243</v>
      </c>
      <c r="FV29" t="s">
        <v>243</v>
      </c>
      <c r="FW29" t="s">
        <v>243</v>
      </c>
      <c r="FX29" t="s">
        <v>243</v>
      </c>
      <c r="FY29" t="s">
        <v>243</v>
      </c>
      <c r="FZ29" t="s">
        <v>243</v>
      </c>
      <c r="GA29" t="s">
        <v>243</v>
      </c>
      <c r="GB29" t="s">
        <v>243</v>
      </c>
      <c r="GC29" t="s">
        <v>243</v>
      </c>
      <c r="GD29" t="s">
        <v>243</v>
      </c>
      <c r="GE29" t="s">
        <v>243</v>
      </c>
      <c r="GG29" t="s">
        <v>507</v>
      </c>
    </row>
    <row r="30" spans="1:189" x14ac:dyDescent="0.35">
      <c r="A30" t="s">
        <v>508</v>
      </c>
      <c r="B30" t="s">
        <v>232</v>
      </c>
      <c r="C30" t="s">
        <v>233</v>
      </c>
      <c r="D30" t="s">
        <v>480</v>
      </c>
      <c r="E30" t="s">
        <v>233</v>
      </c>
      <c r="F30" t="s">
        <v>233</v>
      </c>
      <c r="G30" t="s">
        <v>233</v>
      </c>
      <c r="H30" t="s">
        <v>509</v>
      </c>
      <c r="I30" t="s">
        <v>261</v>
      </c>
      <c r="K30" t="s">
        <v>238</v>
      </c>
      <c r="L30" t="s">
        <v>239</v>
      </c>
      <c r="N30" t="s">
        <v>240</v>
      </c>
      <c r="O30" t="s">
        <v>241</v>
      </c>
      <c r="P30" t="s">
        <v>242</v>
      </c>
      <c r="Q30" t="s">
        <v>243</v>
      </c>
      <c r="R30" t="s">
        <v>243</v>
      </c>
      <c r="S30" t="s">
        <v>243</v>
      </c>
      <c r="T30" t="s">
        <v>243</v>
      </c>
      <c r="U30" t="s">
        <v>243</v>
      </c>
      <c r="W30" t="s">
        <v>244</v>
      </c>
      <c r="Y30" t="s">
        <v>262</v>
      </c>
      <c r="Z30" t="s">
        <v>243</v>
      </c>
      <c r="AA30" t="s">
        <v>243</v>
      </c>
      <c r="AB30" t="s">
        <v>243</v>
      </c>
      <c r="AC30" t="s">
        <v>243</v>
      </c>
      <c r="AD30" t="s">
        <v>243</v>
      </c>
      <c r="AE30" t="s">
        <v>242</v>
      </c>
      <c r="AF30" t="s">
        <v>243</v>
      </c>
      <c r="AG30" t="s">
        <v>243</v>
      </c>
      <c r="AH30" t="s">
        <v>243</v>
      </c>
      <c r="AI30" t="s">
        <v>243</v>
      </c>
      <c r="AJ30" t="s">
        <v>243</v>
      </c>
      <c r="AK30" t="s">
        <v>243</v>
      </c>
      <c r="AL30" t="s">
        <v>243</v>
      </c>
      <c r="AM30" t="s">
        <v>243</v>
      </c>
      <c r="AN30" t="s">
        <v>243</v>
      </c>
      <c r="AP30" t="s">
        <v>282</v>
      </c>
      <c r="AR30" t="s">
        <v>510</v>
      </c>
      <c r="AT30" t="s">
        <v>284</v>
      </c>
      <c r="AU30" t="s">
        <v>511</v>
      </c>
      <c r="AV30" t="s">
        <v>243</v>
      </c>
      <c r="AW30" t="s">
        <v>243</v>
      </c>
      <c r="AX30" t="s">
        <v>243</v>
      </c>
      <c r="AY30" t="s">
        <v>243</v>
      </c>
      <c r="AZ30" t="s">
        <v>242</v>
      </c>
      <c r="BA30" t="s">
        <v>243</v>
      </c>
      <c r="BB30" t="s">
        <v>243</v>
      </c>
      <c r="BC30" t="s">
        <v>250</v>
      </c>
      <c r="BD30" t="s">
        <v>250</v>
      </c>
      <c r="BE30" t="s">
        <v>287</v>
      </c>
      <c r="BF30" t="s">
        <v>250</v>
      </c>
      <c r="BG30" t="s">
        <v>250</v>
      </c>
      <c r="BH30" t="s">
        <v>250</v>
      </c>
      <c r="BI30" t="s">
        <v>251</v>
      </c>
      <c r="BJ30" t="s">
        <v>251</v>
      </c>
      <c r="BK30" t="s">
        <v>251</v>
      </c>
      <c r="BL30" t="s">
        <v>251</v>
      </c>
      <c r="BN30" t="s">
        <v>251</v>
      </c>
      <c r="BO30" t="s">
        <v>251</v>
      </c>
      <c r="BP30" t="s">
        <v>251</v>
      </c>
      <c r="BQ30" t="s">
        <v>266</v>
      </c>
      <c r="BR30" t="s">
        <v>267</v>
      </c>
      <c r="BT30" t="s">
        <v>251</v>
      </c>
      <c r="BU30" t="s">
        <v>253</v>
      </c>
      <c r="BV30" t="s">
        <v>251</v>
      </c>
      <c r="BX30" t="s">
        <v>251</v>
      </c>
      <c r="BY30" t="s">
        <v>251</v>
      </c>
      <c r="BZ30" t="s">
        <v>254</v>
      </c>
      <c r="CA30" t="s">
        <v>290</v>
      </c>
      <c r="CB30" t="s">
        <v>251</v>
      </c>
      <c r="CC30" t="s">
        <v>251</v>
      </c>
      <c r="CD30" t="s">
        <v>251</v>
      </c>
      <c r="CE30" t="s">
        <v>251</v>
      </c>
      <c r="CF30" t="s">
        <v>251</v>
      </c>
      <c r="CG30" t="s">
        <v>251</v>
      </c>
      <c r="CH30" t="s">
        <v>251</v>
      </c>
      <c r="CI30" t="s">
        <v>251</v>
      </c>
      <c r="CJ30" t="s">
        <v>251</v>
      </c>
      <c r="CK30" t="s">
        <v>251</v>
      </c>
      <c r="CL30" t="s">
        <v>251</v>
      </c>
      <c r="CN30" t="s">
        <v>110</v>
      </c>
      <c r="CO30" t="s">
        <v>120</v>
      </c>
      <c r="CP30" t="s">
        <v>111</v>
      </c>
      <c r="CQ30" t="s">
        <v>304</v>
      </c>
      <c r="CR30" t="s">
        <v>392</v>
      </c>
      <c r="CS30" t="s">
        <v>243</v>
      </c>
      <c r="CT30" t="s">
        <v>243</v>
      </c>
      <c r="CU30" t="s">
        <v>243</v>
      </c>
      <c r="CV30" t="s">
        <v>243</v>
      </c>
      <c r="CW30" t="s">
        <v>243</v>
      </c>
      <c r="CX30" t="s">
        <v>243</v>
      </c>
      <c r="CY30" t="s">
        <v>242</v>
      </c>
      <c r="CZ30" t="s">
        <v>243</v>
      </c>
      <c r="DA30" t="s">
        <v>243</v>
      </c>
      <c r="DB30" t="s">
        <v>243</v>
      </c>
      <c r="DC30" t="s">
        <v>242</v>
      </c>
      <c r="DD30" t="s">
        <v>242</v>
      </c>
      <c r="DE30" t="s">
        <v>243</v>
      </c>
      <c r="DF30" t="s">
        <v>243</v>
      </c>
      <c r="DG30" t="s">
        <v>243</v>
      </c>
      <c r="DH30" t="s">
        <v>243</v>
      </c>
      <c r="DI30" t="s">
        <v>243</v>
      </c>
      <c r="DJ30" t="s">
        <v>243</v>
      </c>
      <c r="EF30" t="s">
        <v>110</v>
      </c>
      <c r="EG30" t="s">
        <v>243</v>
      </c>
      <c r="EH30" t="s">
        <v>243</v>
      </c>
      <c r="EI30" t="s">
        <v>243</v>
      </c>
      <c r="EJ30" t="s">
        <v>243</v>
      </c>
      <c r="EK30" t="s">
        <v>243</v>
      </c>
      <c r="EL30" t="s">
        <v>243</v>
      </c>
      <c r="EM30" t="s">
        <v>243</v>
      </c>
      <c r="EN30" t="s">
        <v>243</v>
      </c>
      <c r="EO30" t="s">
        <v>242</v>
      </c>
      <c r="EP30" t="s">
        <v>243</v>
      </c>
      <c r="EQ30" t="s">
        <v>243</v>
      </c>
      <c r="ER30" t="s">
        <v>243</v>
      </c>
      <c r="ES30" t="s">
        <v>243</v>
      </c>
      <c r="ET30" t="s">
        <v>243</v>
      </c>
      <c r="EU30" t="s">
        <v>243</v>
      </c>
      <c r="EV30" t="s">
        <v>243</v>
      </c>
      <c r="EW30" t="s">
        <v>243</v>
      </c>
      <c r="EX30" t="s">
        <v>243</v>
      </c>
      <c r="EY30" t="s">
        <v>243</v>
      </c>
      <c r="EZ30" t="s">
        <v>243</v>
      </c>
      <c r="FA30" t="s">
        <v>243</v>
      </c>
      <c r="FB30" t="s">
        <v>243</v>
      </c>
      <c r="FC30" t="s">
        <v>243</v>
      </c>
      <c r="FD30" t="s">
        <v>243</v>
      </c>
      <c r="FE30" t="s">
        <v>243</v>
      </c>
      <c r="FF30" t="s">
        <v>243</v>
      </c>
      <c r="FG30" t="s">
        <v>243</v>
      </c>
      <c r="FH30" t="s">
        <v>243</v>
      </c>
      <c r="FI30" t="s">
        <v>243</v>
      </c>
      <c r="FJ30" t="s">
        <v>243</v>
      </c>
      <c r="FK30" t="s">
        <v>243</v>
      </c>
      <c r="FL30" t="s">
        <v>512</v>
      </c>
      <c r="FM30" t="s">
        <v>242</v>
      </c>
      <c r="FN30" t="s">
        <v>243</v>
      </c>
      <c r="FO30" t="s">
        <v>243</v>
      </c>
      <c r="FP30" t="s">
        <v>243</v>
      </c>
      <c r="FQ30" t="s">
        <v>243</v>
      </c>
      <c r="FR30" t="s">
        <v>243</v>
      </c>
      <c r="FS30" t="s">
        <v>243</v>
      </c>
      <c r="FT30" t="s">
        <v>243</v>
      </c>
      <c r="FU30" t="s">
        <v>243</v>
      </c>
      <c r="FV30" t="s">
        <v>243</v>
      </c>
      <c r="FW30" t="s">
        <v>242</v>
      </c>
      <c r="FX30" t="s">
        <v>242</v>
      </c>
      <c r="FY30" t="s">
        <v>243</v>
      </c>
      <c r="FZ30" t="s">
        <v>243</v>
      </c>
      <c r="GA30" t="s">
        <v>243</v>
      </c>
      <c r="GB30" t="s">
        <v>243</v>
      </c>
      <c r="GC30" t="s">
        <v>243</v>
      </c>
      <c r="GD30" t="s">
        <v>243</v>
      </c>
      <c r="GE30" t="s">
        <v>243</v>
      </c>
      <c r="GG30" t="s">
        <v>513</v>
      </c>
    </row>
    <row r="31" spans="1:189" x14ac:dyDescent="0.35">
      <c r="A31" t="s">
        <v>514</v>
      </c>
      <c r="B31" t="s">
        <v>232</v>
      </c>
      <c r="C31" t="s">
        <v>233</v>
      </c>
      <c r="D31" t="s">
        <v>515</v>
      </c>
      <c r="E31" t="s">
        <v>233</v>
      </c>
      <c r="F31" t="s">
        <v>233</v>
      </c>
      <c r="G31" t="s">
        <v>233</v>
      </c>
      <c r="H31" t="s">
        <v>516</v>
      </c>
      <c r="I31" t="s">
        <v>276</v>
      </c>
      <c r="J31" t="s">
        <v>457</v>
      </c>
      <c r="K31" t="s">
        <v>389</v>
      </c>
      <c r="L31" t="s">
        <v>390</v>
      </c>
      <c r="N31" t="s">
        <v>240</v>
      </c>
      <c r="O31" t="s">
        <v>241</v>
      </c>
      <c r="P31" t="s">
        <v>242</v>
      </c>
      <c r="Q31" t="s">
        <v>243</v>
      </c>
      <c r="R31" t="s">
        <v>243</v>
      </c>
      <c r="S31" t="s">
        <v>243</v>
      </c>
      <c r="T31" t="s">
        <v>243</v>
      </c>
      <c r="U31" t="s">
        <v>243</v>
      </c>
      <c r="W31" t="s">
        <v>244</v>
      </c>
      <c r="Y31" t="s">
        <v>365</v>
      </c>
      <c r="Z31" t="s">
        <v>243</v>
      </c>
      <c r="AA31" t="s">
        <v>243</v>
      </c>
      <c r="AB31" t="s">
        <v>243</v>
      </c>
      <c r="AC31" t="s">
        <v>243</v>
      </c>
      <c r="AD31" t="s">
        <v>243</v>
      </c>
      <c r="AE31" t="s">
        <v>242</v>
      </c>
      <c r="AF31" t="s">
        <v>243</v>
      </c>
      <c r="AG31" t="s">
        <v>243</v>
      </c>
      <c r="AH31" t="s">
        <v>243</v>
      </c>
      <c r="AI31" t="s">
        <v>243</v>
      </c>
      <c r="AJ31" t="s">
        <v>243</v>
      </c>
      <c r="AK31" t="s">
        <v>242</v>
      </c>
      <c r="AL31" t="s">
        <v>243</v>
      </c>
      <c r="AM31" t="s">
        <v>243</v>
      </c>
      <c r="AN31" t="s">
        <v>243</v>
      </c>
      <c r="AP31" t="s">
        <v>246</v>
      </c>
      <c r="AR31" t="s">
        <v>247</v>
      </c>
      <c r="AT31" t="s">
        <v>248</v>
      </c>
      <c r="AU31" t="s">
        <v>325</v>
      </c>
      <c r="AV31" t="s">
        <v>243</v>
      </c>
      <c r="AW31" t="s">
        <v>242</v>
      </c>
      <c r="AX31" t="s">
        <v>243</v>
      </c>
      <c r="AY31" t="s">
        <v>243</v>
      </c>
      <c r="AZ31" t="s">
        <v>243</v>
      </c>
      <c r="BA31" t="s">
        <v>243</v>
      </c>
      <c r="BB31" t="s">
        <v>243</v>
      </c>
      <c r="BC31" t="s">
        <v>250</v>
      </c>
      <c r="BD31" t="s">
        <v>250</v>
      </c>
      <c r="BE31" t="s">
        <v>250</v>
      </c>
      <c r="BF31" t="s">
        <v>250</v>
      </c>
      <c r="BG31" t="s">
        <v>250</v>
      </c>
      <c r="BH31" t="s">
        <v>250</v>
      </c>
      <c r="BI31" t="s">
        <v>251</v>
      </c>
      <c r="BJ31" t="s">
        <v>251</v>
      </c>
      <c r="BK31" t="s">
        <v>465</v>
      </c>
      <c r="BL31" t="s">
        <v>251</v>
      </c>
      <c r="BN31" t="s">
        <v>251</v>
      </c>
      <c r="BO31" t="s">
        <v>251</v>
      </c>
      <c r="BP31" t="s">
        <v>251</v>
      </c>
      <c r="BQ31" t="s">
        <v>266</v>
      </c>
      <c r="BR31" t="s">
        <v>251</v>
      </c>
      <c r="BT31" t="s">
        <v>289</v>
      </c>
      <c r="BU31" t="s">
        <v>251</v>
      </c>
      <c r="BV31" t="s">
        <v>251</v>
      </c>
      <c r="BW31" t="s">
        <v>326</v>
      </c>
      <c r="BX31" t="s">
        <v>251</v>
      </c>
      <c r="BY31" t="s">
        <v>251</v>
      </c>
      <c r="BZ31" t="s">
        <v>254</v>
      </c>
      <c r="CA31" t="s">
        <v>251</v>
      </c>
      <c r="CB31" t="s">
        <v>251</v>
      </c>
      <c r="CC31" t="s">
        <v>251</v>
      </c>
      <c r="CD31" t="s">
        <v>251</v>
      </c>
      <c r="CE31" t="s">
        <v>251</v>
      </c>
      <c r="CF31" t="s">
        <v>251</v>
      </c>
      <c r="CG31" t="s">
        <v>251</v>
      </c>
      <c r="CH31" t="s">
        <v>251</v>
      </c>
      <c r="CI31" t="s">
        <v>251</v>
      </c>
      <c r="CJ31" t="s">
        <v>251</v>
      </c>
      <c r="CK31" t="s">
        <v>251</v>
      </c>
      <c r="CL31" t="s">
        <v>251</v>
      </c>
      <c r="CN31" t="s">
        <v>104</v>
      </c>
      <c r="CO31" t="s">
        <v>110</v>
      </c>
      <c r="CP31" t="s">
        <v>116</v>
      </c>
      <c r="CQ31" t="s">
        <v>293</v>
      </c>
      <c r="DL31" t="s">
        <v>517</v>
      </c>
      <c r="DM31" t="s">
        <v>242</v>
      </c>
      <c r="DN31" t="s">
        <v>243</v>
      </c>
      <c r="DO31" t="s">
        <v>243</v>
      </c>
      <c r="DP31" t="s">
        <v>242</v>
      </c>
      <c r="DQ31" t="s">
        <v>243</v>
      </c>
      <c r="DR31" t="s">
        <v>243</v>
      </c>
      <c r="DS31" t="s">
        <v>243</v>
      </c>
      <c r="DT31" t="s">
        <v>243</v>
      </c>
      <c r="DU31" t="s">
        <v>243</v>
      </c>
      <c r="DV31" t="s">
        <v>243</v>
      </c>
      <c r="DW31" t="s">
        <v>242</v>
      </c>
      <c r="DX31" t="s">
        <v>243</v>
      </c>
      <c r="DY31" t="s">
        <v>243</v>
      </c>
      <c r="DZ31" t="s">
        <v>243</v>
      </c>
      <c r="EA31" t="s">
        <v>243</v>
      </c>
      <c r="EB31" t="s">
        <v>243</v>
      </c>
      <c r="EC31" t="s">
        <v>243</v>
      </c>
      <c r="ED31" t="s">
        <v>243</v>
      </c>
      <c r="EF31" t="s">
        <v>518</v>
      </c>
      <c r="EG31" t="s">
        <v>243</v>
      </c>
      <c r="EH31" t="s">
        <v>243</v>
      </c>
      <c r="EI31" t="s">
        <v>242</v>
      </c>
      <c r="EJ31" t="s">
        <v>243</v>
      </c>
      <c r="EK31" t="s">
        <v>243</v>
      </c>
      <c r="EL31" t="s">
        <v>243</v>
      </c>
      <c r="EM31" t="s">
        <v>243</v>
      </c>
      <c r="EN31" t="s">
        <v>243</v>
      </c>
      <c r="EO31" t="s">
        <v>242</v>
      </c>
      <c r="EP31" t="s">
        <v>243</v>
      </c>
      <c r="EQ31" t="s">
        <v>243</v>
      </c>
      <c r="ER31" t="s">
        <v>243</v>
      </c>
      <c r="ES31" t="s">
        <v>243</v>
      </c>
      <c r="ET31" t="s">
        <v>243</v>
      </c>
      <c r="EU31" t="s">
        <v>242</v>
      </c>
      <c r="EV31" t="s">
        <v>243</v>
      </c>
      <c r="EW31" t="s">
        <v>243</v>
      </c>
      <c r="EX31" t="s">
        <v>243</v>
      </c>
      <c r="EY31" t="s">
        <v>243</v>
      </c>
      <c r="EZ31" t="s">
        <v>243</v>
      </c>
      <c r="FA31" t="s">
        <v>243</v>
      </c>
      <c r="FB31" t="s">
        <v>243</v>
      </c>
      <c r="FC31" t="s">
        <v>243</v>
      </c>
      <c r="FD31" t="s">
        <v>243</v>
      </c>
      <c r="FE31" t="s">
        <v>243</v>
      </c>
      <c r="FF31" t="s">
        <v>243</v>
      </c>
      <c r="FG31" t="s">
        <v>243</v>
      </c>
      <c r="FH31" t="s">
        <v>243</v>
      </c>
      <c r="FI31" t="s">
        <v>243</v>
      </c>
      <c r="FJ31" t="s">
        <v>243</v>
      </c>
      <c r="FK31" t="s">
        <v>243</v>
      </c>
      <c r="FL31" t="s">
        <v>341</v>
      </c>
      <c r="FM31" t="s">
        <v>242</v>
      </c>
      <c r="FN31" t="s">
        <v>243</v>
      </c>
      <c r="FO31" t="s">
        <v>243</v>
      </c>
      <c r="FP31" t="s">
        <v>243</v>
      </c>
      <c r="FQ31" t="s">
        <v>243</v>
      </c>
      <c r="FR31" t="s">
        <v>242</v>
      </c>
      <c r="FS31" t="s">
        <v>243</v>
      </c>
      <c r="FT31" t="s">
        <v>243</v>
      </c>
      <c r="FU31" t="s">
        <v>243</v>
      </c>
      <c r="FV31" t="s">
        <v>243</v>
      </c>
      <c r="FW31" t="s">
        <v>243</v>
      </c>
      <c r="FX31" t="s">
        <v>243</v>
      </c>
      <c r="FY31" t="s">
        <v>243</v>
      </c>
      <c r="FZ31" t="s">
        <v>243</v>
      </c>
      <c r="GA31" t="s">
        <v>243</v>
      </c>
      <c r="GB31" t="s">
        <v>243</v>
      </c>
      <c r="GC31" t="s">
        <v>243</v>
      </c>
      <c r="GD31" t="s">
        <v>243</v>
      </c>
      <c r="GE31" t="s">
        <v>243</v>
      </c>
      <c r="GG31" t="s">
        <v>519</v>
      </c>
    </row>
    <row r="32" spans="1:189" x14ac:dyDescent="0.35">
      <c r="A32" t="s">
        <v>520</v>
      </c>
      <c r="B32" t="s">
        <v>232</v>
      </c>
      <c r="C32" t="s">
        <v>233</v>
      </c>
      <c r="D32" t="s">
        <v>521</v>
      </c>
      <c r="E32" t="s">
        <v>233</v>
      </c>
      <c r="F32" t="s">
        <v>233</v>
      </c>
      <c r="G32" t="s">
        <v>233</v>
      </c>
      <c r="H32" t="s">
        <v>522</v>
      </c>
      <c r="I32" t="s">
        <v>261</v>
      </c>
      <c r="K32" t="s">
        <v>389</v>
      </c>
      <c r="L32" t="s">
        <v>390</v>
      </c>
      <c r="N32" t="s">
        <v>240</v>
      </c>
      <c r="O32" t="s">
        <v>241</v>
      </c>
      <c r="P32" t="s">
        <v>242</v>
      </c>
      <c r="Q32" t="s">
        <v>243</v>
      </c>
      <c r="R32" t="s">
        <v>243</v>
      </c>
      <c r="S32" t="s">
        <v>243</v>
      </c>
      <c r="T32" t="s">
        <v>243</v>
      </c>
      <c r="U32" t="s">
        <v>243</v>
      </c>
      <c r="W32" t="s">
        <v>244</v>
      </c>
      <c r="Y32" t="s">
        <v>281</v>
      </c>
      <c r="Z32" t="s">
        <v>243</v>
      </c>
      <c r="AA32" t="s">
        <v>243</v>
      </c>
      <c r="AB32" t="s">
        <v>243</v>
      </c>
      <c r="AC32" t="s">
        <v>243</v>
      </c>
      <c r="AD32" t="s">
        <v>243</v>
      </c>
      <c r="AE32" t="s">
        <v>243</v>
      </c>
      <c r="AF32" t="s">
        <v>243</v>
      </c>
      <c r="AG32" t="s">
        <v>242</v>
      </c>
      <c r="AH32" t="s">
        <v>243</v>
      </c>
      <c r="AI32" t="s">
        <v>243</v>
      </c>
      <c r="AJ32" t="s">
        <v>243</v>
      </c>
      <c r="AK32" t="s">
        <v>243</v>
      </c>
      <c r="AL32" t="s">
        <v>243</v>
      </c>
      <c r="AM32" t="s">
        <v>243</v>
      </c>
      <c r="AN32" t="s">
        <v>243</v>
      </c>
      <c r="AP32" t="s">
        <v>263</v>
      </c>
      <c r="AR32" t="s">
        <v>247</v>
      </c>
      <c r="AT32" t="s">
        <v>242</v>
      </c>
      <c r="AU32" t="s">
        <v>261</v>
      </c>
      <c r="AV32" t="s">
        <v>243</v>
      </c>
      <c r="AW32" t="s">
        <v>243</v>
      </c>
      <c r="AX32" t="s">
        <v>243</v>
      </c>
      <c r="AY32" t="s">
        <v>243</v>
      </c>
      <c r="AZ32" t="s">
        <v>243</v>
      </c>
      <c r="BA32" t="s">
        <v>243</v>
      </c>
      <c r="BB32" t="s">
        <v>242</v>
      </c>
      <c r="BC32" t="s">
        <v>250</v>
      </c>
      <c r="BD32" t="s">
        <v>250</v>
      </c>
      <c r="BE32" t="s">
        <v>250</v>
      </c>
      <c r="BF32" t="s">
        <v>250</v>
      </c>
      <c r="BG32" t="s">
        <v>250</v>
      </c>
      <c r="BH32" t="s">
        <v>250</v>
      </c>
      <c r="BI32" t="s">
        <v>348</v>
      </c>
      <c r="BJ32" t="s">
        <v>251</v>
      </c>
      <c r="BK32" t="s">
        <v>251</v>
      </c>
      <c r="BL32" t="s">
        <v>251</v>
      </c>
      <c r="BN32" t="s">
        <v>251</v>
      </c>
      <c r="BO32" t="s">
        <v>252</v>
      </c>
      <c r="BP32" t="s">
        <v>288</v>
      </c>
      <c r="BQ32" t="s">
        <v>266</v>
      </c>
      <c r="BR32" t="s">
        <v>267</v>
      </c>
      <c r="BT32" t="s">
        <v>289</v>
      </c>
      <c r="BU32" t="s">
        <v>251</v>
      </c>
      <c r="BV32" t="s">
        <v>251</v>
      </c>
      <c r="BY32" t="s">
        <v>251</v>
      </c>
      <c r="BZ32" t="s">
        <v>254</v>
      </c>
      <c r="CA32" t="s">
        <v>251</v>
      </c>
      <c r="CB32" t="s">
        <v>251</v>
      </c>
      <c r="CC32" t="s">
        <v>251</v>
      </c>
      <c r="CD32" t="s">
        <v>251</v>
      </c>
      <c r="CE32" t="s">
        <v>251</v>
      </c>
      <c r="CF32" t="s">
        <v>251</v>
      </c>
      <c r="CG32" t="s">
        <v>251</v>
      </c>
      <c r="CH32" t="s">
        <v>251</v>
      </c>
      <c r="CI32" t="s">
        <v>251</v>
      </c>
      <c r="CJ32" t="s">
        <v>251</v>
      </c>
      <c r="CK32" t="s">
        <v>251</v>
      </c>
      <c r="CL32" t="s">
        <v>251</v>
      </c>
      <c r="CN32" t="s">
        <v>108</v>
      </c>
      <c r="CO32" t="s">
        <v>110</v>
      </c>
      <c r="CP32" t="s">
        <v>109</v>
      </c>
      <c r="CQ32" t="s">
        <v>293</v>
      </c>
      <c r="DL32" t="s">
        <v>517</v>
      </c>
      <c r="DM32" t="s">
        <v>242</v>
      </c>
      <c r="DN32" t="s">
        <v>243</v>
      </c>
      <c r="DO32" t="s">
        <v>243</v>
      </c>
      <c r="DP32" t="s">
        <v>242</v>
      </c>
      <c r="DQ32" t="s">
        <v>243</v>
      </c>
      <c r="DR32" t="s">
        <v>243</v>
      </c>
      <c r="DS32" t="s">
        <v>243</v>
      </c>
      <c r="DT32" t="s">
        <v>243</v>
      </c>
      <c r="DU32" t="s">
        <v>243</v>
      </c>
      <c r="DV32" t="s">
        <v>243</v>
      </c>
      <c r="DW32" t="s">
        <v>242</v>
      </c>
      <c r="DX32" t="s">
        <v>243</v>
      </c>
      <c r="DY32" t="s">
        <v>243</v>
      </c>
      <c r="DZ32" t="s">
        <v>243</v>
      </c>
      <c r="EA32" t="s">
        <v>243</v>
      </c>
      <c r="EB32" t="s">
        <v>243</v>
      </c>
      <c r="EC32" t="s">
        <v>243</v>
      </c>
      <c r="ED32" t="s">
        <v>243</v>
      </c>
      <c r="EF32" t="s">
        <v>523</v>
      </c>
      <c r="EG32" t="s">
        <v>243</v>
      </c>
      <c r="EH32" t="s">
        <v>243</v>
      </c>
      <c r="EI32" t="s">
        <v>243</v>
      </c>
      <c r="EJ32" t="s">
        <v>243</v>
      </c>
      <c r="EK32" t="s">
        <v>243</v>
      </c>
      <c r="EL32" t="s">
        <v>243</v>
      </c>
      <c r="EM32" t="s">
        <v>242</v>
      </c>
      <c r="EN32" t="s">
        <v>242</v>
      </c>
      <c r="EO32" t="s">
        <v>243</v>
      </c>
      <c r="EP32" t="s">
        <v>242</v>
      </c>
      <c r="EQ32" t="s">
        <v>243</v>
      </c>
      <c r="ER32" t="s">
        <v>243</v>
      </c>
      <c r="ES32" t="s">
        <v>243</v>
      </c>
      <c r="ET32" t="s">
        <v>243</v>
      </c>
      <c r="EU32" t="s">
        <v>243</v>
      </c>
      <c r="EV32" t="s">
        <v>243</v>
      </c>
      <c r="EW32" t="s">
        <v>243</v>
      </c>
      <c r="EX32" t="s">
        <v>243</v>
      </c>
      <c r="EY32" t="s">
        <v>243</v>
      </c>
      <c r="EZ32" t="s">
        <v>243</v>
      </c>
      <c r="FA32" t="s">
        <v>243</v>
      </c>
      <c r="FB32" t="s">
        <v>243</v>
      </c>
      <c r="FC32" t="s">
        <v>243</v>
      </c>
      <c r="FD32" t="s">
        <v>243</v>
      </c>
      <c r="FE32" t="s">
        <v>243</v>
      </c>
      <c r="FF32" t="s">
        <v>243</v>
      </c>
      <c r="FG32" t="s">
        <v>243</v>
      </c>
      <c r="FH32" t="s">
        <v>243</v>
      </c>
      <c r="FI32" t="s">
        <v>243</v>
      </c>
      <c r="FJ32" t="s">
        <v>243</v>
      </c>
      <c r="FK32" t="s">
        <v>243</v>
      </c>
      <c r="FL32" t="s">
        <v>272</v>
      </c>
      <c r="FM32" t="s">
        <v>242</v>
      </c>
      <c r="FN32" t="s">
        <v>243</v>
      </c>
      <c r="FO32" t="s">
        <v>243</v>
      </c>
      <c r="FP32" t="s">
        <v>243</v>
      </c>
      <c r="FQ32" t="s">
        <v>243</v>
      </c>
      <c r="FR32" t="s">
        <v>242</v>
      </c>
      <c r="FS32" t="s">
        <v>242</v>
      </c>
      <c r="FT32" t="s">
        <v>243</v>
      </c>
      <c r="FU32" t="s">
        <v>243</v>
      </c>
      <c r="FV32" t="s">
        <v>243</v>
      </c>
      <c r="FW32" t="s">
        <v>243</v>
      </c>
      <c r="FX32" t="s">
        <v>243</v>
      </c>
      <c r="FY32" t="s">
        <v>243</v>
      </c>
      <c r="FZ32" t="s">
        <v>243</v>
      </c>
      <c r="GA32" t="s">
        <v>243</v>
      </c>
      <c r="GB32" t="s">
        <v>243</v>
      </c>
      <c r="GC32" t="s">
        <v>243</v>
      </c>
      <c r="GD32" t="s">
        <v>243</v>
      </c>
      <c r="GE32" t="s">
        <v>243</v>
      </c>
      <c r="GG32" t="s">
        <v>408</v>
      </c>
    </row>
    <row r="33" spans="1:189" x14ac:dyDescent="0.35">
      <c r="A33" t="s">
        <v>524</v>
      </c>
      <c r="B33" t="s">
        <v>232</v>
      </c>
      <c r="C33" t="s">
        <v>233</v>
      </c>
      <c r="D33" t="s">
        <v>396</v>
      </c>
      <c r="E33" t="s">
        <v>233</v>
      </c>
      <c r="F33" t="s">
        <v>233</v>
      </c>
      <c r="G33" t="s">
        <v>233</v>
      </c>
      <c r="H33" t="s">
        <v>525</v>
      </c>
      <c r="I33" t="s">
        <v>276</v>
      </c>
      <c r="J33" t="s">
        <v>381</v>
      </c>
      <c r="K33" t="s">
        <v>238</v>
      </c>
      <c r="L33" t="s">
        <v>239</v>
      </c>
      <c r="N33" t="s">
        <v>240</v>
      </c>
      <c r="O33" t="s">
        <v>241</v>
      </c>
      <c r="P33" t="s">
        <v>242</v>
      </c>
      <c r="Q33" t="s">
        <v>243</v>
      </c>
      <c r="R33" t="s">
        <v>243</v>
      </c>
      <c r="S33" t="s">
        <v>243</v>
      </c>
      <c r="T33" t="s">
        <v>243</v>
      </c>
      <c r="U33" t="s">
        <v>243</v>
      </c>
      <c r="W33" t="s">
        <v>244</v>
      </c>
      <c r="Y33" t="s">
        <v>526</v>
      </c>
      <c r="Z33" t="s">
        <v>243</v>
      </c>
      <c r="AA33" t="s">
        <v>242</v>
      </c>
      <c r="AB33" t="s">
        <v>243</v>
      </c>
      <c r="AC33" t="s">
        <v>243</v>
      </c>
      <c r="AD33" t="s">
        <v>243</v>
      </c>
      <c r="AE33" t="s">
        <v>243</v>
      </c>
      <c r="AF33" t="s">
        <v>243</v>
      </c>
      <c r="AG33" t="s">
        <v>243</v>
      </c>
      <c r="AH33" t="s">
        <v>243</v>
      </c>
      <c r="AI33" t="s">
        <v>243</v>
      </c>
      <c r="AJ33" t="s">
        <v>243</v>
      </c>
      <c r="AK33" t="s">
        <v>242</v>
      </c>
      <c r="AL33" t="s">
        <v>243</v>
      </c>
      <c r="AM33" t="s">
        <v>243</v>
      </c>
      <c r="AN33" t="s">
        <v>243</v>
      </c>
      <c r="AP33" t="s">
        <v>263</v>
      </c>
      <c r="AR33" t="s">
        <v>437</v>
      </c>
      <c r="AT33" t="s">
        <v>264</v>
      </c>
      <c r="AU33" t="s">
        <v>312</v>
      </c>
      <c r="AV33" t="s">
        <v>243</v>
      </c>
      <c r="AW33" t="s">
        <v>242</v>
      </c>
      <c r="AX33" t="s">
        <v>243</v>
      </c>
      <c r="AY33" t="s">
        <v>243</v>
      </c>
      <c r="AZ33" t="s">
        <v>242</v>
      </c>
      <c r="BA33" t="s">
        <v>243</v>
      </c>
      <c r="BB33" t="s">
        <v>243</v>
      </c>
      <c r="BC33" t="s">
        <v>250</v>
      </c>
      <c r="BD33" t="s">
        <v>250</v>
      </c>
      <c r="BE33" t="s">
        <v>250</v>
      </c>
      <c r="BF33" t="s">
        <v>250</v>
      </c>
      <c r="BG33" t="s">
        <v>250</v>
      </c>
      <c r="BH33" t="s">
        <v>250</v>
      </c>
      <c r="BI33" t="s">
        <v>251</v>
      </c>
      <c r="BJ33" t="s">
        <v>366</v>
      </c>
      <c r="BK33" t="s">
        <v>251</v>
      </c>
      <c r="BL33" t="s">
        <v>251</v>
      </c>
      <c r="BN33" t="s">
        <v>251</v>
      </c>
      <c r="BO33" t="s">
        <v>251</v>
      </c>
      <c r="BP33" t="s">
        <v>251</v>
      </c>
      <c r="BQ33" t="s">
        <v>251</v>
      </c>
      <c r="BR33" t="s">
        <v>251</v>
      </c>
      <c r="BT33" t="s">
        <v>251</v>
      </c>
      <c r="BU33" t="s">
        <v>251</v>
      </c>
      <c r="BV33" t="s">
        <v>251</v>
      </c>
      <c r="BX33" t="s">
        <v>251</v>
      </c>
      <c r="BY33" t="s">
        <v>251</v>
      </c>
      <c r="BZ33" t="s">
        <v>254</v>
      </c>
      <c r="CA33" t="s">
        <v>251</v>
      </c>
      <c r="CB33" t="s">
        <v>251</v>
      </c>
      <c r="CC33" t="s">
        <v>251</v>
      </c>
      <c r="CD33" t="s">
        <v>251</v>
      </c>
      <c r="CE33" t="s">
        <v>251</v>
      </c>
      <c r="CF33" t="s">
        <v>251</v>
      </c>
      <c r="CG33" t="s">
        <v>251</v>
      </c>
      <c r="CH33" t="s">
        <v>251</v>
      </c>
      <c r="CI33" t="s">
        <v>251</v>
      </c>
      <c r="CJ33" t="s">
        <v>251</v>
      </c>
      <c r="CK33" t="s">
        <v>251</v>
      </c>
      <c r="CL33" t="s">
        <v>251</v>
      </c>
      <c r="CN33" t="s">
        <v>103</v>
      </c>
      <c r="CO33" t="s">
        <v>119</v>
      </c>
      <c r="CQ33" t="s">
        <v>304</v>
      </c>
      <c r="CR33" t="s">
        <v>527</v>
      </c>
      <c r="CS33" t="s">
        <v>243</v>
      </c>
      <c r="CT33" t="s">
        <v>242</v>
      </c>
      <c r="CU33" t="s">
        <v>243</v>
      </c>
      <c r="CV33" t="s">
        <v>243</v>
      </c>
      <c r="CW33" t="s">
        <v>243</v>
      </c>
      <c r="CX33" t="s">
        <v>243</v>
      </c>
      <c r="CY33" t="s">
        <v>242</v>
      </c>
      <c r="CZ33" t="s">
        <v>243</v>
      </c>
      <c r="DA33" t="s">
        <v>243</v>
      </c>
      <c r="DB33" t="s">
        <v>243</v>
      </c>
      <c r="DC33" t="s">
        <v>242</v>
      </c>
      <c r="DD33" t="s">
        <v>243</v>
      </c>
      <c r="DE33" t="s">
        <v>243</v>
      </c>
      <c r="DF33" t="s">
        <v>243</v>
      </c>
      <c r="DG33" t="s">
        <v>243</v>
      </c>
      <c r="DH33" t="s">
        <v>243</v>
      </c>
      <c r="DI33" t="s">
        <v>243</v>
      </c>
      <c r="DJ33" t="s">
        <v>243</v>
      </c>
      <c r="EF33" t="s">
        <v>103</v>
      </c>
      <c r="EG33" t="s">
        <v>243</v>
      </c>
      <c r="EH33" t="s">
        <v>242</v>
      </c>
      <c r="EI33" t="s">
        <v>243</v>
      </c>
      <c r="EJ33" t="s">
        <v>243</v>
      </c>
      <c r="EK33" t="s">
        <v>243</v>
      </c>
      <c r="EL33" t="s">
        <v>243</v>
      </c>
      <c r="EM33" t="s">
        <v>243</v>
      </c>
      <c r="EN33" t="s">
        <v>243</v>
      </c>
      <c r="EO33" t="s">
        <v>243</v>
      </c>
      <c r="EP33" t="s">
        <v>243</v>
      </c>
      <c r="EQ33" t="s">
        <v>243</v>
      </c>
      <c r="ER33" t="s">
        <v>243</v>
      </c>
      <c r="ES33" t="s">
        <v>243</v>
      </c>
      <c r="ET33" t="s">
        <v>243</v>
      </c>
      <c r="EU33" t="s">
        <v>243</v>
      </c>
      <c r="EV33" t="s">
        <v>243</v>
      </c>
      <c r="EW33" t="s">
        <v>243</v>
      </c>
      <c r="EX33" t="s">
        <v>243</v>
      </c>
      <c r="EY33" t="s">
        <v>243</v>
      </c>
      <c r="EZ33" t="s">
        <v>243</v>
      </c>
      <c r="FA33" t="s">
        <v>243</v>
      </c>
      <c r="FB33" t="s">
        <v>243</v>
      </c>
      <c r="FC33" t="s">
        <v>243</v>
      </c>
      <c r="FD33" t="s">
        <v>243</v>
      </c>
      <c r="FE33" t="s">
        <v>243</v>
      </c>
      <c r="FF33" t="s">
        <v>243</v>
      </c>
      <c r="FG33" t="s">
        <v>243</v>
      </c>
      <c r="FH33" t="s">
        <v>243</v>
      </c>
      <c r="FI33" t="s">
        <v>243</v>
      </c>
      <c r="FJ33" t="s">
        <v>243</v>
      </c>
      <c r="FK33" t="s">
        <v>243</v>
      </c>
      <c r="FL33" t="s">
        <v>341</v>
      </c>
      <c r="FM33" t="s">
        <v>242</v>
      </c>
      <c r="FN33" t="s">
        <v>243</v>
      </c>
      <c r="FO33" t="s">
        <v>243</v>
      </c>
      <c r="FP33" t="s">
        <v>243</v>
      </c>
      <c r="FQ33" t="s">
        <v>243</v>
      </c>
      <c r="FR33" t="s">
        <v>242</v>
      </c>
      <c r="FS33" t="s">
        <v>243</v>
      </c>
      <c r="FT33" t="s">
        <v>243</v>
      </c>
      <c r="FU33" t="s">
        <v>243</v>
      </c>
      <c r="FV33" t="s">
        <v>243</v>
      </c>
      <c r="FW33" t="s">
        <v>243</v>
      </c>
      <c r="FX33" t="s">
        <v>243</v>
      </c>
      <c r="FY33" t="s">
        <v>243</v>
      </c>
      <c r="FZ33" t="s">
        <v>243</v>
      </c>
      <c r="GA33" t="s">
        <v>243</v>
      </c>
      <c r="GB33" t="s">
        <v>243</v>
      </c>
      <c r="GC33" t="s">
        <v>243</v>
      </c>
      <c r="GD33" t="s">
        <v>243</v>
      </c>
      <c r="GE33" t="s">
        <v>243</v>
      </c>
      <c r="GG33" t="s">
        <v>515</v>
      </c>
    </row>
    <row r="34" spans="1:189" x14ac:dyDescent="0.35">
      <c r="A34" t="s">
        <v>528</v>
      </c>
      <c r="B34" t="s">
        <v>232</v>
      </c>
      <c r="C34" t="s">
        <v>233</v>
      </c>
      <c r="D34" t="s">
        <v>396</v>
      </c>
      <c r="E34" t="s">
        <v>233</v>
      </c>
      <c r="F34" t="s">
        <v>233</v>
      </c>
      <c r="G34" t="s">
        <v>233</v>
      </c>
      <c r="H34" t="s">
        <v>529</v>
      </c>
      <c r="I34" t="s">
        <v>236</v>
      </c>
      <c r="J34" t="s">
        <v>385</v>
      </c>
      <c r="K34" t="s">
        <v>389</v>
      </c>
      <c r="L34" t="s">
        <v>390</v>
      </c>
      <c r="N34" t="s">
        <v>240</v>
      </c>
      <c r="O34" t="s">
        <v>241</v>
      </c>
      <c r="P34" t="s">
        <v>242</v>
      </c>
      <c r="Q34" t="s">
        <v>243</v>
      </c>
      <c r="R34" t="s">
        <v>243</v>
      </c>
      <c r="S34" t="s">
        <v>243</v>
      </c>
      <c r="T34" t="s">
        <v>243</v>
      </c>
      <c r="U34" t="s">
        <v>243</v>
      </c>
      <c r="W34" t="s">
        <v>244</v>
      </c>
      <c r="Y34" t="s">
        <v>245</v>
      </c>
      <c r="Z34" t="s">
        <v>243</v>
      </c>
      <c r="AA34" t="s">
        <v>243</v>
      </c>
      <c r="AB34" t="s">
        <v>243</v>
      </c>
      <c r="AC34" t="s">
        <v>243</v>
      </c>
      <c r="AD34" t="s">
        <v>243</v>
      </c>
      <c r="AE34" t="s">
        <v>243</v>
      </c>
      <c r="AF34" t="s">
        <v>242</v>
      </c>
      <c r="AG34" t="s">
        <v>243</v>
      </c>
      <c r="AH34" t="s">
        <v>243</v>
      </c>
      <c r="AI34" t="s">
        <v>243</v>
      </c>
      <c r="AJ34" t="s">
        <v>243</v>
      </c>
      <c r="AK34" t="s">
        <v>243</v>
      </c>
      <c r="AL34" t="s">
        <v>243</v>
      </c>
      <c r="AM34" t="s">
        <v>243</v>
      </c>
      <c r="AN34" t="s">
        <v>243</v>
      </c>
      <c r="AP34" t="s">
        <v>373</v>
      </c>
      <c r="AR34" t="s">
        <v>302</v>
      </c>
      <c r="AT34" t="s">
        <v>264</v>
      </c>
      <c r="AU34" t="s">
        <v>325</v>
      </c>
      <c r="AV34" t="s">
        <v>243</v>
      </c>
      <c r="AW34" t="s">
        <v>242</v>
      </c>
      <c r="AX34" t="s">
        <v>243</v>
      </c>
      <c r="AY34" t="s">
        <v>243</v>
      </c>
      <c r="AZ34" t="s">
        <v>243</v>
      </c>
      <c r="BA34" t="s">
        <v>243</v>
      </c>
      <c r="BB34" t="s">
        <v>243</v>
      </c>
      <c r="BC34" t="s">
        <v>250</v>
      </c>
      <c r="BD34" t="s">
        <v>250</v>
      </c>
      <c r="BE34" t="s">
        <v>250</v>
      </c>
      <c r="BF34" t="s">
        <v>250</v>
      </c>
      <c r="BG34" t="s">
        <v>250</v>
      </c>
      <c r="BH34" t="s">
        <v>250</v>
      </c>
      <c r="BI34" t="s">
        <v>251</v>
      </c>
      <c r="BJ34" t="s">
        <v>251</v>
      </c>
      <c r="BK34" t="s">
        <v>465</v>
      </c>
      <c r="BL34" t="s">
        <v>251</v>
      </c>
      <c r="BN34" t="s">
        <v>251</v>
      </c>
      <c r="BO34" t="s">
        <v>251</v>
      </c>
      <c r="BP34" t="s">
        <v>251</v>
      </c>
      <c r="BQ34" t="s">
        <v>266</v>
      </c>
      <c r="BR34" t="s">
        <v>251</v>
      </c>
      <c r="BT34" t="s">
        <v>251</v>
      </c>
      <c r="BU34" t="s">
        <v>251</v>
      </c>
      <c r="BV34" t="s">
        <v>251</v>
      </c>
      <c r="BW34" t="s">
        <v>251</v>
      </c>
      <c r="BX34" t="s">
        <v>251</v>
      </c>
      <c r="BY34" t="s">
        <v>251</v>
      </c>
      <c r="BZ34" t="s">
        <v>251</v>
      </c>
      <c r="CA34" t="s">
        <v>251</v>
      </c>
      <c r="CB34" t="s">
        <v>251</v>
      </c>
      <c r="CC34" t="s">
        <v>251</v>
      </c>
      <c r="CD34" t="s">
        <v>251</v>
      </c>
      <c r="CE34" t="s">
        <v>391</v>
      </c>
      <c r="CF34" t="s">
        <v>251</v>
      </c>
      <c r="CG34" t="s">
        <v>251</v>
      </c>
      <c r="CH34" t="s">
        <v>251</v>
      </c>
      <c r="CI34" t="s">
        <v>251</v>
      </c>
      <c r="CJ34" t="s">
        <v>251</v>
      </c>
      <c r="CK34" t="s">
        <v>251</v>
      </c>
      <c r="CL34" t="s">
        <v>251</v>
      </c>
      <c r="CN34" t="s">
        <v>104</v>
      </c>
      <c r="CO34" t="s">
        <v>110</v>
      </c>
      <c r="CP34" t="s">
        <v>124</v>
      </c>
      <c r="CQ34" t="s">
        <v>255</v>
      </c>
      <c r="CR34" t="s">
        <v>530</v>
      </c>
      <c r="CS34" t="s">
        <v>243</v>
      </c>
      <c r="CT34" t="s">
        <v>243</v>
      </c>
      <c r="CU34" t="s">
        <v>243</v>
      </c>
      <c r="CV34" t="s">
        <v>243</v>
      </c>
      <c r="CW34" t="s">
        <v>243</v>
      </c>
      <c r="CX34" t="s">
        <v>243</v>
      </c>
      <c r="CY34" t="s">
        <v>243</v>
      </c>
      <c r="CZ34" t="s">
        <v>243</v>
      </c>
      <c r="DA34" t="s">
        <v>243</v>
      </c>
      <c r="DB34" t="s">
        <v>243</v>
      </c>
      <c r="DC34" t="s">
        <v>243</v>
      </c>
      <c r="DD34" t="s">
        <v>242</v>
      </c>
      <c r="DE34" t="s">
        <v>243</v>
      </c>
      <c r="DF34" t="s">
        <v>243</v>
      </c>
      <c r="DG34" t="s">
        <v>243</v>
      </c>
      <c r="DH34" t="s">
        <v>243</v>
      </c>
      <c r="DI34" t="s">
        <v>243</v>
      </c>
      <c r="DJ34" t="s">
        <v>243</v>
      </c>
      <c r="EF34" t="s">
        <v>104</v>
      </c>
      <c r="EG34" t="s">
        <v>243</v>
      </c>
      <c r="EH34" t="s">
        <v>243</v>
      </c>
      <c r="EI34" t="s">
        <v>242</v>
      </c>
      <c r="EJ34" t="s">
        <v>243</v>
      </c>
      <c r="EK34" t="s">
        <v>243</v>
      </c>
      <c r="EL34" t="s">
        <v>243</v>
      </c>
      <c r="EM34" t="s">
        <v>243</v>
      </c>
      <c r="EN34" t="s">
        <v>243</v>
      </c>
      <c r="EO34" t="s">
        <v>243</v>
      </c>
      <c r="EP34" t="s">
        <v>243</v>
      </c>
      <c r="EQ34" t="s">
        <v>243</v>
      </c>
      <c r="ER34" t="s">
        <v>243</v>
      </c>
      <c r="ES34" t="s">
        <v>243</v>
      </c>
      <c r="ET34" t="s">
        <v>243</v>
      </c>
      <c r="EU34" t="s">
        <v>243</v>
      </c>
      <c r="EV34" t="s">
        <v>243</v>
      </c>
      <c r="EW34" t="s">
        <v>243</v>
      </c>
      <c r="EX34" t="s">
        <v>243</v>
      </c>
      <c r="EY34" t="s">
        <v>243</v>
      </c>
      <c r="EZ34" t="s">
        <v>243</v>
      </c>
      <c r="FA34" t="s">
        <v>243</v>
      </c>
      <c r="FB34" t="s">
        <v>243</v>
      </c>
      <c r="FC34" t="s">
        <v>243</v>
      </c>
      <c r="FD34" t="s">
        <v>243</v>
      </c>
      <c r="FE34" t="s">
        <v>243</v>
      </c>
      <c r="FF34" t="s">
        <v>243</v>
      </c>
      <c r="FG34" t="s">
        <v>243</v>
      </c>
      <c r="FH34" t="s">
        <v>243</v>
      </c>
      <c r="FI34" t="s">
        <v>243</v>
      </c>
      <c r="FJ34" t="s">
        <v>243</v>
      </c>
      <c r="FK34" t="s">
        <v>243</v>
      </c>
      <c r="FL34" t="s">
        <v>257</v>
      </c>
      <c r="FM34" t="s">
        <v>242</v>
      </c>
      <c r="FN34" t="s">
        <v>243</v>
      </c>
      <c r="FO34" t="s">
        <v>243</v>
      </c>
      <c r="FP34" t="s">
        <v>243</v>
      </c>
      <c r="FQ34" t="s">
        <v>243</v>
      </c>
      <c r="FR34" t="s">
        <v>243</v>
      </c>
      <c r="FS34" t="s">
        <v>243</v>
      </c>
      <c r="FT34" t="s">
        <v>243</v>
      </c>
      <c r="FU34" t="s">
        <v>243</v>
      </c>
      <c r="FV34" t="s">
        <v>243</v>
      </c>
      <c r="FW34" t="s">
        <v>243</v>
      </c>
      <c r="FX34" t="s">
        <v>243</v>
      </c>
      <c r="FY34" t="s">
        <v>243</v>
      </c>
      <c r="FZ34" t="s">
        <v>243</v>
      </c>
      <c r="GA34" t="s">
        <v>243</v>
      </c>
      <c r="GB34" t="s">
        <v>243</v>
      </c>
      <c r="GC34" t="s">
        <v>243</v>
      </c>
      <c r="GD34" t="s">
        <v>243</v>
      </c>
      <c r="GE34" t="s">
        <v>243</v>
      </c>
      <c r="GG34" t="s">
        <v>387</v>
      </c>
    </row>
    <row r="35" spans="1:189" x14ac:dyDescent="0.35">
      <c r="A35" t="s">
        <v>531</v>
      </c>
      <c r="B35" t="s">
        <v>232</v>
      </c>
      <c r="C35" t="s">
        <v>233</v>
      </c>
      <c r="D35" t="s">
        <v>532</v>
      </c>
      <c r="E35" t="s">
        <v>233</v>
      </c>
      <c r="F35" t="s">
        <v>233</v>
      </c>
      <c r="G35" t="s">
        <v>233</v>
      </c>
      <c r="H35" t="s">
        <v>533</v>
      </c>
      <c r="I35" t="s">
        <v>261</v>
      </c>
      <c r="K35" t="s">
        <v>238</v>
      </c>
      <c r="L35" t="s">
        <v>239</v>
      </c>
      <c r="N35" t="s">
        <v>462</v>
      </c>
      <c r="O35" t="s">
        <v>241</v>
      </c>
      <c r="P35" t="s">
        <v>242</v>
      </c>
      <c r="Q35" t="s">
        <v>243</v>
      </c>
      <c r="R35" t="s">
        <v>243</v>
      </c>
      <c r="S35" t="s">
        <v>243</v>
      </c>
      <c r="T35" t="s">
        <v>243</v>
      </c>
      <c r="U35" t="s">
        <v>243</v>
      </c>
      <c r="W35" t="s">
        <v>244</v>
      </c>
      <c r="Y35" t="s">
        <v>281</v>
      </c>
      <c r="Z35" t="s">
        <v>243</v>
      </c>
      <c r="AA35" t="s">
        <v>243</v>
      </c>
      <c r="AB35" t="s">
        <v>243</v>
      </c>
      <c r="AC35" t="s">
        <v>243</v>
      </c>
      <c r="AD35" t="s">
        <v>243</v>
      </c>
      <c r="AE35" t="s">
        <v>243</v>
      </c>
      <c r="AF35" t="s">
        <v>243</v>
      </c>
      <c r="AG35" t="s">
        <v>242</v>
      </c>
      <c r="AH35" t="s">
        <v>243</v>
      </c>
      <c r="AI35" t="s">
        <v>243</v>
      </c>
      <c r="AJ35" t="s">
        <v>243</v>
      </c>
      <c r="AK35" t="s">
        <v>243</v>
      </c>
      <c r="AL35" t="s">
        <v>243</v>
      </c>
      <c r="AM35" t="s">
        <v>243</v>
      </c>
      <c r="AN35" t="s">
        <v>243</v>
      </c>
      <c r="AP35" t="s">
        <v>246</v>
      </c>
      <c r="AR35" t="s">
        <v>247</v>
      </c>
      <c r="AT35" t="s">
        <v>284</v>
      </c>
      <c r="AU35" t="s">
        <v>534</v>
      </c>
      <c r="AV35" t="s">
        <v>243</v>
      </c>
      <c r="AW35" t="s">
        <v>243</v>
      </c>
      <c r="AX35" t="s">
        <v>242</v>
      </c>
      <c r="AY35" t="s">
        <v>243</v>
      </c>
      <c r="AZ35" t="s">
        <v>242</v>
      </c>
      <c r="BA35" t="s">
        <v>243</v>
      </c>
      <c r="BB35" t="s">
        <v>243</v>
      </c>
      <c r="BC35" t="s">
        <v>250</v>
      </c>
      <c r="BD35" t="s">
        <v>287</v>
      </c>
      <c r="BE35" t="s">
        <v>250</v>
      </c>
      <c r="BF35" t="s">
        <v>250</v>
      </c>
      <c r="BG35" t="s">
        <v>250</v>
      </c>
      <c r="BH35" t="s">
        <v>250</v>
      </c>
      <c r="BI35" t="s">
        <v>251</v>
      </c>
      <c r="BJ35" t="s">
        <v>251</v>
      </c>
      <c r="BK35" t="s">
        <v>251</v>
      </c>
      <c r="BL35" t="s">
        <v>251</v>
      </c>
      <c r="BM35" t="s">
        <v>251</v>
      </c>
      <c r="BO35" t="s">
        <v>251</v>
      </c>
      <c r="BP35" t="s">
        <v>251</v>
      </c>
      <c r="BQ35" t="s">
        <v>266</v>
      </c>
      <c r="BR35" t="s">
        <v>267</v>
      </c>
      <c r="BS35" t="s">
        <v>251</v>
      </c>
      <c r="BU35" t="s">
        <v>251</v>
      </c>
      <c r="BV35" t="s">
        <v>251</v>
      </c>
      <c r="BX35" t="s">
        <v>251</v>
      </c>
      <c r="BY35" t="s">
        <v>251</v>
      </c>
      <c r="BZ35" t="s">
        <v>254</v>
      </c>
      <c r="CA35" t="s">
        <v>251</v>
      </c>
      <c r="CB35" t="s">
        <v>251</v>
      </c>
      <c r="CC35" t="s">
        <v>251</v>
      </c>
      <c r="CD35" t="s">
        <v>251</v>
      </c>
      <c r="CE35" t="s">
        <v>251</v>
      </c>
      <c r="CF35" t="s">
        <v>466</v>
      </c>
      <c r="CG35" t="s">
        <v>251</v>
      </c>
      <c r="CH35" t="s">
        <v>251</v>
      </c>
      <c r="CI35" t="s">
        <v>251</v>
      </c>
      <c r="CJ35" t="s">
        <v>251</v>
      </c>
      <c r="CK35" t="s">
        <v>269</v>
      </c>
      <c r="CL35" t="s">
        <v>251</v>
      </c>
      <c r="CN35" t="s">
        <v>110</v>
      </c>
      <c r="CO35" t="s">
        <v>111</v>
      </c>
      <c r="CP35" t="s">
        <v>130</v>
      </c>
      <c r="CQ35" t="s">
        <v>255</v>
      </c>
      <c r="CR35" t="s">
        <v>535</v>
      </c>
      <c r="CS35" t="s">
        <v>243</v>
      </c>
      <c r="CT35" t="s">
        <v>243</v>
      </c>
      <c r="CU35" t="s">
        <v>243</v>
      </c>
      <c r="CV35" t="s">
        <v>243</v>
      </c>
      <c r="CW35" t="s">
        <v>243</v>
      </c>
      <c r="CX35" t="s">
        <v>243</v>
      </c>
      <c r="CY35" t="s">
        <v>242</v>
      </c>
      <c r="CZ35" t="s">
        <v>243</v>
      </c>
      <c r="DA35" t="s">
        <v>243</v>
      </c>
      <c r="DB35" t="s">
        <v>243</v>
      </c>
      <c r="DC35" t="s">
        <v>243</v>
      </c>
      <c r="DD35" t="s">
        <v>243</v>
      </c>
      <c r="DE35" t="s">
        <v>243</v>
      </c>
      <c r="DF35" t="s">
        <v>243</v>
      </c>
      <c r="DG35" t="s">
        <v>243</v>
      </c>
      <c r="DH35" t="s">
        <v>243</v>
      </c>
      <c r="DI35" t="s">
        <v>243</v>
      </c>
      <c r="DJ35" t="s">
        <v>243</v>
      </c>
      <c r="EF35" t="s">
        <v>536</v>
      </c>
      <c r="EG35" t="s">
        <v>243</v>
      </c>
      <c r="EH35" t="s">
        <v>243</v>
      </c>
      <c r="EI35" t="s">
        <v>243</v>
      </c>
      <c r="EJ35" t="s">
        <v>243</v>
      </c>
      <c r="EK35" t="s">
        <v>243</v>
      </c>
      <c r="EL35" t="s">
        <v>243</v>
      </c>
      <c r="EM35" t="s">
        <v>243</v>
      </c>
      <c r="EN35" t="s">
        <v>243</v>
      </c>
      <c r="EO35" t="s">
        <v>242</v>
      </c>
      <c r="EP35" t="s">
        <v>242</v>
      </c>
      <c r="EQ35" t="s">
        <v>243</v>
      </c>
      <c r="ER35" t="s">
        <v>243</v>
      </c>
      <c r="ES35" t="s">
        <v>243</v>
      </c>
      <c r="ET35" t="s">
        <v>243</v>
      </c>
      <c r="EU35" t="s">
        <v>243</v>
      </c>
      <c r="EV35" t="s">
        <v>243</v>
      </c>
      <c r="EW35" t="s">
        <v>243</v>
      </c>
      <c r="EX35" t="s">
        <v>243</v>
      </c>
      <c r="EY35" t="s">
        <v>243</v>
      </c>
      <c r="EZ35" t="s">
        <v>243</v>
      </c>
      <c r="FA35" t="s">
        <v>243</v>
      </c>
      <c r="FB35" t="s">
        <v>243</v>
      </c>
      <c r="FC35" t="s">
        <v>243</v>
      </c>
      <c r="FD35" t="s">
        <v>243</v>
      </c>
      <c r="FE35" t="s">
        <v>243</v>
      </c>
      <c r="FF35" t="s">
        <v>243</v>
      </c>
      <c r="FG35" t="s">
        <v>243</v>
      </c>
      <c r="FH35" t="s">
        <v>243</v>
      </c>
      <c r="FI35" t="s">
        <v>242</v>
      </c>
      <c r="FJ35" t="s">
        <v>243</v>
      </c>
      <c r="FK35" t="s">
        <v>243</v>
      </c>
      <c r="FL35" t="s">
        <v>341</v>
      </c>
      <c r="FM35" t="s">
        <v>242</v>
      </c>
      <c r="FN35" t="s">
        <v>243</v>
      </c>
      <c r="FO35" t="s">
        <v>243</v>
      </c>
      <c r="FP35" t="s">
        <v>243</v>
      </c>
      <c r="FQ35" t="s">
        <v>243</v>
      </c>
      <c r="FR35" t="s">
        <v>242</v>
      </c>
      <c r="FS35" t="s">
        <v>243</v>
      </c>
      <c r="FT35" t="s">
        <v>243</v>
      </c>
      <c r="FU35" t="s">
        <v>243</v>
      </c>
      <c r="FV35" t="s">
        <v>243</v>
      </c>
      <c r="FW35" t="s">
        <v>243</v>
      </c>
      <c r="FX35" t="s">
        <v>243</v>
      </c>
      <c r="FY35" t="s">
        <v>243</v>
      </c>
      <c r="FZ35" t="s">
        <v>243</v>
      </c>
      <c r="GA35" t="s">
        <v>243</v>
      </c>
      <c r="GB35" t="s">
        <v>243</v>
      </c>
      <c r="GC35" t="s">
        <v>243</v>
      </c>
      <c r="GD35" t="s">
        <v>243</v>
      </c>
      <c r="GE35" t="s">
        <v>243</v>
      </c>
      <c r="GG35" t="s">
        <v>334</v>
      </c>
    </row>
    <row r="36" spans="1:189" x14ac:dyDescent="0.35">
      <c r="A36" t="s">
        <v>537</v>
      </c>
      <c r="B36" t="s">
        <v>232</v>
      </c>
      <c r="C36" t="s">
        <v>233</v>
      </c>
      <c r="D36" t="s">
        <v>521</v>
      </c>
      <c r="E36" t="s">
        <v>233</v>
      </c>
      <c r="F36" t="s">
        <v>233</v>
      </c>
      <c r="G36" t="s">
        <v>233</v>
      </c>
      <c r="H36" t="s">
        <v>538</v>
      </c>
      <c r="I36" t="s">
        <v>261</v>
      </c>
      <c r="K36" t="s">
        <v>435</v>
      </c>
      <c r="L36" t="s">
        <v>539</v>
      </c>
      <c r="N36" t="s">
        <v>240</v>
      </c>
      <c r="O36" t="s">
        <v>241</v>
      </c>
      <c r="P36" t="s">
        <v>242</v>
      </c>
      <c r="Q36" t="s">
        <v>243</v>
      </c>
      <c r="R36" t="s">
        <v>243</v>
      </c>
      <c r="S36" t="s">
        <v>243</v>
      </c>
      <c r="T36" t="s">
        <v>243</v>
      </c>
      <c r="U36" t="s">
        <v>243</v>
      </c>
      <c r="W36" t="s">
        <v>261</v>
      </c>
      <c r="Y36" t="s">
        <v>281</v>
      </c>
      <c r="Z36" t="s">
        <v>243</v>
      </c>
      <c r="AA36" t="s">
        <v>243</v>
      </c>
      <c r="AB36" t="s">
        <v>243</v>
      </c>
      <c r="AC36" t="s">
        <v>243</v>
      </c>
      <c r="AD36" t="s">
        <v>243</v>
      </c>
      <c r="AE36" t="s">
        <v>243</v>
      </c>
      <c r="AF36" t="s">
        <v>243</v>
      </c>
      <c r="AG36" t="s">
        <v>242</v>
      </c>
      <c r="AH36" t="s">
        <v>243</v>
      </c>
      <c r="AI36" t="s">
        <v>243</v>
      </c>
      <c r="AJ36" t="s">
        <v>243</v>
      </c>
      <c r="AK36" t="s">
        <v>243</v>
      </c>
      <c r="AL36" t="s">
        <v>243</v>
      </c>
      <c r="AM36" t="s">
        <v>243</v>
      </c>
      <c r="AN36" t="s">
        <v>243</v>
      </c>
      <c r="AP36" t="s">
        <v>246</v>
      </c>
      <c r="AR36" t="s">
        <v>283</v>
      </c>
      <c r="AT36" t="s">
        <v>284</v>
      </c>
      <c r="AU36" t="s">
        <v>495</v>
      </c>
      <c r="AV36" t="s">
        <v>243</v>
      </c>
      <c r="AW36" t="s">
        <v>243</v>
      </c>
      <c r="AX36" t="s">
        <v>242</v>
      </c>
      <c r="AY36" t="s">
        <v>242</v>
      </c>
      <c r="AZ36" t="s">
        <v>242</v>
      </c>
      <c r="BA36" t="s">
        <v>243</v>
      </c>
      <c r="BB36" t="s">
        <v>243</v>
      </c>
      <c r="BC36" t="s">
        <v>287</v>
      </c>
      <c r="BD36" t="s">
        <v>250</v>
      </c>
      <c r="BE36" t="s">
        <v>287</v>
      </c>
      <c r="BF36" t="s">
        <v>250</v>
      </c>
      <c r="BG36" t="s">
        <v>250</v>
      </c>
      <c r="BH36" t="s">
        <v>250</v>
      </c>
      <c r="BI36" t="s">
        <v>251</v>
      </c>
      <c r="BJ36" t="s">
        <v>251</v>
      </c>
      <c r="BK36" t="s">
        <v>465</v>
      </c>
      <c r="BL36" t="s">
        <v>251</v>
      </c>
      <c r="BN36" t="s">
        <v>251</v>
      </c>
      <c r="BO36" t="s">
        <v>252</v>
      </c>
      <c r="BP36" t="s">
        <v>268</v>
      </c>
      <c r="BQ36" t="s">
        <v>251</v>
      </c>
      <c r="BR36" t="s">
        <v>267</v>
      </c>
      <c r="BT36" t="s">
        <v>289</v>
      </c>
      <c r="BU36" t="s">
        <v>253</v>
      </c>
      <c r="BV36" t="s">
        <v>251</v>
      </c>
      <c r="BX36" t="s">
        <v>338</v>
      </c>
      <c r="BY36" t="s">
        <v>382</v>
      </c>
      <c r="BZ36" t="s">
        <v>254</v>
      </c>
      <c r="CA36" t="s">
        <v>251</v>
      </c>
      <c r="CB36" t="s">
        <v>291</v>
      </c>
      <c r="CC36" t="s">
        <v>292</v>
      </c>
      <c r="CD36" t="s">
        <v>251</v>
      </c>
      <c r="CE36" t="s">
        <v>251</v>
      </c>
      <c r="CF36" t="s">
        <v>251</v>
      </c>
      <c r="CG36" t="s">
        <v>268</v>
      </c>
      <c r="CH36" t="s">
        <v>268</v>
      </c>
      <c r="CI36" t="s">
        <v>268</v>
      </c>
      <c r="CJ36" t="s">
        <v>251</v>
      </c>
      <c r="CK36" t="s">
        <v>251</v>
      </c>
      <c r="CL36" t="s">
        <v>251</v>
      </c>
      <c r="CN36" t="s">
        <v>104</v>
      </c>
      <c r="CO36" t="s">
        <v>111</v>
      </c>
      <c r="CP36" t="s">
        <v>119</v>
      </c>
      <c r="CQ36" t="s">
        <v>359</v>
      </c>
      <c r="DL36" t="s">
        <v>540</v>
      </c>
      <c r="DM36" t="s">
        <v>243</v>
      </c>
      <c r="DN36" t="s">
        <v>243</v>
      </c>
      <c r="DO36" t="s">
        <v>242</v>
      </c>
      <c r="DP36" t="s">
        <v>242</v>
      </c>
      <c r="DQ36" t="s">
        <v>243</v>
      </c>
      <c r="DR36" t="s">
        <v>243</v>
      </c>
      <c r="DS36" t="s">
        <v>243</v>
      </c>
      <c r="DT36" t="s">
        <v>243</v>
      </c>
      <c r="DU36" t="s">
        <v>243</v>
      </c>
      <c r="DV36" t="s">
        <v>243</v>
      </c>
      <c r="DW36" t="s">
        <v>243</v>
      </c>
      <c r="DX36" t="s">
        <v>243</v>
      </c>
      <c r="DY36" t="s">
        <v>243</v>
      </c>
      <c r="DZ36" t="s">
        <v>243</v>
      </c>
      <c r="EA36" t="s">
        <v>243</v>
      </c>
      <c r="EB36" t="s">
        <v>243</v>
      </c>
      <c r="EC36" t="s">
        <v>243</v>
      </c>
      <c r="ED36" t="s">
        <v>243</v>
      </c>
      <c r="EF36" t="s">
        <v>541</v>
      </c>
      <c r="EG36" t="s">
        <v>243</v>
      </c>
      <c r="EH36" t="s">
        <v>243</v>
      </c>
      <c r="EI36" t="s">
        <v>242</v>
      </c>
      <c r="EJ36" t="s">
        <v>243</v>
      </c>
      <c r="EK36" t="s">
        <v>243</v>
      </c>
      <c r="EL36" t="s">
        <v>243</v>
      </c>
      <c r="EM36" t="s">
        <v>243</v>
      </c>
      <c r="EN36" t="s">
        <v>243</v>
      </c>
      <c r="EO36" t="s">
        <v>243</v>
      </c>
      <c r="EP36" t="s">
        <v>242</v>
      </c>
      <c r="EQ36" t="s">
        <v>243</v>
      </c>
      <c r="ER36" t="s">
        <v>243</v>
      </c>
      <c r="ES36" t="s">
        <v>243</v>
      </c>
      <c r="ET36" t="s">
        <v>243</v>
      </c>
      <c r="EU36" t="s">
        <v>243</v>
      </c>
      <c r="EV36" t="s">
        <v>243</v>
      </c>
      <c r="EW36" t="s">
        <v>243</v>
      </c>
      <c r="EX36" t="s">
        <v>243</v>
      </c>
      <c r="EY36" t="s">
        <v>243</v>
      </c>
      <c r="EZ36" t="s">
        <v>242</v>
      </c>
      <c r="FA36" t="s">
        <v>243</v>
      </c>
      <c r="FB36" t="s">
        <v>243</v>
      </c>
      <c r="FC36" t="s">
        <v>243</v>
      </c>
      <c r="FD36" t="s">
        <v>243</v>
      </c>
      <c r="FE36" t="s">
        <v>243</v>
      </c>
      <c r="FF36" t="s">
        <v>243</v>
      </c>
      <c r="FG36" t="s">
        <v>243</v>
      </c>
      <c r="FH36" t="s">
        <v>243</v>
      </c>
      <c r="FI36" t="s">
        <v>243</v>
      </c>
      <c r="FJ36" t="s">
        <v>243</v>
      </c>
      <c r="FK36" t="s">
        <v>243</v>
      </c>
      <c r="FL36" t="s">
        <v>257</v>
      </c>
      <c r="FM36" t="s">
        <v>242</v>
      </c>
      <c r="FN36" t="s">
        <v>243</v>
      </c>
      <c r="FO36" t="s">
        <v>243</v>
      </c>
      <c r="FP36" t="s">
        <v>243</v>
      </c>
      <c r="FQ36" t="s">
        <v>243</v>
      </c>
      <c r="FR36" t="s">
        <v>243</v>
      </c>
      <c r="FS36" t="s">
        <v>243</v>
      </c>
      <c r="FT36" t="s">
        <v>243</v>
      </c>
      <c r="FU36" t="s">
        <v>243</v>
      </c>
      <c r="FV36" t="s">
        <v>243</v>
      </c>
      <c r="FW36" t="s">
        <v>243</v>
      </c>
      <c r="FX36" t="s">
        <v>243</v>
      </c>
      <c r="FY36" t="s">
        <v>243</v>
      </c>
      <c r="FZ36" t="s">
        <v>243</v>
      </c>
      <c r="GA36" t="s">
        <v>243</v>
      </c>
      <c r="GB36" t="s">
        <v>243</v>
      </c>
      <c r="GC36" t="s">
        <v>243</v>
      </c>
      <c r="GD36" t="s">
        <v>243</v>
      </c>
      <c r="GE36" t="s">
        <v>243</v>
      </c>
      <c r="GG36" t="s">
        <v>486</v>
      </c>
    </row>
    <row r="37" spans="1:189" x14ac:dyDescent="0.35">
      <c r="A37" t="s">
        <v>542</v>
      </c>
      <c r="B37" t="s">
        <v>232</v>
      </c>
      <c r="C37" t="s">
        <v>233</v>
      </c>
      <c r="D37" t="s">
        <v>319</v>
      </c>
      <c r="E37" t="s">
        <v>233</v>
      </c>
      <c r="F37" t="s">
        <v>233</v>
      </c>
      <c r="G37" t="s">
        <v>233</v>
      </c>
      <c r="H37" t="s">
        <v>235</v>
      </c>
      <c r="I37" t="s">
        <v>236</v>
      </c>
      <c r="J37" t="s">
        <v>381</v>
      </c>
      <c r="K37" t="s">
        <v>238</v>
      </c>
      <c r="L37" t="s">
        <v>239</v>
      </c>
      <c r="N37" t="s">
        <v>240</v>
      </c>
      <c r="O37" t="s">
        <v>241</v>
      </c>
      <c r="P37" t="s">
        <v>242</v>
      </c>
      <c r="Q37" t="s">
        <v>243</v>
      </c>
      <c r="R37" t="s">
        <v>243</v>
      </c>
      <c r="S37" t="s">
        <v>243</v>
      </c>
      <c r="T37" t="s">
        <v>243</v>
      </c>
      <c r="U37" t="s">
        <v>243</v>
      </c>
      <c r="W37" t="s">
        <v>244</v>
      </c>
      <c r="Y37" t="s">
        <v>262</v>
      </c>
      <c r="Z37" t="s">
        <v>243</v>
      </c>
      <c r="AA37" t="s">
        <v>243</v>
      </c>
      <c r="AB37" t="s">
        <v>243</v>
      </c>
      <c r="AC37" t="s">
        <v>243</v>
      </c>
      <c r="AD37" t="s">
        <v>243</v>
      </c>
      <c r="AE37" t="s">
        <v>242</v>
      </c>
      <c r="AF37" t="s">
        <v>243</v>
      </c>
      <c r="AG37" t="s">
        <v>243</v>
      </c>
      <c r="AH37" t="s">
        <v>243</v>
      </c>
      <c r="AI37" t="s">
        <v>243</v>
      </c>
      <c r="AJ37" t="s">
        <v>243</v>
      </c>
      <c r="AK37" t="s">
        <v>243</v>
      </c>
      <c r="AL37" t="s">
        <v>243</v>
      </c>
      <c r="AM37" t="s">
        <v>243</v>
      </c>
      <c r="AN37" t="s">
        <v>243</v>
      </c>
      <c r="AP37" t="s">
        <v>373</v>
      </c>
      <c r="AR37" t="s">
        <v>247</v>
      </c>
      <c r="AT37" t="s">
        <v>264</v>
      </c>
      <c r="AU37" t="s">
        <v>543</v>
      </c>
      <c r="AV37" t="s">
        <v>243</v>
      </c>
      <c r="AW37" t="s">
        <v>242</v>
      </c>
      <c r="AX37" t="s">
        <v>242</v>
      </c>
      <c r="AY37" t="s">
        <v>243</v>
      </c>
      <c r="AZ37" t="s">
        <v>243</v>
      </c>
      <c r="BA37" t="s">
        <v>243</v>
      </c>
      <c r="BB37" t="s">
        <v>243</v>
      </c>
      <c r="BC37" t="s">
        <v>250</v>
      </c>
      <c r="BD37" t="s">
        <v>250</v>
      </c>
      <c r="BE37" t="s">
        <v>250</v>
      </c>
      <c r="BF37" t="s">
        <v>250</v>
      </c>
      <c r="BG37" t="s">
        <v>250</v>
      </c>
      <c r="BH37" t="s">
        <v>250</v>
      </c>
      <c r="BI37" t="s">
        <v>251</v>
      </c>
      <c r="BJ37" t="s">
        <v>251</v>
      </c>
      <c r="BK37" t="s">
        <v>251</v>
      </c>
      <c r="BL37" t="s">
        <v>251</v>
      </c>
      <c r="BN37" t="s">
        <v>251</v>
      </c>
      <c r="BO37" t="s">
        <v>251</v>
      </c>
      <c r="BP37" t="s">
        <v>251</v>
      </c>
      <c r="BQ37" t="s">
        <v>251</v>
      </c>
      <c r="BR37" t="s">
        <v>251</v>
      </c>
      <c r="BT37" t="s">
        <v>251</v>
      </c>
      <c r="BU37" t="s">
        <v>251</v>
      </c>
      <c r="BV37" t="s">
        <v>251</v>
      </c>
      <c r="BX37" t="s">
        <v>251</v>
      </c>
      <c r="BY37" t="s">
        <v>251</v>
      </c>
      <c r="BZ37" t="s">
        <v>251</v>
      </c>
      <c r="CA37" t="s">
        <v>251</v>
      </c>
      <c r="CB37" t="s">
        <v>251</v>
      </c>
      <c r="CC37" t="s">
        <v>251</v>
      </c>
      <c r="CD37" t="s">
        <v>251</v>
      </c>
      <c r="CE37" t="s">
        <v>251</v>
      </c>
      <c r="CF37" t="s">
        <v>251</v>
      </c>
      <c r="CG37" t="s">
        <v>251</v>
      </c>
      <c r="CH37" t="s">
        <v>251</v>
      </c>
      <c r="CI37" t="s">
        <v>251</v>
      </c>
      <c r="CJ37" t="s">
        <v>251</v>
      </c>
      <c r="CK37" t="s">
        <v>251</v>
      </c>
      <c r="CL37" t="s">
        <v>251</v>
      </c>
      <c r="CQ37" t="s">
        <v>255</v>
      </c>
      <c r="CR37" t="s">
        <v>367</v>
      </c>
      <c r="CS37" t="s">
        <v>243</v>
      </c>
      <c r="CT37" t="s">
        <v>243</v>
      </c>
      <c r="CU37" t="s">
        <v>243</v>
      </c>
      <c r="CV37" t="s">
        <v>243</v>
      </c>
      <c r="CW37" t="s">
        <v>243</v>
      </c>
      <c r="CX37" t="s">
        <v>243</v>
      </c>
      <c r="CY37" t="s">
        <v>243</v>
      </c>
      <c r="CZ37" t="s">
        <v>243</v>
      </c>
      <c r="DA37" t="s">
        <v>243</v>
      </c>
      <c r="DB37" t="s">
        <v>243</v>
      </c>
      <c r="DC37" t="s">
        <v>242</v>
      </c>
      <c r="DD37" t="s">
        <v>243</v>
      </c>
      <c r="DE37" t="s">
        <v>243</v>
      </c>
      <c r="DF37" t="s">
        <v>243</v>
      </c>
      <c r="DG37" t="s">
        <v>243</v>
      </c>
      <c r="DH37" t="s">
        <v>243</v>
      </c>
      <c r="DI37" t="s">
        <v>243</v>
      </c>
      <c r="DJ37" t="s">
        <v>243</v>
      </c>
      <c r="GG37" t="s">
        <v>419</v>
      </c>
    </row>
    <row r="38" spans="1:189" x14ac:dyDescent="0.35">
      <c r="A38" t="s">
        <v>544</v>
      </c>
      <c r="B38" t="s">
        <v>232</v>
      </c>
      <c r="C38" t="s">
        <v>233</v>
      </c>
      <c r="D38" t="s">
        <v>545</v>
      </c>
      <c r="E38" t="s">
        <v>233</v>
      </c>
      <c r="F38" t="s">
        <v>233</v>
      </c>
      <c r="G38" t="s">
        <v>233</v>
      </c>
      <c r="H38" t="s">
        <v>546</v>
      </c>
      <c r="I38" t="s">
        <v>261</v>
      </c>
      <c r="K38" t="s">
        <v>238</v>
      </c>
      <c r="L38" t="s">
        <v>239</v>
      </c>
      <c r="N38" t="s">
        <v>240</v>
      </c>
      <c r="O38" t="s">
        <v>241</v>
      </c>
      <c r="P38" t="s">
        <v>242</v>
      </c>
      <c r="Q38" t="s">
        <v>243</v>
      </c>
      <c r="R38" t="s">
        <v>243</v>
      </c>
      <c r="S38" t="s">
        <v>243</v>
      </c>
      <c r="T38" t="s">
        <v>243</v>
      </c>
      <c r="U38" t="s">
        <v>243</v>
      </c>
      <c r="W38" t="s">
        <v>244</v>
      </c>
      <c r="Y38" t="s">
        <v>490</v>
      </c>
      <c r="Z38" t="s">
        <v>243</v>
      </c>
      <c r="AA38" t="s">
        <v>243</v>
      </c>
      <c r="AB38" t="s">
        <v>243</v>
      </c>
      <c r="AC38" t="s">
        <v>243</v>
      </c>
      <c r="AD38" t="s">
        <v>243</v>
      </c>
      <c r="AE38" t="s">
        <v>243</v>
      </c>
      <c r="AF38" t="s">
        <v>243</v>
      </c>
      <c r="AG38" t="s">
        <v>243</v>
      </c>
      <c r="AH38" t="s">
        <v>243</v>
      </c>
      <c r="AI38" t="s">
        <v>243</v>
      </c>
      <c r="AJ38" t="s">
        <v>242</v>
      </c>
      <c r="AK38" t="s">
        <v>243</v>
      </c>
      <c r="AL38" t="s">
        <v>243</v>
      </c>
      <c r="AM38" t="s">
        <v>243</v>
      </c>
      <c r="AN38" t="s">
        <v>243</v>
      </c>
      <c r="AP38" t="s">
        <v>373</v>
      </c>
      <c r="AR38" t="s">
        <v>283</v>
      </c>
      <c r="AT38" t="s">
        <v>242</v>
      </c>
      <c r="AU38" t="s">
        <v>261</v>
      </c>
      <c r="AV38" t="s">
        <v>243</v>
      </c>
      <c r="AW38" t="s">
        <v>243</v>
      </c>
      <c r="AX38" t="s">
        <v>243</v>
      </c>
      <c r="AY38" t="s">
        <v>243</v>
      </c>
      <c r="AZ38" t="s">
        <v>243</v>
      </c>
      <c r="BA38" t="s">
        <v>243</v>
      </c>
      <c r="BB38" t="s">
        <v>242</v>
      </c>
      <c r="BC38" t="s">
        <v>287</v>
      </c>
      <c r="BD38" t="s">
        <v>250</v>
      </c>
      <c r="BE38" t="s">
        <v>287</v>
      </c>
      <c r="BF38" t="s">
        <v>250</v>
      </c>
      <c r="BG38" t="s">
        <v>250</v>
      </c>
      <c r="BH38" t="s">
        <v>250</v>
      </c>
      <c r="BI38" t="s">
        <v>251</v>
      </c>
      <c r="BJ38" t="s">
        <v>251</v>
      </c>
      <c r="BK38" t="s">
        <v>251</v>
      </c>
      <c r="BL38" t="s">
        <v>349</v>
      </c>
      <c r="BN38" t="s">
        <v>251</v>
      </c>
      <c r="BO38" t="s">
        <v>251</v>
      </c>
      <c r="BP38" t="s">
        <v>288</v>
      </c>
      <c r="BQ38" t="s">
        <v>266</v>
      </c>
      <c r="BR38" t="s">
        <v>267</v>
      </c>
      <c r="BT38" t="s">
        <v>289</v>
      </c>
      <c r="BU38" t="s">
        <v>251</v>
      </c>
      <c r="BV38" t="s">
        <v>313</v>
      </c>
      <c r="BY38" t="s">
        <v>382</v>
      </c>
      <c r="BZ38" t="s">
        <v>254</v>
      </c>
      <c r="CA38" t="s">
        <v>251</v>
      </c>
      <c r="CB38" t="s">
        <v>251</v>
      </c>
      <c r="CC38" t="s">
        <v>251</v>
      </c>
      <c r="CD38" t="s">
        <v>251</v>
      </c>
      <c r="CE38" t="s">
        <v>251</v>
      </c>
      <c r="CF38" t="s">
        <v>251</v>
      </c>
      <c r="CG38" t="s">
        <v>251</v>
      </c>
      <c r="CH38" t="s">
        <v>251</v>
      </c>
      <c r="CI38" t="s">
        <v>268</v>
      </c>
      <c r="CJ38" t="s">
        <v>268</v>
      </c>
      <c r="CK38" t="s">
        <v>268</v>
      </c>
      <c r="CL38" t="s">
        <v>251</v>
      </c>
      <c r="CN38" t="s">
        <v>110</v>
      </c>
      <c r="CO38" t="s">
        <v>111</v>
      </c>
      <c r="CP38" t="s">
        <v>119</v>
      </c>
      <c r="CQ38" t="s">
        <v>304</v>
      </c>
      <c r="CR38" t="s">
        <v>367</v>
      </c>
      <c r="CS38" t="s">
        <v>243</v>
      </c>
      <c r="CT38" t="s">
        <v>243</v>
      </c>
      <c r="CU38" t="s">
        <v>243</v>
      </c>
      <c r="CV38" t="s">
        <v>243</v>
      </c>
      <c r="CW38" t="s">
        <v>243</v>
      </c>
      <c r="CX38" t="s">
        <v>243</v>
      </c>
      <c r="CY38" t="s">
        <v>243</v>
      </c>
      <c r="CZ38" t="s">
        <v>243</v>
      </c>
      <c r="DA38" t="s">
        <v>243</v>
      </c>
      <c r="DB38" t="s">
        <v>243</v>
      </c>
      <c r="DC38" t="s">
        <v>242</v>
      </c>
      <c r="DD38" t="s">
        <v>243</v>
      </c>
      <c r="DE38" t="s">
        <v>243</v>
      </c>
      <c r="DF38" t="s">
        <v>243</v>
      </c>
      <c r="DG38" t="s">
        <v>243</v>
      </c>
      <c r="DH38" t="s">
        <v>243</v>
      </c>
      <c r="DI38" t="s">
        <v>243</v>
      </c>
      <c r="DJ38" t="s">
        <v>243</v>
      </c>
      <c r="EF38" t="s">
        <v>547</v>
      </c>
      <c r="EG38" t="s">
        <v>243</v>
      </c>
      <c r="EH38" t="s">
        <v>243</v>
      </c>
      <c r="EI38" t="s">
        <v>243</v>
      </c>
      <c r="EJ38" t="s">
        <v>243</v>
      </c>
      <c r="EK38" t="s">
        <v>243</v>
      </c>
      <c r="EL38" t="s">
        <v>243</v>
      </c>
      <c r="EM38" t="s">
        <v>243</v>
      </c>
      <c r="EN38" t="s">
        <v>243</v>
      </c>
      <c r="EO38" t="s">
        <v>242</v>
      </c>
      <c r="EP38" t="s">
        <v>243</v>
      </c>
      <c r="EQ38" t="s">
        <v>243</v>
      </c>
      <c r="ER38" t="s">
        <v>242</v>
      </c>
      <c r="ES38" t="s">
        <v>243</v>
      </c>
      <c r="ET38" t="s">
        <v>243</v>
      </c>
      <c r="EU38" t="s">
        <v>243</v>
      </c>
      <c r="EV38" t="s">
        <v>243</v>
      </c>
      <c r="EW38" t="s">
        <v>243</v>
      </c>
      <c r="EX38" t="s">
        <v>243</v>
      </c>
      <c r="EY38" t="s">
        <v>243</v>
      </c>
      <c r="EZ38" t="s">
        <v>243</v>
      </c>
      <c r="FA38" t="s">
        <v>243</v>
      </c>
      <c r="FB38" t="s">
        <v>243</v>
      </c>
      <c r="FC38" t="s">
        <v>243</v>
      </c>
      <c r="FD38" t="s">
        <v>243</v>
      </c>
      <c r="FE38" t="s">
        <v>243</v>
      </c>
      <c r="FF38" t="s">
        <v>243</v>
      </c>
      <c r="FG38" t="s">
        <v>243</v>
      </c>
      <c r="FH38" t="s">
        <v>243</v>
      </c>
      <c r="FI38" t="s">
        <v>243</v>
      </c>
      <c r="FJ38" t="s">
        <v>243</v>
      </c>
      <c r="FK38" t="s">
        <v>243</v>
      </c>
      <c r="FL38" t="s">
        <v>296</v>
      </c>
      <c r="FM38" t="s">
        <v>242</v>
      </c>
      <c r="FN38" t="s">
        <v>242</v>
      </c>
      <c r="FO38" t="s">
        <v>243</v>
      </c>
      <c r="FP38" t="s">
        <v>243</v>
      </c>
      <c r="FQ38" t="s">
        <v>243</v>
      </c>
      <c r="FR38" t="s">
        <v>242</v>
      </c>
      <c r="FS38" t="s">
        <v>243</v>
      </c>
      <c r="FT38" t="s">
        <v>243</v>
      </c>
      <c r="FU38" t="s">
        <v>243</v>
      </c>
      <c r="FV38" t="s">
        <v>243</v>
      </c>
      <c r="FW38" t="s">
        <v>243</v>
      </c>
      <c r="FX38" t="s">
        <v>243</v>
      </c>
      <c r="FY38" t="s">
        <v>243</v>
      </c>
      <c r="FZ38" t="s">
        <v>243</v>
      </c>
      <c r="GA38" t="s">
        <v>243</v>
      </c>
      <c r="GB38" t="s">
        <v>243</v>
      </c>
      <c r="GC38" t="s">
        <v>243</v>
      </c>
      <c r="GD38" t="s">
        <v>243</v>
      </c>
      <c r="GE38" t="s">
        <v>243</v>
      </c>
      <c r="GG38" t="s">
        <v>319</v>
      </c>
    </row>
    <row r="39" spans="1:189" x14ac:dyDescent="0.35">
      <c r="A39" t="s">
        <v>548</v>
      </c>
      <c r="B39" t="s">
        <v>232</v>
      </c>
      <c r="C39" t="s">
        <v>233</v>
      </c>
      <c r="D39" t="s">
        <v>408</v>
      </c>
      <c r="E39" t="s">
        <v>233</v>
      </c>
      <c r="F39" t="s">
        <v>233</v>
      </c>
      <c r="G39" t="s">
        <v>233</v>
      </c>
      <c r="H39" t="s">
        <v>549</v>
      </c>
      <c r="I39" t="s">
        <v>276</v>
      </c>
      <c r="J39" t="s">
        <v>434</v>
      </c>
      <c r="K39" t="s">
        <v>238</v>
      </c>
      <c r="L39" t="s">
        <v>239</v>
      </c>
      <c r="N39" t="s">
        <v>240</v>
      </c>
      <c r="O39" t="s">
        <v>241</v>
      </c>
      <c r="P39" t="s">
        <v>242</v>
      </c>
      <c r="Q39" t="s">
        <v>243</v>
      </c>
      <c r="R39" t="s">
        <v>243</v>
      </c>
      <c r="S39" t="s">
        <v>243</v>
      </c>
      <c r="T39" t="s">
        <v>243</v>
      </c>
      <c r="U39" t="s">
        <v>243</v>
      </c>
      <c r="W39" t="s">
        <v>244</v>
      </c>
      <c r="Y39" t="s">
        <v>412</v>
      </c>
      <c r="Z39" t="s">
        <v>243</v>
      </c>
      <c r="AA39" t="s">
        <v>242</v>
      </c>
      <c r="AB39" t="s">
        <v>243</v>
      </c>
      <c r="AC39" t="s">
        <v>243</v>
      </c>
      <c r="AD39" t="s">
        <v>243</v>
      </c>
      <c r="AE39" t="s">
        <v>243</v>
      </c>
      <c r="AF39" t="s">
        <v>243</v>
      </c>
      <c r="AG39" t="s">
        <v>243</v>
      </c>
      <c r="AH39" t="s">
        <v>243</v>
      </c>
      <c r="AI39" t="s">
        <v>243</v>
      </c>
      <c r="AJ39" t="s">
        <v>243</v>
      </c>
      <c r="AK39" t="s">
        <v>243</v>
      </c>
      <c r="AL39" t="s">
        <v>243</v>
      </c>
      <c r="AM39" t="s">
        <v>243</v>
      </c>
      <c r="AN39" t="s">
        <v>243</v>
      </c>
      <c r="AP39" t="s">
        <v>246</v>
      </c>
      <c r="AR39" t="s">
        <v>247</v>
      </c>
      <c r="AT39" t="s">
        <v>264</v>
      </c>
      <c r="AU39" t="s">
        <v>312</v>
      </c>
      <c r="AV39" t="s">
        <v>243</v>
      </c>
      <c r="AW39" t="s">
        <v>242</v>
      </c>
      <c r="AX39" t="s">
        <v>243</v>
      </c>
      <c r="AY39" t="s">
        <v>243</v>
      </c>
      <c r="AZ39" t="s">
        <v>242</v>
      </c>
      <c r="BA39" t="s">
        <v>243</v>
      </c>
      <c r="BB39" t="s">
        <v>243</v>
      </c>
      <c r="BC39" t="s">
        <v>250</v>
      </c>
      <c r="BD39" t="s">
        <v>250</v>
      </c>
      <c r="BE39" t="s">
        <v>250</v>
      </c>
      <c r="BF39" t="s">
        <v>250</v>
      </c>
      <c r="BG39" t="s">
        <v>250</v>
      </c>
      <c r="BH39" t="s">
        <v>287</v>
      </c>
      <c r="BI39" t="s">
        <v>251</v>
      </c>
      <c r="BJ39" t="s">
        <v>251</v>
      </c>
      <c r="BK39" t="s">
        <v>251</v>
      </c>
      <c r="BL39" t="s">
        <v>251</v>
      </c>
      <c r="BN39" t="s">
        <v>251</v>
      </c>
      <c r="BO39" t="s">
        <v>251</v>
      </c>
      <c r="BP39" t="s">
        <v>251</v>
      </c>
      <c r="BQ39" t="s">
        <v>266</v>
      </c>
      <c r="BR39" t="s">
        <v>251</v>
      </c>
      <c r="BT39" t="s">
        <v>251</v>
      </c>
      <c r="BU39" t="s">
        <v>253</v>
      </c>
      <c r="BV39" t="s">
        <v>251</v>
      </c>
      <c r="BX39" t="s">
        <v>251</v>
      </c>
      <c r="BY39" t="s">
        <v>251</v>
      </c>
      <c r="BZ39" t="s">
        <v>254</v>
      </c>
      <c r="CA39" t="s">
        <v>290</v>
      </c>
      <c r="CB39" t="s">
        <v>291</v>
      </c>
      <c r="CC39" t="s">
        <v>251</v>
      </c>
      <c r="CD39" t="s">
        <v>327</v>
      </c>
      <c r="CE39" t="s">
        <v>251</v>
      </c>
      <c r="CF39" t="s">
        <v>251</v>
      </c>
      <c r="CG39" t="s">
        <v>251</v>
      </c>
      <c r="CH39" t="s">
        <v>251</v>
      </c>
      <c r="CI39" t="s">
        <v>251</v>
      </c>
      <c r="CJ39" t="s">
        <v>251</v>
      </c>
      <c r="CK39" t="s">
        <v>251</v>
      </c>
      <c r="CL39" t="s">
        <v>251</v>
      </c>
      <c r="CN39" t="s">
        <v>110</v>
      </c>
      <c r="CO39" t="s">
        <v>119</v>
      </c>
      <c r="CP39" t="s">
        <v>123</v>
      </c>
      <c r="CQ39" t="s">
        <v>255</v>
      </c>
      <c r="CR39" t="s">
        <v>350</v>
      </c>
      <c r="CS39" t="s">
        <v>242</v>
      </c>
      <c r="CT39" t="s">
        <v>243</v>
      </c>
      <c r="CU39" t="s">
        <v>243</v>
      </c>
      <c r="CV39" t="s">
        <v>243</v>
      </c>
      <c r="CW39" t="s">
        <v>243</v>
      </c>
      <c r="CX39" t="s">
        <v>243</v>
      </c>
      <c r="CY39" t="s">
        <v>243</v>
      </c>
      <c r="CZ39" t="s">
        <v>243</v>
      </c>
      <c r="DA39" t="s">
        <v>243</v>
      </c>
      <c r="DB39" t="s">
        <v>243</v>
      </c>
      <c r="DC39" t="s">
        <v>242</v>
      </c>
      <c r="DD39" t="s">
        <v>243</v>
      </c>
      <c r="DE39" t="s">
        <v>243</v>
      </c>
      <c r="DF39" t="s">
        <v>243</v>
      </c>
      <c r="DG39" t="s">
        <v>243</v>
      </c>
      <c r="DH39" t="s">
        <v>243</v>
      </c>
      <c r="DI39" t="s">
        <v>243</v>
      </c>
      <c r="DJ39" t="s">
        <v>243</v>
      </c>
      <c r="EF39" t="s">
        <v>550</v>
      </c>
      <c r="EG39" t="s">
        <v>243</v>
      </c>
      <c r="EH39" t="s">
        <v>243</v>
      </c>
      <c r="EI39" t="s">
        <v>243</v>
      </c>
      <c r="EJ39" t="s">
        <v>243</v>
      </c>
      <c r="EK39" t="s">
        <v>243</v>
      </c>
      <c r="EL39" t="s">
        <v>243</v>
      </c>
      <c r="EM39" t="s">
        <v>243</v>
      </c>
      <c r="EN39" t="s">
        <v>243</v>
      </c>
      <c r="EO39" t="s">
        <v>242</v>
      </c>
      <c r="EP39" t="s">
        <v>243</v>
      </c>
      <c r="EQ39" t="s">
        <v>243</v>
      </c>
      <c r="ER39" t="s">
        <v>243</v>
      </c>
      <c r="ES39" t="s">
        <v>242</v>
      </c>
      <c r="ET39" t="s">
        <v>243</v>
      </c>
      <c r="EU39" t="s">
        <v>243</v>
      </c>
      <c r="EV39" t="s">
        <v>243</v>
      </c>
      <c r="EW39" t="s">
        <v>243</v>
      </c>
      <c r="EX39" t="s">
        <v>242</v>
      </c>
      <c r="EY39" t="s">
        <v>243</v>
      </c>
      <c r="EZ39" t="s">
        <v>243</v>
      </c>
      <c r="FA39" t="s">
        <v>243</v>
      </c>
      <c r="FB39" t="s">
        <v>243</v>
      </c>
      <c r="FC39" t="s">
        <v>243</v>
      </c>
      <c r="FD39" t="s">
        <v>243</v>
      </c>
      <c r="FE39" t="s">
        <v>243</v>
      </c>
      <c r="FF39" t="s">
        <v>243</v>
      </c>
      <c r="FG39" t="s">
        <v>243</v>
      </c>
      <c r="FH39" t="s">
        <v>243</v>
      </c>
      <c r="FI39" t="s">
        <v>243</v>
      </c>
      <c r="FJ39" t="s">
        <v>243</v>
      </c>
      <c r="FK39" t="s">
        <v>243</v>
      </c>
      <c r="FL39" t="s">
        <v>257</v>
      </c>
      <c r="FM39" t="s">
        <v>242</v>
      </c>
      <c r="FN39" t="s">
        <v>243</v>
      </c>
      <c r="FO39" t="s">
        <v>243</v>
      </c>
      <c r="FP39" t="s">
        <v>243</v>
      </c>
      <c r="FQ39" t="s">
        <v>243</v>
      </c>
      <c r="FR39" t="s">
        <v>243</v>
      </c>
      <c r="FS39" t="s">
        <v>243</v>
      </c>
      <c r="FT39" t="s">
        <v>243</v>
      </c>
      <c r="FU39" t="s">
        <v>243</v>
      </c>
      <c r="FV39" t="s">
        <v>243</v>
      </c>
      <c r="FW39" t="s">
        <v>243</v>
      </c>
      <c r="FX39" t="s">
        <v>243</v>
      </c>
      <c r="FY39" t="s">
        <v>243</v>
      </c>
      <c r="FZ39" t="s">
        <v>243</v>
      </c>
      <c r="GA39" t="s">
        <v>243</v>
      </c>
      <c r="GB39" t="s">
        <v>243</v>
      </c>
      <c r="GC39" t="s">
        <v>243</v>
      </c>
      <c r="GD39" t="s">
        <v>243</v>
      </c>
      <c r="GE39" t="s">
        <v>243</v>
      </c>
      <c r="GG39" t="s">
        <v>551</v>
      </c>
    </row>
    <row r="40" spans="1:189" x14ac:dyDescent="0.35">
      <c r="A40" t="s">
        <v>552</v>
      </c>
      <c r="B40" t="s">
        <v>232</v>
      </c>
      <c r="C40" t="s">
        <v>233</v>
      </c>
      <c r="D40" t="s">
        <v>519</v>
      </c>
      <c r="E40" t="s">
        <v>233</v>
      </c>
      <c r="F40" t="s">
        <v>233</v>
      </c>
      <c r="G40" t="s">
        <v>233</v>
      </c>
      <c r="H40" t="s">
        <v>553</v>
      </c>
      <c r="I40" t="s">
        <v>276</v>
      </c>
      <c r="J40" t="s">
        <v>284</v>
      </c>
      <c r="K40" t="s">
        <v>238</v>
      </c>
      <c r="L40" t="s">
        <v>239</v>
      </c>
      <c r="N40" t="s">
        <v>240</v>
      </c>
      <c r="O40" t="s">
        <v>241</v>
      </c>
      <c r="P40" t="s">
        <v>242</v>
      </c>
      <c r="Q40" t="s">
        <v>243</v>
      </c>
      <c r="R40" t="s">
        <v>243</v>
      </c>
      <c r="S40" t="s">
        <v>243</v>
      </c>
      <c r="T40" t="s">
        <v>243</v>
      </c>
      <c r="U40" t="s">
        <v>243</v>
      </c>
      <c r="W40" t="s">
        <v>244</v>
      </c>
      <c r="Y40" t="s">
        <v>262</v>
      </c>
      <c r="Z40" t="s">
        <v>243</v>
      </c>
      <c r="AA40" t="s">
        <v>243</v>
      </c>
      <c r="AB40" t="s">
        <v>243</v>
      </c>
      <c r="AC40" t="s">
        <v>243</v>
      </c>
      <c r="AD40" t="s">
        <v>243</v>
      </c>
      <c r="AE40" t="s">
        <v>242</v>
      </c>
      <c r="AF40" t="s">
        <v>243</v>
      </c>
      <c r="AG40" t="s">
        <v>243</v>
      </c>
      <c r="AH40" t="s">
        <v>243</v>
      </c>
      <c r="AI40" t="s">
        <v>243</v>
      </c>
      <c r="AJ40" t="s">
        <v>243</v>
      </c>
      <c r="AK40" t="s">
        <v>243</v>
      </c>
      <c r="AL40" t="s">
        <v>243</v>
      </c>
      <c r="AM40" t="s">
        <v>243</v>
      </c>
      <c r="AN40" t="s">
        <v>243</v>
      </c>
      <c r="AP40" t="s">
        <v>373</v>
      </c>
      <c r="AR40" t="s">
        <v>247</v>
      </c>
      <c r="AT40" t="s">
        <v>284</v>
      </c>
      <c r="AU40" t="s">
        <v>325</v>
      </c>
      <c r="AV40" t="s">
        <v>243</v>
      </c>
      <c r="AW40" t="s">
        <v>242</v>
      </c>
      <c r="AX40" t="s">
        <v>243</v>
      </c>
      <c r="AY40" t="s">
        <v>243</v>
      </c>
      <c r="AZ40" t="s">
        <v>243</v>
      </c>
      <c r="BA40" t="s">
        <v>243</v>
      </c>
      <c r="BB40" t="s">
        <v>243</v>
      </c>
      <c r="BC40" t="s">
        <v>250</v>
      </c>
      <c r="BD40" t="s">
        <v>250</v>
      </c>
      <c r="BE40" t="s">
        <v>250</v>
      </c>
      <c r="BF40" t="s">
        <v>250</v>
      </c>
      <c r="BG40" t="s">
        <v>250</v>
      </c>
      <c r="BH40" t="s">
        <v>250</v>
      </c>
      <c r="BI40" t="s">
        <v>251</v>
      </c>
      <c r="BJ40" t="s">
        <v>251</v>
      </c>
      <c r="BK40" t="s">
        <v>251</v>
      </c>
      <c r="BL40" t="s">
        <v>251</v>
      </c>
      <c r="BN40" t="s">
        <v>251</v>
      </c>
      <c r="BO40" t="s">
        <v>251</v>
      </c>
      <c r="BP40" t="s">
        <v>251</v>
      </c>
      <c r="BQ40" t="s">
        <v>266</v>
      </c>
      <c r="BR40" t="s">
        <v>251</v>
      </c>
      <c r="BT40" t="s">
        <v>251</v>
      </c>
      <c r="BU40" t="s">
        <v>251</v>
      </c>
      <c r="BV40" t="s">
        <v>251</v>
      </c>
      <c r="BW40" t="s">
        <v>251</v>
      </c>
      <c r="BX40" t="s">
        <v>251</v>
      </c>
      <c r="BY40" t="s">
        <v>251</v>
      </c>
      <c r="BZ40" t="s">
        <v>251</v>
      </c>
      <c r="CA40" t="s">
        <v>251</v>
      </c>
      <c r="CB40" t="s">
        <v>291</v>
      </c>
      <c r="CC40" t="s">
        <v>251</v>
      </c>
      <c r="CD40" t="s">
        <v>251</v>
      </c>
      <c r="CE40" t="s">
        <v>251</v>
      </c>
      <c r="CF40" t="s">
        <v>466</v>
      </c>
      <c r="CG40" t="s">
        <v>251</v>
      </c>
      <c r="CH40" t="s">
        <v>251</v>
      </c>
      <c r="CI40" t="s">
        <v>251</v>
      </c>
      <c r="CJ40" t="s">
        <v>251</v>
      </c>
      <c r="CK40" t="s">
        <v>251</v>
      </c>
      <c r="CL40" t="s">
        <v>251</v>
      </c>
      <c r="CN40" t="s">
        <v>110</v>
      </c>
      <c r="CO40" t="s">
        <v>125</v>
      </c>
      <c r="CP40" t="s">
        <v>121</v>
      </c>
      <c r="CQ40" t="s">
        <v>293</v>
      </c>
      <c r="DL40" t="s">
        <v>367</v>
      </c>
      <c r="DM40" t="s">
        <v>243</v>
      </c>
      <c r="DN40" t="s">
        <v>243</v>
      </c>
      <c r="DO40" t="s">
        <v>243</v>
      </c>
      <c r="DP40" t="s">
        <v>243</v>
      </c>
      <c r="DQ40" t="s">
        <v>243</v>
      </c>
      <c r="DR40" t="s">
        <v>243</v>
      </c>
      <c r="DS40" t="s">
        <v>243</v>
      </c>
      <c r="DT40" t="s">
        <v>243</v>
      </c>
      <c r="DU40" t="s">
        <v>243</v>
      </c>
      <c r="DV40" t="s">
        <v>243</v>
      </c>
      <c r="DW40" t="s">
        <v>242</v>
      </c>
      <c r="DX40" t="s">
        <v>243</v>
      </c>
      <c r="DY40" t="s">
        <v>243</v>
      </c>
      <c r="DZ40" t="s">
        <v>243</v>
      </c>
      <c r="EA40" t="s">
        <v>243</v>
      </c>
      <c r="EB40" t="s">
        <v>243</v>
      </c>
      <c r="EC40" t="s">
        <v>243</v>
      </c>
      <c r="ED40" t="s">
        <v>243</v>
      </c>
      <c r="EF40" t="s">
        <v>121</v>
      </c>
      <c r="EG40" t="s">
        <v>243</v>
      </c>
      <c r="EH40" t="s">
        <v>243</v>
      </c>
      <c r="EI40" t="s">
        <v>243</v>
      </c>
      <c r="EJ40" t="s">
        <v>243</v>
      </c>
      <c r="EK40" t="s">
        <v>243</v>
      </c>
      <c r="EL40" t="s">
        <v>243</v>
      </c>
      <c r="EM40" t="s">
        <v>243</v>
      </c>
      <c r="EN40" t="s">
        <v>243</v>
      </c>
      <c r="EO40" t="s">
        <v>243</v>
      </c>
      <c r="EP40" t="s">
        <v>243</v>
      </c>
      <c r="EQ40" t="s">
        <v>243</v>
      </c>
      <c r="ER40" t="s">
        <v>243</v>
      </c>
      <c r="ES40" t="s">
        <v>243</v>
      </c>
      <c r="ET40" t="s">
        <v>243</v>
      </c>
      <c r="EU40" t="s">
        <v>243</v>
      </c>
      <c r="EV40" t="s">
        <v>243</v>
      </c>
      <c r="EW40" t="s">
        <v>243</v>
      </c>
      <c r="EX40" t="s">
        <v>243</v>
      </c>
      <c r="EY40" t="s">
        <v>243</v>
      </c>
      <c r="EZ40" t="s">
        <v>242</v>
      </c>
      <c r="FA40" t="s">
        <v>243</v>
      </c>
      <c r="FB40" t="s">
        <v>243</v>
      </c>
      <c r="FC40" t="s">
        <v>243</v>
      </c>
      <c r="FD40" t="s">
        <v>243</v>
      </c>
      <c r="FE40" t="s">
        <v>243</v>
      </c>
      <c r="FF40" t="s">
        <v>243</v>
      </c>
      <c r="FG40" t="s">
        <v>243</v>
      </c>
      <c r="FH40" t="s">
        <v>243</v>
      </c>
      <c r="FI40" t="s">
        <v>243</v>
      </c>
      <c r="FJ40" t="s">
        <v>243</v>
      </c>
      <c r="FK40" t="s">
        <v>243</v>
      </c>
      <c r="FL40" t="s">
        <v>554</v>
      </c>
      <c r="FM40" t="s">
        <v>242</v>
      </c>
      <c r="FN40" t="s">
        <v>242</v>
      </c>
      <c r="FO40" t="s">
        <v>243</v>
      </c>
      <c r="FP40" t="s">
        <v>243</v>
      </c>
      <c r="FQ40" t="s">
        <v>243</v>
      </c>
      <c r="FR40" t="s">
        <v>243</v>
      </c>
      <c r="FS40" t="s">
        <v>243</v>
      </c>
      <c r="FT40" t="s">
        <v>242</v>
      </c>
      <c r="FU40" t="s">
        <v>243</v>
      </c>
      <c r="FV40" t="s">
        <v>243</v>
      </c>
      <c r="FW40" t="s">
        <v>243</v>
      </c>
      <c r="FX40" t="s">
        <v>243</v>
      </c>
      <c r="FY40" t="s">
        <v>243</v>
      </c>
      <c r="FZ40" t="s">
        <v>243</v>
      </c>
      <c r="GA40" t="s">
        <v>243</v>
      </c>
      <c r="GB40" t="s">
        <v>243</v>
      </c>
      <c r="GC40" t="s">
        <v>243</v>
      </c>
      <c r="GD40" t="s">
        <v>243</v>
      </c>
      <c r="GE40" t="s">
        <v>243</v>
      </c>
      <c r="GG40" t="s">
        <v>309</v>
      </c>
    </row>
    <row r="41" spans="1:189" x14ac:dyDescent="0.35">
      <c r="A41" t="s">
        <v>555</v>
      </c>
      <c r="B41" t="s">
        <v>232</v>
      </c>
      <c r="C41" t="s">
        <v>233</v>
      </c>
      <c r="D41" t="s">
        <v>556</v>
      </c>
      <c r="E41" t="s">
        <v>233</v>
      </c>
      <c r="F41" t="s">
        <v>233</v>
      </c>
      <c r="G41" t="s">
        <v>233</v>
      </c>
      <c r="H41" t="s">
        <v>481</v>
      </c>
      <c r="I41" t="s">
        <v>261</v>
      </c>
      <c r="K41" t="s">
        <v>557</v>
      </c>
      <c r="L41" t="s">
        <v>558</v>
      </c>
      <c r="N41" t="s">
        <v>240</v>
      </c>
      <c r="O41" t="s">
        <v>241</v>
      </c>
      <c r="P41" t="s">
        <v>242</v>
      </c>
      <c r="Q41" t="s">
        <v>243</v>
      </c>
      <c r="R41" t="s">
        <v>243</v>
      </c>
      <c r="S41" t="s">
        <v>243</v>
      </c>
      <c r="T41" t="s">
        <v>243</v>
      </c>
      <c r="U41" t="s">
        <v>243</v>
      </c>
      <c r="W41" t="s">
        <v>244</v>
      </c>
      <c r="Y41" t="s">
        <v>262</v>
      </c>
      <c r="Z41" t="s">
        <v>243</v>
      </c>
      <c r="AA41" t="s">
        <v>243</v>
      </c>
      <c r="AB41" t="s">
        <v>243</v>
      </c>
      <c r="AC41" t="s">
        <v>243</v>
      </c>
      <c r="AD41" t="s">
        <v>243</v>
      </c>
      <c r="AE41" t="s">
        <v>242</v>
      </c>
      <c r="AF41" t="s">
        <v>243</v>
      </c>
      <c r="AG41" t="s">
        <v>243</v>
      </c>
      <c r="AH41" t="s">
        <v>243</v>
      </c>
      <c r="AI41" t="s">
        <v>243</v>
      </c>
      <c r="AJ41" t="s">
        <v>243</v>
      </c>
      <c r="AK41" t="s">
        <v>243</v>
      </c>
      <c r="AL41" t="s">
        <v>243</v>
      </c>
      <c r="AM41" t="s">
        <v>243</v>
      </c>
      <c r="AN41" t="s">
        <v>243</v>
      </c>
      <c r="AP41" t="s">
        <v>263</v>
      </c>
      <c r="AR41" t="s">
        <v>247</v>
      </c>
      <c r="AT41" t="s">
        <v>264</v>
      </c>
      <c r="AU41" t="s">
        <v>495</v>
      </c>
      <c r="AV41" t="s">
        <v>243</v>
      </c>
      <c r="AW41" t="s">
        <v>243</v>
      </c>
      <c r="AX41" t="s">
        <v>242</v>
      </c>
      <c r="AY41" t="s">
        <v>242</v>
      </c>
      <c r="AZ41" t="s">
        <v>242</v>
      </c>
      <c r="BA41" t="s">
        <v>243</v>
      </c>
      <c r="BB41" t="s">
        <v>243</v>
      </c>
      <c r="BC41" t="s">
        <v>250</v>
      </c>
      <c r="BD41" t="s">
        <v>250</v>
      </c>
      <c r="BE41" t="s">
        <v>250</v>
      </c>
      <c r="BF41" t="s">
        <v>250</v>
      </c>
      <c r="BG41" t="s">
        <v>250</v>
      </c>
      <c r="BH41" t="s">
        <v>250</v>
      </c>
      <c r="BI41" t="s">
        <v>251</v>
      </c>
      <c r="BJ41" t="s">
        <v>251</v>
      </c>
      <c r="BK41" t="s">
        <v>251</v>
      </c>
      <c r="BL41" t="s">
        <v>251</v>
      </c>
      <c r="BN41" t="s">
        <v>251</v>
      </c>
      <c r="BO41" t="s">
        <v>251</v>
      </c>
      <c r="BP41" t="s">
        <v>251</v>
      </c>
      <c r="BQ41" t="s">
        <v>266</v>
      </c>
      <c r="BR41" t="s">
        <v>267</v>
      </c>
      <c r="BT41" t="s">
        <v>289</v>
      </c>
      <c r="BU41" t="s">
        <v>253</v>
      </c>
      <c r="BV41" t="s">
        <v>251</v>
      </c>
      <c r="BX41" t="s">
        <v>338</v>
      </c>
      <c r="BY41" t="s">
        <v>251</v>
      </c>
      <c r="BZ41" t="s">
        <v>251</v>
      </c>
      <c r="CA41" t="s">
        <v>251</v>
      </c>
      <c r="CB41" t="s">
        <v>291</v>
      </c>
      <c r="CC41" t="s">
        <v>292</v>
      </c>
      <c r="CD41" t="s">
        <v>251</v>
      </c>
      <c r="CE41" t="s">
        <v>251</v>
      </c>
      <c r="CF41" t="s">
        <v>251</v>
      </c>
      <c r="CG41" t="s">
        <v>251</v>
      </c>
      <c r="CH41" t="s">
        <v>251</v>
      </c>
      <c r="CI41" t="s">
        <v>251</v>
      </c>
      <c r="CJ41" t="s">
        <v>251</v>
      </c>
      <c r="CK41" t="s">
        <v>251</v>
      </c>
      <c r="CL41" t="s">
        <v>251</v>
      </c>
      <c r="CN41" t="s">
        <v>111</v>
      </c>
      <c r="CO41" t="s">
        <v>110</v>
      </c>
      <c r="CP41" t="s">
        <v>121</v>
      </c>
      <c r="CQ41" t="s">
        <v>359</v>
      </c>
      <c r="DL41" t="s">
        <v>350</v>
      </c>
      <c r="DM41" t="s">
        <v>242</v>
      </c>
      <c r="DN41" t="s">
        <v>243</v>
      </c>
      <c r="DO41" t="s">
        <v>243</v>
      </c>
      <c r="DP41" t="s">
        <v>243</v>
      </c>
      <c r="DQ41" t="s">
        <v>243</v>
      </c>
      <c r="DR41" t="s">
        <v>243</v>
      </c>
      <c r="DS41" t="s">
        <v>243</v>
      </c>
      <c r="DT41" t="s">
        <v>243</v>
      </c>
      <c r="DU41" t="s">
        <v>243</v>
      </c>
      <c r="DV41" t="s">
        <v>243</v>
      </c>
      <c r="DW41" t="s">
        <v>242</v>
      </c>
      <c r="DX41" t="s">
        <v>243</v>
      </c>
      <c r="DY41" t="s">
        <v>243</v>
      </c>
      <c r="DZ41" t="s">
        <v>243</v>
      </c>
      <c r="EA41" t="s">
        <v>243</v>
      </c>
      <c r="EB41" t="s">
        <v>243</v>
      </c>
      <c r="EC41" t="s">
        <v>243</v>
      </c>
      <c r="ED41" t="s">
        <v>243</v>
      </c>
      <c r="EF41" t="s">
        <v>559</v>
      </c>
      <c r="EG41" t="s">
        <v>243</v>
      </c>
      <c r="EH41" t="s">
        <v>243</v>
      </c>
      <c r="EI41" t="s">
        <v>243</v>
      </c>
      <c r="EJ41" t="s">
        <v>243</v>
      </c>
      <c r="EK41" t="s">
        <v>243</v>
      </c>
      <c r="EL41" t="s">
        <v>243</v>
      </c>
      <c r="EM41" t="s">
        <v>243</v>
      </c>
      <c r="EN41" t="s">
        <v>243</v>
      </c>
      <c r="EO41" t="s">
        <v>242</v>
      </c>
      <c r="EP41" t="s">
        <v>242</v>
      </c>
      <c r="EQ41" t="s">
        <v>243</v>
      </c>
      <c r="ER41" t="s">
        <v>243</v>
      </c>
      <c r="ES41" t="s">
        <v>243</v>
      </c>
      <c r="ET41" t="s">
        <v>243</v>
      </c>
      <c r="EU41" t="s">
        <v>243</v>
      </c>
      <c r="EV41" t="s">
        <v>242</v>
      </c>
      <c r="EW41" t="s">
        <v>243</v>
      </c>
      <c r="EX41" t="s">
        <v>243</v>
      </c>
      <c r="EY41" t="s">
        <v>243</v>
      </c>
      <c r="EZ41" t="s">
        <v>243</v>
      </c>
      <c r="FA41" t="s">
        <v>243</v>
      </c>
      <c r="FB41" t="s">
        <v>243</v>
      </c>
      <c r="FC41" t="s">
        <v>243</v>
      </c>
      <c r="FD41" t="s">
        <v>243</v>
      </c>
      <c r="FE41" t="s">
        <v>243</v>
      </c>
      <c r="FF41" t="s">
        <v>243</v>
      </c>
      <c r="FG41" t="s">
        <v>243</v>
      </c>
      <c r="FH41" t="s">
        <v>243</v>
      </c>
      <c r="FI41" t="s">
        <v>243</v>
      </c>
      <c r="FJ41" t="s">
        <v>243</v>
      </c>
      <c r="FK41" t="s">
        <v>243</v>
      </c>
      <c r="FL41" t="s">
        <v>296</v>
      </c>
      <c r="FM41" t="s">
        <v>242</v>
      </c>
      <c r="FN41" t="s">
        <v>242</v>
      </c>
      <c r="FO41" t="s">
        <v>243</v>
      </c>
      <c r="FP41" t="s">
        <v>243</v>
      </c>
      <c r="FQ41" t="s">
        <v>243</v>
      </c>
      <c r="FR41" t="s">
        <v>242</v>
      </c>
      <c r="FS41" t="s">
        <v>243</v>
      </c>
      <c r="FT41" t="s">
        <v>243</v>
      </c>
      <c r="FU41" t="s">
        <v>243</v>
      </c>
      <c r="FV41" t="s">
        <v>243</v>
      </c>
      <c r="FW41" t="s">
        <v>243</v>
      </c>
      <c r="FX41" t="s">
        <v>243</v>
      </c>
      <c r="FY41" t="s">
        <v>243</v>
      </c>
      <c r="FZ41" t="s">
        <v>243</v>
      </c>
      <c r="GA41" t="s">
        <v>243</v>
      </c>
      <c r="GB41" t="s">
        <v>243</v>
      </c>
      <c r="GC41" t="s">
        <v>243</v>
      </c>
      <c r="GD41" t="s">
        <v>243</v>
      </c>
      <c r="GE41" t="s">
        <v>243</v>
      </c>
      <c r="GG41" t="s">
        <v>370</v>
      </c>
    </row>
    <row r="42" spans="1:189" x14ac:dyDescent="0.35">
      <c r="A42" t="s">
        <v>560</v>
      </c>
      <c r="B42" t="s">
        <v>561</v>
      </c>
      <c r="C42" t="s">
        <v>233</v>
      </c>
      <c r="D42" t="s">
        <v>532</v>
      </c>
      <c r="E42" t="s">
        <v>233</v>
      </c>
      <c r="F42" t="s">
        <v>233</v>
      </c>
      <c r="G42" t="s">
        <v>233</v>
      </c>
      <c r="H42" t="s">
        <v>562</v>
      </c>
      <c r="I42" t="s">
        <v>236</v>
      </c>
      <c r="J42" t="s">
        <v>277</v>
      </c>
      <c r="K42" t="s">
        <v>563</v>
      </c>
      <c r="L42" t="s">
        <v>564</v>
      </c>
      <c r="N42" t="s">
        <v>240</v>
      </c>
      <c r="O42" t="s">
        <v>421</v>
      </c>
      <c r="P42" t="s">
        <v>243</v>
      </c>
      <c r="Q42" t="s">
        <v>242</v>
      </c>
      <c r="R42" t="s">
        <v>243</v>
      </c>
      <c r="S42" t="s">
        <v>243</v>
      </c>
      <c r="T42" t="s">
        <v>243</v>
      </c>
      <c r="U42" t="s">
        <v>243</v>
      </c>
      <c r="W42" t="s">
        <v>422</v>
      </c>
      <c r="Y42" t="s">
        <v>281</v>
      </c>
      <c r="Z42" t="s">
        <v>243</v>
      </c>
      <c r="AA42" t="s">
        <v>243</v>
      </c>
      <c r="AB42" t="s">
        <v>243</v>
      </c>
      <c r="AC42" t="s">
        <v>243</v>
      </c>
      <c r="AD42" t="s">
        <v>243</v>
      </c>
      <c r="AE42" t="s">
        <v>243</v>
      </c>
      <c r="AF42" t="s">
        <v>243</v>
      </c>
      <c r="AG42" t="s">
        <v>242</v>
      </c>
      <c r="AH42" t="s">
        <v>243</v>
      </c>
      <c r="AI42" t="s">
        <v>243</v>
      </c>
      <c r="AJ42" t="s">
        <v>243</v>
      </c>
      <c r="AK42" t="s">
        <v>243</v>
      </c>
      <c r="AL42" t="s">
        <v>243</v>
      </c>
      <c r="AM42" t="s">
        <v>243</v>
      </c>
      <c r="AN42" t="s">
        <v>243</v>
      </c>
      <c r="AP42" t="s">
        <v>373</v>
      </c>
      <c r="AR42" t="s">
        <v>357</v>
      </c>
      <c r="AT42" t="s">
        <v>242</v>
      </c>
      <c r="AU42" t="s">
        <v>534</v>
      </c>
      <c r="AV42" t="s">
        <v>243</v>
      </c>
      <c r="AW42" t="s">
        <v>243</v>
      </c>
      <c r="AX42" t="s">
        <v>242</v>
      </c>
      <c r="AY42" t="s">
        <v>243</v>
      </c>
      <c r="AZ42" t="s">
        <v>242</v>
      </c>
      <c r="BA42" t="s">
        <v>243</v>
      </c>
      <c r="BB42" t="s">
        <v>243</v>
      </c>
      <c r="BC42" t="s">
        <v>287</v>
      </c>
      <c r="BD42" t="s">
        <v>250</v>
      </c>
      <c r="BE42" t="s">
        <v>250</v>
      </c>
      <c r="BF42" t="s">
        <v>250</v>
      </c>
      <c r="BG42" t="s">
        <v>250</v>
      </c>
      <c r="BH42" t="s">
        <v>250</v>
      </c>
      <c r="BI42" t="s">
        <v>251</v>
      </c>
      <c r="BJ42" t="s">
        <v>251</v>
      </c>
      <c r="BK42" t="s">
        <v>251</v>
      </c>
      <c r="BL42" t="s">
        <v>251</v>
      </c>
      <c r="BN42" t="s">
        <v>251</v>
      </c>
      <c r="BO42" t="s">
        <v>251</v>
      </c>
      <c r="BP42" t="s">
        <v>288</v>
      </c>
      <c r="BQ42" t="s">
        <v>266</v>
      </c>
      <c r="BR42" t="s">
        <v>267</v>
      </c>
      <c r="BT42" t="s">
        <v>251</v>
      </c>
      <c r="BU42" t="s">
        <v>253</v>
      </c>
      <c r="BV42" t="s">
        <v>251</v>
      </c>
      <c r="BY42" t="s">
        <v>251</v>
      </c>
      <c r="BZ42" t="s">
        <v>254</v>
      </c>
      <c r="CA42" t="s">
        <v>251</v>
      </c>
      <c r="CB42" t="s">
        <v>251</v>
      </c>
      <c r="CC42" t="s">
        <v>251</v>
      </c>
      <c r="CD42" t="s">
        <v>251</v>
      </c>
      <c r="CE42" t="s">
        <v>251</v>
      </c>
      <c r="CF42" t="s">
        <v>251</v>
      </c>
      <c r="CG42" t="s">
        <v>251</v>
      </c>
      <c r="CH42" t="s">
        <v>251</v>
      </c>
      <c r="CI42" t="s">
        <v>251</v>
      </c>
      <c r="CJ42" t="s">
        <v>251</v>
      </c>
      <c r="CK42" t="s">
        <v>251</v>
      </c>
      <c r="CL42" t="s">
        <v>251</v>
      </c>
      <c r="CN42" t="s">
        <v>109</v>
      </c>
      <c r="CO42" t="s">
        <v>119</v>
      </c>
      <c r="CP42" t="s">
        <v>110</v>
      </c>
      <c r="CQ42" t="s">
        <v>304</v>
      </c>
      <c r="CR42" t="s">
        <v>565</v>
      </c>
      <c r="CS42" t="s">
        <v>243</v>
      </c>
      <c r="CT42" t="s">
        <v>242</v>
      </c>
      <c r="CU42" t="s">
        <v>242</v>
      </c>
      <c r="CV42" t="s">
        <v>243</v>
      </c>
      <c r="CW42" t="s">
        <v>243</v>
      </c>
      <c r="CX42" t="s">
        <v>243</v>
      </c>
      <c r="CY42" t="s">
        <v>243</v>
      </c>
      <c r="CZ42" t="s">
        <v>243</v>
      </c>
      <c r="DA42" t="s">
        <v>243</v>
      </c>
      <c r="DB42" t="s">
        <v>243</v>
      </c>
      <c r="DC42" t="s">
        <v>243</v>
      </c>
      <c r="DD42" t="s">
        <v>243</v>
      </c>
      <c r="DE42" t="s">
        <v>243</v>
      </c>
      <c r="DF42" t="s">
        <v>243</v>
      </c>
      <c r="DG42" t="s">
        <v>243</v>
      </c>
      <c r="DH42" t="s">
        <v>243</v>
      </c>
      <c r="DI42" t="s">
        <v>243</v>
      </c>
      <c r="DJ42" t="s">
        <v>243</v>
      </c>
      <c r="EF42" t="s">
        <v>295</v>
      </c>
      <c r="EG42" t="s">
        <v>243</v>
      </c>
      <c r="EH42" t="s">
        <v>243</v>
      </c>
      <c r="EI42" t="s">
        <v>243</v>
      </c>
      <c r="EJ42" t="s">
        <v>243</v>
      </c>
      <c r="EK42" t="s">
        <v>243</v>
      </c>
      <c r="EL42" t="s">
        <v>243</v>
      </c>
      <c r="EM42" t="s">
        <v>243</v>
      </c>
      <c r="EN42" t="s">
        <v>242</v>
      </c>
      <c r="EO42" t="s">
        <v>242</v>
      </c>
      <c r="EP42" t="s">
        <v>242</v>
      </c>
      <c r="EQ42" t="s">
        <v>243</v>
      </c>
      <c r="ER42" t="s">
        <v>243</v>
      </c>
      <c r="ES42" t="s">
        <v>243</v>
      </c>
      <c r="ET42" t="s">
        <v>243</v>
      </c>
      <c r="EU42" t="s">
        <v>243</v>
      </c>
      <c r="EV42" t="s">
        <v>243</v>
      </c>
      <c r="EW42" t="s">
        <v>243</v>
      </c>
      <c r="EX42" t="s">
        <v>243</v>
      </c>
      <c r="EY42" t="s">
        <v>243</v>
      </c>
      <c r="EZ42" t="s">
        <v>243</v>
      </c>
      <c r="FA42" t="s">
        <v>243</v>
      </c>
      <c r="FB42" t="s">
        <v>243</v>
      </c>
      <c r="FC42" t="s">
        <v>243</v>
      </c>
      <c r="FD42" t="s">
        <v>243</v>
      </c>
      <c r="FE42" t="s">
        <v>243</v>
      </c>
      <c r="FF42" t="s">
        <v>243</v>
      </c>
      <c r="FG42" t="s">
        <v>243</v>
      </c>
      <c r="FH42" t="s">
        <v>243</v>
      </c>
      <c r="FI42" t="s">
        <v>243</v>
      </c>
      <c r="FJ42" t="s">
        <v>243</v>
      </c>
      <c r="FK42" t="s">
        <v>243</v>
      </c>
      <c r="FL42" t="s">
        <v>425</v>
      </c>
      <c r="FM42" t="s">
        <v>242</v>
      </c>
      <c r="FN42" t="s">
        <v>242</v>
      </c>
      <c r="FO42" t="s">
        <v>243</v>
      </c>
      <c r="FP42" t="s">
        <v>243</v>
      </c>
      <c r="FQ42" t="s">
        <v>243</v>
      </c>
      <c r="FR42" t="s">
        <v>243</v>
      </c>
      <c r="FS42" t="s">
        <v>242</v>
      </c>
      <c r="FT42" t="s">
        <v>243</v>
      </c>
      <c r="FU42" t="s">
        <v>243</v>
      </c>
      <c r="FV42" t="s">
        <v>243</v>
      </c>
      <c r="FW42" t="s">
        <v>243</v>
      </c>
      <c r="FX42" t="s">
        <v>243</v>
      </c>
      <c r="FY42" t="s">
        <v>243</v>
      </c>
      <c r="FZ42" t="s">
        <v>243</v>
      </c>
      <c r="GA42" t="s">
        <v>243</v>
      </c>
      <c r="GB42" t="s">
        <v>243</v>
      </c>
      <c r="GC42" t="s">
        <v>243</v>
      </c>
      <c r="GD42" t="s">
        <v>243</v>
      </c>
      <c r="GE42" t="s">
        <v>243</v>
      </c>
      <c r="GG42" t="s">
        <v>498</v>
      </c>
    </row>
    <row r="43" spans="1:189" x14ac:dyDescent="0.35">
      <c r="A43" t="s">
        <v>566</v>
      </c>
      <c r="B43" t="s">
        <v>561</v>
      </c>
      <c r="C43" t="s">
        <v>233</v>
      </c>
      <c r="D43" t="s">
        <v>259</v>
      </c>
      <c r="E43" t="s">
        <v>233</v>
      </c>
      <c r="F43" t="s">
        <v>233</v>
      </c>
      <c r="G43" t="s">
        <v>233</v>
      </c>
      <c r="H43" t="s">
        <v>494</v>
      </c>
      <c r="I43" t="s">
        <v>261</v>
      </c>
      <c r="K43" t="s">
        <v>567</v>
      </c>
      <c r="L43" t="s">
        <v>568</v>
      </c>
      <c r="N43" t="s">
        <v>240</v>
      </c>
      <c r="O43" t="s">
        <v>241</v>
      </c>
      <c r="P43" t="s">
        <v>242</v>
      </c>
      <c r="Q43" t="s">
        <v>243</v>
      </c>
      <c r="R43" t="s">
        <v>243</v>
      </c>
      <c r="S43" t="s">
        <v>243</v>
      </c>
      <c r="T43" t="s">
        <v>243</v>
      </c>
      <c r="U43" t="s">
        <v>243</v>
      </c>
      <c r="W43" t="s">
        <v>569</v>
      </c>
      <c r="Y43" t="s">
        <v>262</v>
      </c>
      <c r="Z43" t="s">
        <v>243</v>
      </c>
      <c r="AA43" t="s">
        <v>243</v>
      </c>
      <c r="AB43" t="s">
        <v>243</v>
      </c>
      <c r="AC43" t="s">
        <v>243</v>
      </c>
      <c r="AD43" t="s">
        <v>243</v>
      </c>
      <c r="AE43" t="s">
        <v>242</v>
      </c>
      <c r="AF43" t="s">
        <v>243</v>
      </c>
      <c r="AG43" t="s">
        <v>243</v>
      </c>
      <c r="AH43" t="s">
        <v>243</v>
      </c>
      <c r="AI43" t="s">
        <v>243</v>
      </c>
      <c r="AJ43" t="s">
        <v>243</v>
      </c>
      <c r="AK43" t="s">
        <v>243</v>
      </c>
      <c r="AL43" t="s">
        <v>243</v>
      </c>
      <c r="AM43" t="s">
        <v>243</v>
      </c>
      <c r="AN43" t="s">
        <v>243</v>
      </c>
      <c r="AP43" t="s">
        <v>246</v>
      </c>
      <c r="AR43" t="s">
        <v>357</v>
      </c>
      <c r="AT43" t="s">
        <v>248</v>
      </c>
      <c r="AU43" t="s">
        <v>325</v>
      </c>
      <c r="AV43" t="s">
        <v>243</v>
      </c>
      <c r="AW43" t="s">
        <v>242</v>
      </c>
      <c r="AX43" t="s">
        <v>243</v>
      </c>
      <c r="AY43" t="s">
        <v>243</v>
      </c>
      <c r="AZ43" t="s">
        <v>243</v>
      </c>
      <c r="BA43" t="s">
        <v>243</v>
      </c>
      <c r="BB43" t="s">
        <v>243</v>
      </c>
      <c r="BC43" t="s">
        <v>250</v>
      </c>
      <c r="BD43" t="s">
        <v>250</v>
      </c>
      <c r="BE43" t="s">
        <v>250</v>
      </c>
      <c r="BF43" t="s">
        <v>250</v>
      </c>
      <c r="BG43" t="s">
        <v>250</v>
      </c>
      <c r="BH43" t="s">
        <v>250</v>
      </c>
      <c r="BI43" t="s">
        <v>251</v>
      </c>
      <c r="BJ43" t="s">
        <v>251</v>
      </c>
      <c r="BK43" t="s">
        <v>251</v>
      </c>
      <c r="BL43" t="s">
        <v>251</v>
      </c>
      <c r="BN43" t="s">
        <v>251</v>
      </c>
      <c r="BO43" t="s">
        <v>252</v>
      </c>
      <c r="BP43" t="s">
        <v>288</v>
      </c>
      <c r="BQ43" t="s">
        <v>266</v>
      </c>
      <c r="BR43" t="s">
        <v>251</v>
      </c>
      <c r="BT43" t="s">
        <v>251</v>
      </c>
      <c r="BU43" t="s">
        <v>253</v>
      </c>
      <c r="BV43" t="s">
        <v>251</v>
      </c>
      <c r="BW43" t="s">
        <v>251</v>
      </c>
      <c r="BX43" t="s">
        <v>251</v>
      </c>
      <c r="BY43" t="s">
        <v>251</v>
      </c>
      <c r="BZ43" t="s">
        <v>254</v>
      </c>
      <c r="CA43" t="s">
        <v>251</v>
      </c>
      <c r="CB43" t="s">
        <v>251</v>
      </c>
      <c r="CC43" t="s">
        <v>251</v>
      </c>
      <c r="CD43" t="s">
        <v>251</v>
      </c>
      <c r="CE43" t="s">
        <v>391</v>
      </c>
      <c r="CF43" t="s">
        <v>251</v>
      </c>
      <c r="CG43" t="s">
        <v>251</v>
      </c>
      <c r="CH43" t="s">
        <v>251</v>
      </c>
      <c r="CI43" t="s">
        <v>251</v>
      </c>
      <c r="CJ43" t="s">
        <v>251</v>
      </c>
      <c r="CK43" t="s">
        <v>251</v>
      </c>
      <c r="CL43" t="s">
        <v>251</v>
      </c>
      <c r="CN43" t="s">
        <v>109</v>
      </c>
      <c r="CO43" t="s">
        <v>110</v>
      </c>
      <c r="CP43" t="s">
        <v>108</v>
      </c>
      <c r="CQ43" t="s">
        <v>255</v>
      </c>
      <c r="CR43" t="s">
        <v>570</v>
      </c>
      <c r="CS43" t="s">
        <v>243</v>
      </c>
      <c r="CT43" t="s">
        <v>243</v>
      </c>
      <c r="CU43" t="s">
        <v>242</v>
      </c>
      <c r="CV43" t="s">
        <v>243</v>
      </c>
      <c r="CW43" t="s">
        <v>243</v>
      </c>
      <c r="CX43" t="s">
        <v>243</v>
      </c>
      <c r="CY43" t="s">
        <v>242</v>
      </c>
      <c r="CZ43" t="s">
        <v>243</v>
      </c>
      <c r="DA43" t="s">
        <v>243</v>
      </c>
      <c r="DB43" t="s">
        <v>243</v>
      </c>
      <c r="DC43" t="s">
        <v>243</v>
      </c>
      <c r="DD43" t="s">
        <v>243</v>
      </c>
      <c r="DE43" t="s">
        <v>243</v>
      </c>
      <c r="DF43" t="s">
        <v>243</v>
      </c>
      <c r="DG43" t="s">
        <v>243</v>
      </c>
      <c r="DH43" t="s">
        <v>243</v>
      </c>
      <c r="DI43" t="s">
        <v>243</v>
      </c>
      <c r="DJ43" t="s">
        <v>243</v>
      </c>
      <c r="EF43" t="s">
        <v>571</v>
      </c>
      <c r="EG43" t="s">
        <v>243</v>
      </c>
      <c r="EH43" t="s">
        <v>243</v>
      </c>
      <c r="EI43" t="s">
        <v>243</v>
      </c>
      <c r="EJ43" t="s">
        <v>243</v>
      </c>
      <c r="EK43" t="s">
        <v>243</v>
      </c>
      <c r="EL43" t="s">
        <v>243</v>
      </c>
      <c r="EM43" t="s">
        <v>243</v>
      </c>
      <c r="EN43" t="s">
        <v>242</v>
      </c>
      <c r="EO43" t="s">
        <v>242</v>
      </c>
      <c r="EP43" t="s">
        <v>243</v>
      </c>
      <c r="EQ43" t="s">
        <v>243</v>
      </c>
      <c r="ER43" t="s">
        <v>243</v>
      </c>
      <c r="ES43" t="s">
        <v>243</v>
      </c>
      <c r="ET43" t="s">
        <v>243</v>
      </c>
      <c r="EU43" t="s">
        <v>243</v>
      </c>
      <c r="EV43" t="s">
        <v>243</v>
      </c>
      <c r="EW43" t="s">
        <v>243</v>
      </c>
      <c r="EX43" t="s">
        <v>243</v>
      </c>
      <c r="EY43" t="s">
        <v>243</v>
      </c>
      <c r="EZ43" t="s">
        <v>243</v>
      </c>
      <c r="FA43" t="s">
        <v>243</v>
      </c>
      <c r="FB43" t="s">
        <v>243</v>
      </c>
      <c r="FC43" t="s">
        <v>242</v>
      </c>
      <c r="FD43" t="s">
        <v>243</v>
      </c>
      <c r="FE43" t="s">
        <v>243</v>
      </c>
      <c r="FF43" t="s">
        <v>243</v>
      </c>
      <c r="FG43" t="s">
        <v>243</v>
      </c>
      <c r="FH43" t="s">
        <v>243</v>
      </c>
      <c r="FI43" t="s">
        <v>243</v>
      </c>
      <c r="FJ43" t="s">
        <v>243</v>
      </c>
      <c r="FK43" t="s">
        <v>243</v>
      </c>
      <c r="FL43" t="s">
        <v>572</v>
      </c>
      <c r="FM43" t="s">
        <v>242</v>
      </c>
      <c r="FN43" t="s">
        <v>243</v>
      </c>
      <c r="FO43" t="s">
        <v>243</v>
      </c>
      <c r="FP43" t="s">
        <v>243</v>
      </c>
      <c r="FQ43" t="s">
        <v>243</v>
      </c>
      <c r="FR43" t="s">
        <v>243</v>
      </c>
      <c r="FS43" t="s">
        <v>242</v>
      </c>
      <c r="FT43" t="s">
        <v>243</v>
      </c>
      <c r="FU43" t="s">
        <v>243</v>
      </c>
      <c r="FV43" t="s">
        <v>243</v>
      </c>
      <c r="FW43" t="s">
        <v>243</v>
      </c>
      <c r="FX43" t="s">
        <v>243</v>
      </c>
      <c r="FY43" t="s">
        <v>243</v>
      </c>
      <c r="FZ43" t="s">
        <v>243</v>
      </c>
      <c r="GA43" t="s">
        <v>243</v>
      </c>
      <c r="GB43" t="s">
        <v>242</v>
      </c>
      <c r="GC43" t="s">
        <v>243</v>
      </c>
      <c r="GD43" t="s">
        <v>243</v>
      </c>
      <c r="GE43" t="s">
        <v>243</v>
      </c>
      <c r="GG43" t="s">
        <v>396</v>
      </c>
    </row>
    <row r="44" spans="1:189" x14ac:dyDescent="0.35">
      <c r="A44" t="s">
        <v>573</v>
      </c>
      <c r="B44" t="s">
        <v>561</v>
      </c>
      <c r="C44" t="s">
        <v>233</v>
      </c>
      <c r="D44" t="s">
        <v>370</v>
      </c>
      <c r="E44" t="s">
        <v>233</v>
      </c>
      <c r="F44" t="s">
        <v>233</v>
      </c>
      <c r="G44" t="s">
        <v>233</v>
      </c>
      <c r="H44" t="s">
        <v>562</v>
      </c>
      <c r="I44" t="s">
        <v>433</v>
      </c>
      <c r="J44" t="s">
        <v>277</v>
      </c>
      <c r="K44" t="s">
        <v>278</v>
      </c>
      <c r="L44" t="s">
        <v>574</v>
      </c>
      <c r="N44" t="s">
        <v>240</v>
      </c>
      <c r="O44" t="s">
        <v>241</v>
      </c>
      <c r="P44" t="s">
        <v>242</v>
      </c>
      <c r="Q44" t="s">
        <v>243</v>
      </c>
      <c r="R44" t="s">
        <v>243</v>
      </c>
      <c r="S44" t="s">
        <v>243</v>
      </c>
      <c r="T44" t="s">
        <v>243</v>
      </c>
      <c r="U44" t="s">
        <v>243</v>
      </c>
      <c r="W44" t="s">
        <v>244</v>
      </c>
      <c r="Y44" t="s">
        <v>311</v>
      </c>
      <c r="Z44" t="s">
        <v>242</v>
      </c>
      <c r="AA44" t="s">
        <v>243</v>
      </c>
      <c r="AB44" t="s">
        <v>243</v>
      </c>
      <c r="AC44" t="s">
        <v>243</v>
      </c>
      <c r="AD44" t="s">
        <v>243</v>
      </c>
      <c r="AE44" t="s">
        <v>243</v>
      </c>
      <c r="AF44" t="s">
        <v>243</v>
      </c>
      <c r="AG44" t="s">
        <v>243</v>
      </c>
      <c r="AH44" t="s">
        <v>243</v>
      </c>
      <c r="AI44" t="s">
        <v>243</v>
      </c>
      <c r="AJ44" t="s">
        <v>243</v>
      </c>
      <c r="AK44" t="s">
        <v>243</v>
      </c>
      <c r="AL44" t="s">
        <v>243</v>
      </c>
      <c r="AM44" t="s">
        <v>243</v>
      </c>
      <c r="AN44" t="s">
        <v>243</v>
      </c>
      <c r="AP44" t="s">
        <v>282</v>
      </c>
      <c r="AR44" t="s">
        <v>357</v>
      </c>
      <c r="AT44" t="s">
        <v>248</v>
      </c>
      <c r="AU44" t="s">
        <v>543</v>
      </c>
      <c r="AV44" t="s">
        <v>243</v>
      </c>
      <c r="AW44" t="s">
        <v>242</v>
      </c>
      <c r="AX44" t="s">
        <v>242</v>
      </c>
      <c r="AY44" t="s">
        <v>243</v>
      </c>
      <c r="AZ44" t="s">
        <v>243</v>
      </c>
      <c r="BA44" t="s">
        <v>243</v>
      </c>
      <c r="BB44" t="s">
        <v>243</v>
      </c>
      <c r="BC44" t="s">
        <v>250</v>
      </c>
      <c r="BD44" t="s">
        <v>250</v>
      </c>
      <c r="BE44" t="s">
        <v>250</v>
      </c>
      <c r="BF44" t="s">
        <v>250</v>
      </c>
      <c r="BG44" t="s">
        <v>250</v>
      </c>
      <c r="BH44" t="s">
        <v>250</v>
      </c>
      <c r="BI44" t="s">
        <v>251</v>
      </c>
      <c r="BJ44" t="s">
        <v>251</v>
      </c>
      <c r="BK44" t="s">
        <v>251</v>
      </c>
      <c r="BL44" t="s">
        <v>251</v>
      </c>
      <c r="BN44" t="s">
        <v>251</v>
      </c>
      <c r="BO44" t="s">
        <v>251</v>
      </c>
      <c r="BP44" t="s">
        <v>288</v>
      </c>
      <c r="BQ44" t="s">
        <v>266</v>
      </c>
      <c r="BR44" t="s">
        <v>251</v>
      </c>
      <c r="BT44" t="s">
        <v>289</v>
      </c>
      <c r="BU44" t="s">
        <v>253</v>
      </c>
      <c r="BV44" t="s">
        <v>251</v>
      </c>
      <c r="BX44" t="s">
        <v>251</v>
      </c>
      <c r="BY44" t="s">
        <v>251</v>
      </c>
      <c r="BZ44" t="s">
        <v>254</v>
      </c>
      <c r="CA44" t="s">
        <v>251</v>
      </c>
      <c r="CB44" t="s">
        <v>251</v>
      </c>
      <c r="CC44" t="s">
        <v>292</v>
      </c>
      <c r="CD44" t="s">
        <v>251</v>
      </c>
      <c r="CE44" t="s">
        <v>251</v>
      </c>
      <c r="CF44" t="s">
        <v>251</v>
      </c>
      <c r="CG44" t="s">
        <v>251</v>
      </c>
      <c r="CH44" t="s">
        <v>475</v>
      </c>
      <c r="CI44" t="s">
        <v>251</v>
      </c>
      <c r="CJ44" t="s">
        <v>251</v>
      </c>
      <c r="CK44" t="s">
        <v>251</v>
      </c>
      <c r="CL44" t="s">
        <v>251</v>
      </c>
      <c r="CN44" t="s">
        <v>119</v>
      </c>
      <c r="CO44" t="s">
        <v>109</v>
      </c>
      <c r="CP44" t="s">
        <v>113</v>
      </c>
      <c r="CQ44" t="s">
        <v>304</v>
      </c>
      <c r="CR44" t="s">
        <v>383</v>
      </c>
      <c r="CS44" t="s">
        <v>243</v>
      </c>
      <c r="CT44" t="s">
        <v>243</v>
      </c>
      <c r="CU44" t="s">
        <v>243</v>
      </c>
      <c r="CV44" t="s">
        <v>243</v>
      </c>
      <c r="CW44" t="s">
        <v>242</v>
      </c>
      <c r="CX44" t="s">
        <v>243</v>
      </c>
      <c r="CY44" t="s">
        <v>243</v>
      </c>
      <c r="CZ44" t="s">
        <v>243</v>
      </c>
      <c r="DA44" t="s">
        <v>243</v>
      </c>
      <c r="DB44" t="s">
        <v>243</v>
      </c>
      <c r="DC44" t="s">
        <v>242</v>
      </c>
      <c r="DD44" t="s">
        <v>243</v>
      </c>
      <c r="DE44" t="s">
        <v>243</v>
      </c>
      <c r="DF44" t="s">
        <v>243</v>
      </c>
      <c r="DG44" t="s">
        <v>243</v>
      </c>
      <c r="DH44" t="s">
        <v>243</v>
      </c>
      <c r="DI44" t="s">
        <v>243</v>
      </c>
      <c r="DJ44" t="s">
        <v>243</v>
      </c>
      <c r="EF44" t="s">
        <v>575</v>
      </c>
      <c r="EG44" t="s">
        <v>243</v>
      </c>
      <c r="EH44" t="s">
        <v>243</v>
      </c>
      <c r="EI44" t="s">
        <v>243</v>
      </c>
      <c r="EJ44" t="s">
        <v>243</v>
      </c>
      <c r="EK44" t="s">
        <v>243</v>
      </c>
      <c r="EL44" t="s">
        <v>243</v>
      </c>
      <c r="EM44" t="s">
        <v>243</v>
      </c>
      <c r="EN44" t="s">
        <v>242</v>
      </c>
      <c r="EO44" t="s">
        <v>242</v>
      </c>
      <c r="EP44" t="s">
        <v>243</v>
      </c>
      <c r="EQ44" t="s">
        <v>243</v>
      </c>
      <c r="ER44" t="s">
        <v>242</v>
      </c>
      <c r="ES44" t="s">
        <v>243</v>
      </c>
      <c r="ET44" t="s">
        <v>243</v>
      </c>
      <c r="EU44" t="s">
        <v>243</v>
      </c>
      <c r="EV44" t="s">
        <v>243</v>
      </c>
      <c r="EW44" t="s">
        <v>243</v>
      </c>
      <c r="EX44" t="s">
        <v>243</v>
      </c>
      <c r="EY44" t="s">
        <v>243</v>
      </c>
      <c r="EZ44" t="s">
        <v>243</v>
      </c>
      <c r="FA44" t="s">
        <v>243</v>
      </c>
      <c r="FB44" t="s">
        <v>243</v>
      </c>
      <c r="FC44" t="s">
        <v>243</v>
      </c>
      <c r="FD44" t="s">
        <v>243</v>
      </c>
      <c r="FE44" t="s">
        <v>243</v>
      </c>
      <c r="FF44" t="s">
        <v>243</v>
      </c>
      <c r="FG44" t="s">
        <v>243</v>
      </c>
      <c r="FH44" t="s">
        <v>243</v>
      </c>
      <c r="FI44" t="s">
        <v>243</v>
      </c>
      <c r="FJ44" t="s">
        <v>243</v>
      </c>
      <c r="FK44" t="s">
        <v>243</v>
      </c>
      <c r="FL44" t="s">
        <v>576</v>
      </c>
      <c r="FM44" t="s">
        <v>242</v>
      </c>
      <c r="FN44" t="s">
        <v>243</v>
      </c>
      <c r="FO44" t="s">
        <v>243</v>
      </c>
      <c r="FP44" t="s">
        <v>243</v>
      </c>
      <c r="FQ44" t="s">
        <v>243</v>
      </c>
      <c r="FR44" t="s">
        <v>242</v>
      </c>
      <c r="FS44" t="s">
        <v>243</v>
      </c>
      <c r="FT44" t="s">
        <v>242</v>
      </c>
      <c r="FU44" t="s">
        <v>243</v>
      </c>
      <c r="FV44" t="s">
        <v>243</v>
      </c>
      <c r="FW44" t="s">
        <v>243</v>
      </c>
      <c r="FX44" t="s">
        <v>243</v>
      </c>
      <c r="FY44" t="s">
        <v>243</v>
      </c>
      <c r="FZ44" t="s">
        <v>243</v>
      </c>
      <c r="GA44" t="s">
        <v>243</v>
      </c>
      <c r="GB44" t="s">
        <v>243</v>
      </c>
      <c r="GC44" t="s">
        <v>243</v>
      </c>
      <c r="GD44" t="s">
        <v>243</v>
      </c>
      <c r="GE44" t="s">
        <v>243</v>
      </c>
      <c r="GG44" t="s">
        <v>234</v>
      </c>
    </row>
    <row r="45" spans="1:189" x14ac:dyDescent="0.35">
      <c r="A45" t="s">
        <v>577</v>
      </c>
      <c r="B45" t="s">
        <v>232</v>
      </c>
      <c r="C45" t="s">
        <v>233</v>
      </c>
      <c r="D45" t="s">
        <v>578</v>
      </c>
      <c r="E45" t="s">
        <v>233</v>
      </c>
      <c r="F45" t="s">
        <v>233</v>
      </c>
      <c r="G45" t="s">
        <v>233</v>
      </c>
      <c r="H45" t="s">
        <v>579</v>
      </c>
      <c r="I45" t="s">
        <v>261</v>
      </c>
      <c r="K45" t="s">
        <v>563</v>
      </c>
      <c r="L45" t="s">
        <v>564</v>
      </c>
      <c r="N45" t="s">
        <v>240</v>
      </c>
      <c r="O45" t="s">
        <v>580</v>
      </c>
      <c r="P45" t="s">
        <v>242</v>
      </c>
      <c r="Q45" t="s">
        <v>242</v>
      </c>
      <c r="R45" t="s">
        <v>243</v>
      </c>
      <c r="S45" t="s">
        <v>243</v>
      </c>
      <c r="T45" t="s">
        <v>243</v>
      </c>
      <c r="U45" t="s">
        <v>243</v>
      </c>
      <c r="W45" t="s">
        <v>422</v>
      </c>
      <c r="Y45" t="s">
        <v>245</v>
      </c>
      <c r="Z45" t="s">
        <v>243</v>
      </c>
      <c r="AA45" t="s">
        <v>243</v>
      </c>
      <c r="AB45" t="s">
        <v>243</v>
      </c>
      <c r="AC45" t="s">
        <v>243</v>
      </c>
      <c r="AD45" t="s">
        <v>243</v>
      </c>
      <c r="AE45" t="s">
        <v>243</v>
      </c>
      <c r="AF45" t="s">
        <v>242</v>
      </c>
      <c r="AG45" t="s">
        <v>243</v>
      </c>
      <c r="AH45" t="s">
        <v>243</v>
      </c>
      <c r="AI45" t="s">
        <v>243</v>
      </c>
      <c r="AJ45" t="s">
        <v>243</v>
      </c>
      <c r="AK45" t="s">
        <v>243</v>
      </c>
      <c r="AL45" t="s">
        <v>243</v>
      </c>
      <c r="AM45" t="s">
        <v>243</v>
      </c>
      <c r="AN45" t="s">
        <v>243</v>
      </c>
      <c r="AP45" t="s">
        <v>373</v>
      </c>
      <c r="AR45" t="s">
        <v>357</v>
      </c>
      <c r="AT45" t="s">
        <v>242</v>
      </c>
      <c r="AU45" t="s">
        <v>261</v>
      </c>
      <c r="AV45" t="s">
        <v>243</v>
      </c>
      <c r="AW45" t="s">
        <v>243</v>
      </c>
      <c r="AX45" t="s">
        <v>243</v>
      </c>
      <c r="AY45" t="s">
        <v>243</v>
      </c>
      <c r="AZ45" t="s">
        <v>243</v>
      </c>
      <c r="BA45" t="s">
        <v>243</v>
      </c>
      <c r="BB45" t="s">
        <v>242</v>
      </c>
      <c r="BC45" t="s">
        <v>286</v>
      </c>
      <c r="BD45" t="s">
        <v>250</v>
      </c>
      <c r="BE45" t="s">
        <v>250</v>
      </c>
      <c r="BF45" t="s">
        <v>250</v>
      </c>
      <c r="BG45" t="s">
        <v>250</v>
      </c>
      <c r="BH45" t="s">
        <v>250</v>
      </c>
      <c r="BI45" t="s">
        <v>251</v>
      </c>
      <c r="BJ45" t="s">
        <v>251</v>
      </c>
      <c r="BK45" t="s">
        <v>251</v>
      </c>
      <c r="BL45" t="s">
        <v>251</v>
      </c>
      <c r="BN45" t="s">
        <v>438</v>
      </c>
      <c r="BO45" t="s">
        <v>252</v>
      </c>
      <c r="BP45" t="s">
        <v>288</v>
      </c>
      <c r="BQ45" t="s">
        <v>266</v>
      </c>
      <c r="BR45" t="s">
        <v>267</v>
      </c>
      <c r="BT45" t="s">
        <v>251</v>
      </c>
      <c r="BU45" t="s">
        <v>251</v>
      </c>
      <c r="BV45" t="s">
        <v>251</v>
      </c>
      <c r="BY45" t="s">
        <v>268</v>
      </c>
      <c r="BZ45" t="s">
        <v>254</v>
      </c>
      <c r="CA45" t="s">
        <v>251</v>
      </c>
      <c r="CB45" t="s">
        <v>251</v>
      </c>
      <c r="CC45" t="s">
        <v>292</v>
      </c>
      <c r="CD45" t="s">
        <v>251</v>
      </c>
      <c r="CE45" t="s">
        <v>391</v>
      </c>
      <c r="CF45" t="s">
        <v>251</v>
      </c>
      <c r="CG45" t="s">
        <v>251</v>
      </c>
      <c r="CH45" t="s">
        <v>251</v>
      </c>
      <c r="CI45" t="s">
        <v>251</v>
      </c>
      <c r="CJ45" t="s">
        <v>251</v>
      </c>
      <c r="CK45" t="s">
        <v>268</v>
      </c>
      <c r="CL45" t="s">
        <v>251</v>
      </c>
      <c r="CN45" t="s">
        <v>109</v>
      </c>
      <c r="CO45" t="s">
        <v>108</v>
      </c>
      <c r="CP45" t="s">
        <v>119</v>
      </c>
      <c r="CQ45" t="s">
        <v>255</v>
      </c>
      <c r="CR45" t="s">
        <v>581</v>
      </c>
      <c r="CS45" t="s">
        <v>243</v>
      </c>
      <c r="CT45" t="s">
        <v>242</v>
      </c>
      <c r="CU45" t="s">
        <v>242</v>
      </c>
      <c r="CV45" t="s">
        <v>242</v>
      </c>
      <c r="CW45" t="s">
        <v>243</v>
      </c>
      <c r="CX45" t="s">
        <v>243</v>
      </c>
      <c r="CY45" t="s">
        <v>243</v>
      </c>
      <c r="CZ45" t="s">
        <v>243</v>
      </c>
      <c r="DA45" t="s">
        <v>243</v>
      </c>
      <c r="DB45" t="s">
        <v>243</v>
      </c>
      <c r="DC45" t="s">
        <v>243</v>
      </c>
      <c r="DD45" t="s">
        <v>242</v>
      </c>
      <c r="DE45" t="s">
        <v>243</v>
      </c>
      <c r="DF45" t="s">
        <v>243</v>
      </c>
      <c r="DG45" t="s">
        <v>243</v>
      </c>
      <c r="DH45" t="s">
        <v>243</v>
      </c>
      <c r="DI45" t="s">
        <v>243</v>
      </c>
      <c r="DJ45" t="s">
        <v>243</v>
      </c>
      <c r="EF45" t="s">
        <v>582</v>
      </c>
      <c r="EG45" t="s">
        <v>243</v>
      </c>
      <c r="EH45" t="s">
        <v>243</v>
      </c>
      <c r="EI45" t="s">
        <v>243</v>
      </c>
      <c r="EJ45" t="s">
        <v>243</v>
      </c>
      <c r="EK45" t="s">
        <v>243</v>
      </c>
      <c r="EL45" t="s">
        <v>242</v>
      </c>
      <c r="EM45" t="s">
        <v>242</v>
      </c>
      <c r="EN45" t="s">
        <v>242</v>
      </c>
      <c r="EO45" t="s">
        <v>243</v>
      </c>
      <c r="EP45" t="s">
        <v>243</v>
      </c>
      <c r="EQ45" t="s">
        <v>243</v>
      </c>
      <c r="ER45" t="s">
        <v>243</v>
      </c>
      <c r="ES45" t="s">
        <v>243</v>
      </c>
      <c r="ET45" t="s">
        <v>243</v>
      </c>
      <c r="EU45" t="s">
        <v>243</v>
      </c>
      <c r="EV45" t="s">
        <v>243</v>
      </c>
      <c r="EW45" t="s">
        <v>243</v>
      </c>
      <c r="EX45" t="s">
        <v>243</v>
      </c>
      <c r="EY45" t="s">
        <v>243</v>
      </c>
      <c r="EZ45" t="s">
        <v>243</v>
      </c>
      <c r="FA45" t="s">
        <v>243</v>
      </c>
      <c r="FB45" t="s">
        <v>243</v>
      </c>
      <c r="FC45" t="s">
        <v>243</v>
      </c>
      <c r="FD45" t="s">
        <v>243</v>
      </c>
      <c r="FE45" t="s">
        <v>243</v>
      </c>
      <c r="FF45" t="s">
        <v>243</v>
      </c>
      <c r="FG45" t="s">
        <v>243</v>
      </c>
      <c r="FH45" t="s">
        <v>243</v>
      </c>
      <c r="FI45" t="s">
        <v>243</v>
      </c>
      <c r="FJ45" t="s">
        <v>243</v>
      </c>
      <c r="FK45" t="s">
        <v>243</v>
      </c>
      <c r="FL45" t="s">
        <v>296</v>
      </c>
      <c r="FM45" t="s">
        <v>242</v>
      </c>
      <c r="FN45" t="s">
        <v>242</v>
      </c>
      <c r="FO45" t="s">
        <v>243</v>
      </c>
      <c r="FP45" t="s">
        <v>243</v>
      </c>
      <c r="FQ45" t="s">
        <v>243</v>
      </c>
      <c r="FR45" t="s">
        <v>242</v>
      </c>
      <c r="FS45" t="s">
        <v>243</v>
      </c>
      <c r="FT45" t="s">
        <v>243</v>
      </c>
      <c r="FU45" t="s">
        <v>243</v>
      </c>
      <c r="FV45" t="s">
        <v>243</v>
      </c>
      <c r="FW45" t="s">
        <v>243</v>
      </c>
      <c r="FX45" t="s">
        <v>243</v>
      </c>
      <c r="FY45" t="s">
        <v>243</v>
      </c>
      <c r="FZ45" t="s">
        <v>243</v>
      </c>
      <c r="GA45" t="s">
        <v>243</v>
      </c>
      <c r="GB45" t="s">
        <v>243</v>
      </c>
      <c r="GC45" t="s">
        <v>243</v>
      </c>
      <c r="GD45" t="s">
        <v>243</v>
      </c>
      <c r="GE45" t="s">
        <v>243</v>
      </c>
      <c r="GG45" t="s">
        <v>480</v>
      </c>
    </row>
    <row r="46" spans="1:189" x14ac:dyDescent="0.35">
      <c r="A46" t="s">
        <v>583</v>
      </c>
      <c r="B46" t="s">
        <v>561</v>
      </c>
      <c r="C46" t="s">
        <v>233</v>
      </c>
      <c r="D46" t="s">
        <v>551</v>
      </c>
      <c r="E46" t="s">
        <v>233</v>
      </c>
      <c r="F46" t="s">
        <v>233</v>
      </c>
      <c r="G46" t="s">
        <v>233</v>
      </c>
      <c r="H46" t="s">
        <v>584</v>
      </c>
      <c r="I46" t="s">
        <v>236</v>
      </c>
      <c r="J46" t="s">
        <v>434</v>
      </c>
      <c r="K46" t="s">
        <v>389</v>
      </c>
      <c r="L46" t="s">
        <v>390</v>
      </c>
      <c r="N46" t="s">
        <v>240</v>
      </c>
      <c r="O46" t="s">
        <v>241</v>
      </c>
      <c r="P46" t="s">
        <v>242</v>
      </c>
      <c r="Q46" t="s">
        <v>243</v>
      </c>
      <c r="R46" t="s">
        <v>243</v>
      </c>
      <c r="S46" t="s">
        <v>243</v>
      </c>
      <c r="T46" t="s">
        <v>243</v>
      </c>
      <c r="U46" t="s">
        <v>243</v>
      </c>
      <c r="W46" t="s">
        <v>244</v>
      </c>
      <c r="Y46" t="s">
        <v>245</v>
      </c>
      <c r="Z46" t="s">
        <v>243</v>
      </c>
      <c r="AA46" t="s">
        <v>243</v>
      </c>
      <c r="AB46" t="s">
        <v>243</v>
      </c>
      <c r="AC46" t="s">
        <v>243</v>
      </c>
      <c r="AD46" t="s">
        <v>243</v>
      </c>
      <c r="AE46" t="s">
        <v>243</v>
      </c>
      <c r="AF46" t="s">
        <v>242</v>
      </c>
      <c r="AG46" t="s">
        <v>243</v>
      </c>
      <c r="AH46" t="s">
        <v>243</v>
      </c>
      <c r="AI46" t="s">
        <v>243</v>
      </c>
      <c r="AJ46" t="s">
        <v>243</v>
      </c>
      <c r="AK46" t="s">
        <v>243</v>
      </c>
      <c r="AL46" t="s">
        <v>243</v>
      </c>
      <c r="AM46" t="s">
        <v>243</v>
      </c>
      <c r="AN46" t="s">
        <v>243</v>
      </c>
      <c r="AP46" t="s">
        <v>373</v>
      </c>
      <c r="AR46" t="s">
        <v>482</v>
      </c>
      <c r="AT46" t="s">
        <v>264</v>
      </c>
      <c r="AU46" t="s">
        <v>325</v>
      </c>
      <c r="AV46" t="s">
        <v>243</v>
      </c>
      <c r="AW46" t="s">
        <v>242</v>
      </c>
      <c r="AX46" t="s">
        <v>243</v>
      </c>
      <c r="AY46" t="s">
        <v>243</v>
      </c>
      <c r="AZ46" t="s">
        <v>243</v>
      </c>
      <c r="BA46" t="s">
        <v>243</v>
      </c>
      <c r="BB46" t="s">
        <v>243</v>
      </c>
      <c r="BC46" t="s">
        <v>250</v>
      </c>
      <c r="BD46" t="s">
        <v>250</v>
      </c>
      <c r="BE46" t="s">
        <v>250</v>
      </c>
      <c r="BF46" t="s">
        <v>250</v>
      </c>
      <c r="BG46" t="s">
        <v>250</v>
      </c>
      <c r="BH46" t="s">
        <v>250</v>
      </c>
      <c r="BI46" t="s">
        <v>251</v>
      </c>
      <c r="BJ46" t="s">
        <v>251</v>
      </c>
      <c r="BK46" t="s">
        <v>251</v>
      </c>
      <c r="BL46" t="s">
        <v>251</v>
      </c>
      <c r="BN46" t="s">
        <v>251</v>
      </c>
      <c r="BO46" t="s">
        <v>251</v>
      </c>
      <c r="BP46" t="s">
        <v>251</v>
      </c>
      <c r="BQ46" t="s">
        <v>266</v>
      </c>
      <c r="BR46" t="s">
        <v>267</v>
      </c>
      <c r="BT46" t="s">
        <v>251</v>
      </c>
      <c r="BU46" t="s">
        <v>251</v>
      </c>
      <c r="BV46" t="s">
        <v>251</v>
      </c>
      <c r="BW46" t="s">
        <v>251</v>
      </c>
      <c r="BX46" t="s">
        <v>251</v>
      </c>
      <c r="BY46" t="s">
        <v>251</v>
      </c>
      <c r="BZ46" t="s">
        <v>254</v>
      </c>
      <c r="CA46" t="s">
        <v>251</v>
      </c>
      <c r="CB46" t="s">
        <v>251</v>
      </c>
      <c r="CC46" t="s">
        <v>251</v>
      </c>
      <c r="CD46" t="s">
        <v>251</v>
      </c>
      <c r="CE46" t="s">
        <v>251</v>
      </c>
      <c r="CF46" t="s">
        <v>251</v>
      </c>
      <c r="CG46" t="s">
        <v>251</v>
      </c>
      <c r="CH46" t="s">
        <v>251</v>
      </c>
      <c r="CI46" t="s">
        <v>251</v>
      </c>
      <c r="CJ46" t="s">
        <v>251</v>
      </c>
      <c r="CK46" t="s">
        <v>251</v>
      </c>
      <c r="CL46" t="s">
        <v>251</v>
      </c>
      <c r="CN46" t="s">
        <v>110</v>
      </c>
      <c r="CO46" t="s">
        <v>111</v>
      </c>
      <c r="CP46" t="s">
        <v>119</v>
      </c>
      <c r="CQ46" t="s">
        <v>255</v>
      </c>
      <c r="CR46" t="s">
        <v>585</v>
      </c>
      <c r="CS46" t="s">
        <v>242</v>
      </c>
      <c r="CT46" t="s">
        <v>242</v>
      </c>
      <c r="CU46" t="s">
        <v>243</v>
      </c>
      <c r="CV46" t="s">
        <v>243</v>
      </c>
      <c r="CW46" t="s">
        <v>243</v>
      </c>
      <c r="CX46" t="s">
        <v>243</v>
      </c>
      <c r="CY46" t="s">
        <v>243</v>
      </c>
      <c r="CZ46" t="s">
        <v>243</v>
      </c>
      <c r="DA46" t="s">
        <v>243</v>
      </c>
      <c r="DB46" t="s">
        <v>243</v>
      </c>
      <c r="DC46" t="s">
        <v>243</v>
      </c>
      <c r="DD46" t="s">
        <v>242</v>
      </c>
      <c r="DE46" t="s">
        <v>243</v>
      </c>
      <c r="DF46" t="s">
        <v>243</v>
      </c>
      <c r="DG46" t="s">
        <v>243</v>
      </c>
      <c r="DH46" t="s">
        <v>243</v>
      </c>
      <c r="DI46" t="s">
        <v>243</v>
      </c>
      <c r="DJ46" t="s">
        <v>243</v>
      </c>
      <c r="EF46" t="s">
        <v>340</v>
      </c>
      <c r="EG46" t="s">
        <v>243</v>
      </c>
      <c r="EH46" t="s">
        <v>243</v>
      </c>
      <c r="EI46" t="s">
        <v>243</v>
      </c>
      <c r="EJ46" t="s">
        <v>243</v>
      </c>
      <c r="EK46" t="s">
        <v>243</v>
      </c>
      <c r="EL46" t="s">
        <v>243</v>
      </c>
      <c r="EM46" t="s">
        <v>243</v>
      </c>
      <c r="EN46" t="s">
        <v>243</v>
      </c>
      <c r="EO46" t="s">
        <v>242</v>
      </c>
      <c r="EP46" t="s">
        <v>242</v>
      </c>
      <c r="EQ46" t="s">
        <v>243</v>
      </c>
      <c r="ER46" t="s">
        <v>243</v>
      </c>
      <c r="ES46" t="s">
        <v>243</v>
      </c>
      <c r="ET46" t="s">
        <v>243</v>
      </c>
      <c r="EU46" t="s">
        <v>243</v>
      </c>
      <c r="EV46" t="s">
        <v>243</v>
      </c>
      <c r="EW46" t="s">
        <v>243</v>
      </c>
      <c r="EX46" t="s">
        <v>243</v>
      </c>
      <c r="EY46" t="s">
        <v>243</v>
      </c>
      <c r="EZ46" t="s">
        <v>243</v>
      </c>
      <c r="FA46" t="s">
        <v>243</v>
      </c>
      <c r="FB46" t="s">
        <v>243</v>
      </c>
      <c r="FC46" t="s">
        <v>243</v>
      </c>
      <c r="FD46" t="s">
        <v>243</v>
      </c>
      <c r="FE46" t="s">
        <v>243</v>
      </c>
      <c r="FF46" t="s">
        <v>243</v>
      </c>
      <c r="FG46" t="s">
        <v>243</v>
      </c>
      <c r="FH46" t="s">
        <v>243</v>
      </c>
      <c r="FI46" t="s">
        <v>243</v>
      </c>
      <c r="FJ46" t="s">
        <v>243</v>
      </c>
      <c r="FK46" t="s">
        <v>243</v>
      </c>
      <c r="FL46" t="s">
        <v>341</v>
      </c>
      <c r="FM46" t="s">
        <v>242</v>
      </c>
      <c r="FN46" t="s">
        <v>243</v>
      </c>
      <c r="FO46" t="s">
        <v>243</v>
      </c>
      <c r="FP46" t="s">
        <v>243</v>
      </c>
      <c r="FQ46" t="s">
        <v>243</v>
      </c>
      <c r="FR46" t="s">
        <v>242</v>
      </c>
      <c r="FS46" t="s">
        <v>243</v>
      </c>
      <c r="FT46" t="s">
        <v>243</v>
      </c>
      <c r="FU46" t="s">
        <v>243</v>
      </c>
      <c r="FV46" t="s">
        <v>243</v>
      </c>
      <c r="FW46" t="s">
        <v>243</v>
      </c>
      <c r="FX46" t="s">
        <v>243</v>
      </c>
      <c r="FY46" t="s">
        <v>243</v>
      </c>
      <c r="FZ46" t="s">
        <v>243</v>
      </c>
      <c r="GA46" t="s">
        <v>243</v>
      </c>
      <c r="GB46" t="s">
        <v>243</v>
      </c>
      <c r="GC46" t="s">
        <v>243</v>
      </c>
      <c r="GD46" t="s">
        <v>243</v>
      </c>
      <c r="GE46" t="s">
        <v>243</v>
      </c>
      <c r="GG46" t="s">
        <v>586</v>
      </c>
    </row>
    <row r="47" spans="1:189" x14ac:dyDescent="0.35">
      <c r="A47" t="s">
        <v>587</v>
      </c>
      <c r="B47" t="s">
        <v>561</v>
      </c>
      <c r="C47" t="s">
        <v>233</v>
      </c>
      <c r="D47" t="s">
        <v>551</v>
      </c>
      <c r="E47" t="s">
        <v>233</v>
      </c>
      <c r="F47" t="s">
        <v>233</v>
      </c>
      <c r="G47" t="s">
        <v>233</v>
      </c>
      <c r="H47" t="s">
        <v>588</v>
      </c>
      <c r="I47" t="s">
        <v>261</v>
      </c>
      <c r="K47" t="s">
        <v>589</v>
      </c>
      <c r="L47" t="s">
        <v>590</v>
      </c>
      <c r="N47" t="s">
        <v>240</v>
      </c>
      <c r="O47" t="s">
        <v>241</v>
      </c>
      <c r="P47" t="s">
        <v>242</v>
      </c>
      <c r="Q47" t="s">
        <v>243</v>
      </c>
      <c r="R47" t="s">
        <v>243</v>
      </c>
      <c r="S47" t="s">
        <v>243</v>
      </c>
      <c r="T47" t="s">
        <v>243</v>
      </c>
      <c r="U47" t="s">
        <v>243</v>
      </c>
      <c r="W47" t="s">
        <v>591</v>
      </c>
      <c r="Y47" t="s">
        <v>412</v>
      </c>
      <c r="Z47" t="s">
        <v>243</v>
      </c>
      <c r="AA47" t="s">
        <v>242</v>
      </c>
      <c r="AB47" t="s">
        <v>243</v>
      </c>
      <c r="AC47" t="s">
        <v>243</v>
      </c>
      <c r="AD47" t="s">
        <v>243</v>
      </c>
      <c r="AE47" t="s">
        <v>243</v>
      </c>
      <c r="AF47" t="s">
        <v>243</v>
      </c>
      <c r="AG47" t="s">
        <v>243</v>
      </c>
      <c r="AH47" t="s">
        <v>243</v>
      </c>
      <c r="AI47" t="s">
        <v>243</v>
      </c>
      <c r="AJ47" t="s">
        <v>243</v>
      </c>
      <c r="AK47" t="s">
        <v>243</v>
      </c>
      <c r="AL47" t="s">
        <v>243</v>
      </c>
      <c r="AM47" t="s">
        <v>243</v>
      </c>
      <c r="AN47" t="s">
        <v>243</v>
      </c>
      <c r="AP47" t="s">
        <v>373</v>
      </c>
      <c r="AR47" t="s">
        <v>400</v>
      </c>
      <c r="AT47" t="s">
        <v>284</v>
      </c>
      <c r="AU47" t="s">
        <v>303</v>
      </c>
      <c r="AV47" t="s">
        <v>243</v>
      </c>
      <c r="AW47" t="s">
        <v>243</v>
      </c>
      <c r="AX47" t="s">
        <v>242</v>
      </c>
      <c r="AY47" t="s">
        <v>243</v>
      </c>
      <c r="AZ47" t="s">
        <v>243</v>
      </c>
      <c r="BA47" t="s">
        <v>243</v>
      </c>
      <c r="BB47" t="s">
        <v>243</v>
      </c>
      <c r="BC47" t="s">
        <v>250</v>
      </c>
      <c r="BD47" t="s">
        <v>250</v>
      </c>
      <c r="BE47" t="s">
        <v>250</v>
      </c>
      <c r="BF47" t="s">
        <v>250</v>
      </c>
      <c r="BG47" t="s">
        <v>250</v>
      </c>
      <c r="BH47" t="s">
        <v>250</v>
      </c>
      <c r="BI47" t="s">
        <v>251</v>
      </c>
      <c r="BJ47" t="s">
        <v>366</v>
      </c>
      <c r="BK47" t="s">
        <v>251</v>
      </c>
      <c r="BL47" t="s">
        <v>251</v>
      </c>
      <c r="BN47" t="s">
        <v>251</v>
      </c>
      <c r="BO47" t="s">
        <v>251</v>
      </c>
      <c r="BP47" t="s">
        <v>251</v>
      </c>
      <c r="BQ47" t="s">
        <v>266</v>
      </c>
      <c r="BR47" t="s">
        <v>251</v>
      </c>
      <c r="BT47" t="s">
        <v>251</v>
      </c>
      <c r="BU47" t="s">
        <v>251</v>
      </c>
      <c r="BV47" t="s">
        <v>251</v>
      </c>
      <c r="BX47" t="s">
        <v>251</v>
      </c>
      <c r="BY47" t="s">
        <v>251</v>
      </c>
      <c r="BZ47" t="s">
        <v>251</v>
      </c>
      <c r="CA47" t="s">
        <v>251</v>
      </c>
      <c r="CB47" t="s">
        <v>251</v>
      </c>
      <c r="CC47" t="s">
        <v>251</v>
      </c>
      <c r="CD47" t="s">
        <v>251</v>
      </c>
      <c r="CE47" t="s">
        <v>251</v>
      </c>
      <c r="CF47" t="s">
        <v>251</v>
      </c>
      <c r="CG47" t="s">
        <v>251</v>
      </c>
      <c r="CH47" t="s">
        <v>251</v>
      </c>
      <c r="CI47" t="s">
        <v>251</v>
      </c>
      <c r="CJ47" t="s">
        <v>251</v>
      </c>
      <c r="CK47" t="s">
        <v>251</v>
      </c>
      <c r="CL47" t="s">
        <v>251</v>
      </c>
      <c r="CN47" t="s">
        <v>110</v>
      </c>
      <c r="CO47" t="s">
        <v>103</v>
      </c>
      <c r="CQ47" t="s">
        <v>255</v>
      </c>
      <c r="CR47" t="s">
        <v>592</v>
      </c>
      <c r="CS47" t="s">
        <v>242</v>
      </c>
      <c r="CT47" t="s">
        <v>243</v>
      </c>
      <c r="CU47" t="s">
        <v>243</v>
      </c>
      <c r="CV47" t="s">
        <v>243</v>
      </c>
      <c r="CW47" t="s">
        <v>242</v>
      </c>
      <c r="CX47" t="s">
        <v>243</v>
      </c>
      <c r="CY47" t="s">
        <v>243</v>
      </c>
      <c r="CZ47" t="s">
        <v>243</v>
      </c>
      <c r="DA47" t="s">
        <v>243</v>
      </c>
      <c r="DB47" t="s">
        <v>243</v>
      </c>
      <c r="DC47" t="s">
        <v>243</v>
      </c>
      <c r="DD47" t="s">
        <v>243</v>
      </c>
      <c r="DE47" t="s">
        <v>243</v>
      </c>
      <c r="DF47" t="s">
        <v>243</v>
      </c>
      <c r="DG47" t="s">
        <v>243</v>
      </c>
      <c r="DH47" t="s">
        <v>243</v>
      </c>
      <c r="DI47" t="s">
        <v>243</v>
      </c>
      <c r="DJ47" t="s">
        <v>243</v>
      </c>
      <c r="EF47" t="s">
        <v>593</v>
      </c>
      <c r="EG47" t="s">
        <v>243</v>
      </c>
      <c r="EH47" t="s">
        <v>242</v>
      </c>
      <c r="EI47" t="s">
        <v>243</v>
      </c>
      <c r="EJ47" t="s">
        <v>243</v>
      </c>
      <c r="EK47" t="s">
        <v>243</v>
      </c>
      <c r="EL47" t="s">
        <v>243</v>
      </c>
      <c r="EM47" t="s">
        <v>243</v>
      </c>
      <c r="EN47" t="s">
        <v>243</v>
      </c>
      <c r="EO47" t="s">
        <v>242</v>
      </c>
      <c r="EP47" t="s">
        <v>243</v>
      </c>
      <c r="EQ47" t="s">
        <v>243</v>
      </c>
      <c r="ER47" t="s">
        <v>243</v>
      </c>
      <c r="ES47" t="s">
        <v>243</v>
      </c>
      <c r="ET47" t="s">
        <v>243</v>
      </c>
      <c r="EU47" t="s">
        <v>243</v>
      </c>
      <c r="EV47" t="s">
        <v>243</v>
      </c>
      <c r="EW47" t="s">
        <v>243</v>
      </c>
      <c r="EX47" t="s">
        <v>243</v>
      </c>
      <c r="EY47" t="s">
        <v>243</v>
      </c>
      <c r="EZ47" t="s">
        <v>243</v>
      </c>
      <c r="FA47" t="s">
        <v>243</v>
      </c>
      <c r="FB47" t="s">
        <v>243</v>
      </c>
      <c r="FC47" t="s">
        <v>243</v>
      </c>
      <c r="FD47" t="s">
        <v>243</v>
      </c>
      <c r="FE47" t="s">
        <v>243</v>
      </c>
      <c r="FF47" t="s">
        <v>243</v>
      </c>
      <c r="FG47" t="s">
        <v>243</v>
      </c>
      <c r="FH47" t="s">
        <v>243</v>
      </c>
      <c r="FI47" t="s">
        <v>243</v>
      </c>
      <c r="FJ47" t="s">
        <v>243</v>
      </c>
      <c r="FK47" t="s">
        <v>243</v>
      </c>
      <c r="FL47" t="s">
        <v>272</v>
      </c>
      <c r="FM47" t="s">
        <v>242</v>
      </c>
      <c r="FN47" t="s">
        <v>243</v>
      </c>
      <c r="FO47" t="s">
        <v>243</v>
      </c>
      <c r="FP47" t="s">
        <v>243</v>
      </c>
      <c r="FQ47" t="s">
        <v>243</v>
      </c>
      <c r="FR47" t="s">
        <v>242</v>
      </c>
      <c r="FS47" t="s">
        <v>242</v>
      </c>
      <c r="FT47" t="s">
        <v>243</v>
      </c>
      <c r="FU47" t="s">
        <v>243</v>
      </c>
      <c r="FV47" t="s">
        <v>243</v>
      </c>
      <c r="FW47" t="s">
        <v>243</v>
      </c>
      <c r="FX47" t="s">
        <v>243</v>
      </c>
      <c r="FY47" t="s">
        <v>243</v>
      </c>
      <c r="FZ47" t="s">
        <v>243</v>
      </c>
      <c r="GA47" t="s">
        <v>243</v>
      </c>
      <c r="GB47" t="s">
        <v>243</v>
      </c>
      <c r="GC47" t="s">
        <v>243</v>
      </c>
      <c r="GD47" t="s">
        <v>243</v>
      </c>
      <c r="GE47" t="s">
        <v>243</v>
      </c>
      <c r="GG47" t="s">
        <v>471</v>
      </c>
    </row>
    <row r="48" spans="1:189" x14ac:dyDescent="0.35">
      <c r="A48" t="s">
        <v>594</v>
      </c>
      <c r="B48" t="s">
        <v>232</v>
      </c>
      <c r="C48" t="s">
        <v>233</v>
      </c>
      <c r="D48" t="s">
        <v>551</v>
      </c>
      <c r="E48" t="s">
        <v>233</v>
      </c>
      <c r="F48" t="s">
        <v>233</v>
      </c>
      <c r="G48" t="s">
        <v>233</v>
      </c>
      <c r="H48" t="s">
        <v>595</v>
      </c>
      <c r="I48" t="s">
        <v>261</v>
      </c>
      <c r="K48" t="s">
        <v>596</v>
      </c>
      <c r="L48" t="s">
        <v>597</v>
      </c>
      <c r="N48" t="s">
        <v>240</v>
      </c>
      <c r="O48" t="s">
        <v>241</v>
      </c>
      <c r="P48" t="s">
        <v>242</v>
      </c>
      <c r="Q48" t="s">
        <v>243</v>
      </c>
      <c r="R48" t="s">
        <v>243</v>
      </c>
      <c r="S48" t="s">
        <v>243</v>
      </c>
      <c r="T48" t="s">
        <v>243</v>
      </c>
      <c r="U48" t="s">
        <v>243</v>
      </c>
      <c r="W48" t="s">
        <v>244</v>
      </c>
      <c r="Y48" t="s">
        <v>412</v>
      </c>
      <c r="Z48" t="s">
        <v>243</v>
      </c>
      <c r="AA48" t="s">
        <v>242</v>
      </c>
      <c r="AB48" t="s">
        <v>243</v>
      </c>
      <c r="AC48" t="s">
        <v>243</v>
      </c>
      <c r="AD48" t="s">
        <v>243</v>
      </c>
      <c r="AE48" t="s">
        <v>243</v>
      </c>
      <c r="AF48" t="s">
        <v>243</v>
      </c>
      <c r="AG48" t="s">
        <v>243</v>
      </c>
      <c r="AH48" t="s">
        <v>243</v>
      </c>
      <c r="AI48" t="s">
        <v>243</v>
      </c>
      <c r="AJ48" t="s">
        <v>243</v>
      </c>
      <c r="AK48" t="s">
        <v>243</v>
      </c>
      <c r="AL48" t="s">
        <v>243</v>
      </c>
      <c r="AM48" t="s">
        <v>243</v>
      </c>
      <c r="AN48" t="s">
        <v>243</v>
      </c>
      <c r="AP48" t="s">
        <v>246</v>
      </c>
      <c r="AR48" t="s">
        <v>437</v>
      </c>
      <c r="AT48" t="s">
        <v>284</v>
      </c>
      <c r="AU48" t="s">
        <v>325</v>
      </c>
      <c r="AV48" t="s">
        <v>243</v>
      </c>
      <c r="AW48" t="s">
        <v>242</v>
      </c>
      <c r="AX48" t="s">
        <v>243</v>
      </c>
      <c r="AY48" t="s">
        <v>243</v>
      </c>
      <c r="AZ48" t="s">
        <v>243</v>
      </c>
      <c r="BA48" t="s">
        <v>243</v>
      </c>
      <c r="BB48" t="s">
        <v>243</v>
      </c>
      <c r="BC48" t="s">
        <v>250</v>
      </c>
      <c r="BD48" t="s">
        <v>250</v>
      </c>
      <c r="BE48" t="s">
        <v>250</v>
      </c>
      <c r="BF48" t="s">
        <v>250</v>
      </c>
      <c r="BG48" t="s">
        <v>250</v>
      </c>
      <c r="BH48" t="s">
        <v>250</v>
      </c>
      <c r="BI48" t="s">
        <v>251</v>
      </c>
      <c r="BJ48" t="s">
        <v>251</v>
      </c>
      <c r="BK48" t="s">
        <v>251</v>
      </c>
      <c r="BL48" t="s">
        <v>349</v>
      </c>
      <c r="BN48" t="s">
        <v>438</v>
      </c>
      <c r="BO48" t="s">
        <v>251</v>
      </c>
      <c r="BP48" t="s">
        <v>251</v>
      </c>
      <c r="BQ48" t="s">
        <v>266</v>
      </c>
      <c r="BR48" t="s">
        <v>251</v>
      </c>
      <c r="BT48" t="s">
        <v>251</v>
      </c>
      <c r="BU48" t="s">
        <v>251</v>
      </c>
      <c r="BV48" t="s">
        <v>251</v>
      </c>
      <c r="BW48" t="s">
        <v>251</v>
      </c>
      <c r="BX48" t="s">
        <v>251</v>
      </c>
      <c r="BY48" t="s">
        <v>251</v>
      </c>
      <c r="BZ48" t="s">
        <v>254</v>
      </c>
      <c r="CA48" t="s">
        <v>251</v>
      </c>
      <c r="CB48" t="s">
        <v>251</v>
      </c>
      <c r="CC48" t="s">
        <v>292</v>
      </c>
      <c r="CD48" t="s">
        <v>251</v>
      </c>
      <c r="CE48" t="s">
        <v>251</v>
      </c>
      <c r="CF48" t="s">
        <v>251</v>
      </c>
      <c r="CG48" t="s">
        <v>251</v>
      </c>
      <c r="CH48" t="s">
        <v>251</v>
      </c>
      <c r="CI48" t="s">
        <v>251</v>
      </c>
      <c r="CJ48" t="s">
        <v>251</v>
      </c>
      <c r="CK48" t="s">
        <v>251</v>
      </c>
      <c r="CL48" t="s">
        <v>251</v>
      </c>
      <c r="CN48" t="s">
        <v>105</v>
      </c>
      <c r="CO48" t="s">
        <v>107</v>
      </c>
      <c r="CP48" t="s">
        <v>122</v>
      </c>
      <c r="CQ48" t="s">
        <v>304</v>
      </c>
      <c r="CR48" t="s">
        <v>339</v>
      </c>
      <c r="CS48" t="s">
        <v>243</v>
      </c>
      <c r="CT48" t="s">
        <v>243</v>
      </c>
      <c r="CU48" t="s">
        <v>243</v>
      </c>
      <c r="CV48" t="s">
        <v>243</v>
      </c>
      <c r="CW48" t="s">
        <v>243</v>
      </c>
      <c r="CX48" t="s">
        <v>243</v>
      </c>
      <c r="CY48" t="s">
        <v>242</v>
      </c>
      <c r="CZ48" t="s">
        <v>243</v>
      </c>
      <c r="DA48" t="s">
        <v>243</v>
      </c>
      <c r="DB48" t="s">
        <v>243</v>
      </c>
      <c r="DC48" t="s">
        <v>242</v>
      </c>
      <c r="DD48" t="s">
        <v>243</v>
      </c>
      <c r="DE48" t="s">
        <v>243</v>
      </c>
      <c r="DF48" t="s">
        <v>243</v>
      </c>
      <c r="DG48" t="s">
        <v>243</v>
      </c>
      <c r="DH48" t="s">
        <v>243</v>
      </c>
      <c r="DI48" t="s">
        <v>243</v>
      </c>
      <c r="DJ48" t="s">
        <v>243</v>
      </c>
      <c r="EF48" t="s">
        <v>598</v>
      </c>
      <c r="EG48" t="s">
        <v>243</v>
      </c>
      <c r="EH48" t="s">
        <v>243</v>
      </c>
      <c r="EI48" t="s">
        <v>243</v>
      </c>
      <c r="EJ48" t="s">
        <v>242</v>
      </c>
      <c r="EK48" t="s">
        <v>243</v>
      </c>
      <c r="EL48" t="s">
        <v>242</v>
      </c>
      <c r="EM48" t="s">
        <v>243</v>
      </c>
      <c r="EN48" t="s">
        <v>243</v>
      </c>
      <c r="EO48" t="s">
        <v>243</v>
      </c>
      <c r="EP48" t="s">
        <v>243</v>
      </c>
      <c r="EQ48" t="s">
        <v>243</v>
      </c>
      <c r="ER48" t="s">
        <v>243</v>
      </c>
      <c r="ES48" t="s">
        <v>243</v>
      </c>
      <c r="ET48" t="s">
        <v>243</v>
      </c>
      <c r="EU48" t="s">
        <v>243</v>
      </c>
      <c r="EV48" t="s">
        <v>243</v>
      </c>
      <c r="EW48" t="s">
        <v>243</v>
      </c>
      <c r="EX48" t="s">
        <v>243</v>
      </c>
      <c r="EY48" t="s">
        <v>243</v>
      </c>
      <c r="EZ48" t="s">
        <v>243</v>
      </c>
      <c r="FA48" t="s">
        <v>242</v>
      </c>
      <c r="FB48" t="s">
        <v>243</v>
      </c>
      <c r="FC48" t="s">
        <v>243</v>
      </c>
      <c r="FD48" t="s">
        <v>243</v>
      </c>
      <c r="FE48" t="s">
        <v>243</v>
      </c>
      <c r="FF48" t="s">
        <v>243</v>
      </c>
      <c r="FG48" t="s">
        <v>243</v>
      </c>
      <c r="FH48" t="s">
        <v>243</v>
      </c>
      <c r="FI48" t="s">
        <v>243</v>
      </c>
      <c r="FJ48" t="s">
        <v>243</v>
      </c>
      <c r="FK48" t="s">
        <v>243</v>
      </c>
      <c r="FL48" t="s">
        <v>599</v>
      </c>
      <c r="FM48" t="s">
        <v>243</v>
      </c>
      <c r="FN48" t="s">
        <v>243</v>
      </c>
      <c r="FO48" t="s">
        <v>243</v>
      </c>
      <c r="FP48" t="s">
        <v>242</v>
      </c>
      <c r="FQ48" t="s">
        <v>243</v>
      </c>
      <c r="FR48" t="s">
        <v>242</v>
      </c>
      <c r="FS48" t="s">
        <v>243</v>
      </c>
      <c r="FT48" t="s">
        <v>243</v>
      </c>
      <c r="FU48" t="s">
        <v>243</v>
      </c>
      <c r="FV48" t="s">
        <v>243</v>
      </c>
      <c r="FW48" t="s">
        <v>243</v>
      </c>
      <c r="FX48" t="s">
        <v>243</v>
      </c>
      <c r="FY48" t="s">
        <v>243</v>
      </c>
      <c r="FZ48" t="s">
        <v>243</v>
      </c>
      <c r="GA48" t="s">
        <v>243</v>
      </c>
      <c r="GB48" t="s">
        <v>243</v>
      </c>
      <c r="GC48" t="s">
        <v>243</v>
      </c>
      <c r="GD48" t="s">
        <v>243</v>
      </c>
      <c r="GE48" t="s">
        <v>243</v>
      </c>
      <c r="GG48" t="s">
        <v>600</v>
      </c>
    </row>
    <row r="49" spans="1:189" x14ac:dyDescent="0.35">
      <c r="A49" t="s">
        <v>601</v>
      </c>
      <c r="B49" t="s">
        <v>561</v>
      </c>
      <c r="C49" t="s">
        <v>233</v>
      </c>
      <c r="D49" t="s">
        <v>319</v>
      </c>
      <c r="E49" t="s">
        <v>233</v>
      </c>
      <c r="F49" t="s">
        <v>233</v>
      </c>
      <c r="G49" t="s">
        <v>233</v>
      </c>
      <c r="H49" t="s">
        <v>602</v>
      </c>
      <c r="I49" t="s">
        <v>261</v>
      </c>
      <c r="K49" t="s">
        <v>603</v>
      </c>
      <c r="L49" t="s">
        <v>604</v>
      </c>
      <c r="N49" t="s">
        <v>240</v>
      </c>
      <c r="O49" t="s">
        <v>241</v>
      </c>
      <c r="P49" t="s">
        <v>242</v>
      </c>
      <c r="Q49" t="s">
        <v>243</v>
      </c>
      <c r="R49" t="s">
        <v>243</v>
      </c>
      <c r="S49" t="s">
        <v>243</v>
      </c>
      <c r="T49" t="s">
        <v>243</v>
      </c>
      <c r="U49" t="s">
        <v>243</v>
      </c>
      <c r="W49" t="s">
        <v>244</v>
      </c>
      <c r="Y49" t="s">
        <v>412</v>
      </c>
      <c r="Z49" t="s">
        <v>243</v>
      </c>
      <c r="AA49" t="s">
        <v>242</v>
      </c>
      <c r="AB49" t="s">
        <v>243</v>
      </c>
      <c r="AC49" t="s">
        <v>243</v>
      </c>
      <c r="AD49" t="s">
        <v>243</v>
      </c>
      <c r="AE49" t="s">
        <v>243</v>
      </c>
      <c r="AF49" t="s">
        <v>243</v>
      </c>
      <c r="AG49" t="s">
        <v>243</v>
      </c>
      <c r="AH49" t="s">
        <v>243</v>
      </c>
      <c r="AI49" t="s">
        <v>243</v>
      </c>
      <c r="AJ49" t="s">
        <v>243</v>
      </c>
      <c r="AK49" t="s">
        <v>243</v>
      </c>
      <c r="AL49" t="s">
        <v>243</v>
      </c>
      <c r="AM49" t="s">
        <v>243</v>
      </c>
      <c r="AN49" t="s">
        <v>243</v>
      </c>
      <c r="AP49" t="s">
        <v>246</v>
      </c>
      <c r="AR49" t="s">
        <v>247</v>
      </c>
      <c r="AT49" t="s">
        <v>264</v>
      </c>
      <c r="AU49" t="s">
        <v>325</v>
      </c>
      <c r="AV49" t="s">
        <v>243</v>
      </c>
      <c r="AW49" t="s">
        <v>242</v>
      </c>
      <c r="AX49" t="s">
        <v>243</v>
      </c>
      <c r="AY49" t="s">
        <v>243</v>
      </c>
      <c r="AZ49" t="s">
        <v>243</v>
      </c>
      <c r="BA49" t="s">
        <v>243</v>
      </c>
      <c r="BB49" t="s">
        <v>243</v>
      </c>
      <c r="BC49" t="s">
        <v>268</v>
      </c>
      <c r="BD49" t="s">
        <v>250</v>
      </c>
      <c r="BE49" t="s">
        <v>250</v>
      </c>
      <c r="BF49" t="s">
        <v>250</v>
      </c>
      <c r="BG49" t="s">
        <v>250</v>
      </c>
      <c r="BH49" t="s">
        <v>250</v>
      </c>
      <c r="BI49" t="s">
        <v>251</v>
      </c>
      <c r="BJ49" t="s">
        <v>251</v>
      </c>
      <c r="BK49" t="s">
        <v>251</v>
      </c>
      <c r="BL49" t="s">
        <v>251</v>
      </c>
      <c r="BN49" t="s">
        <v>268</v>
      </c>
      <c r="BO49" t="s">
        <v>252</v>
      </c>
      <c r="BP49" t="s">
        <v>288</v>
      </c>
      <c r="BQ49" t="s">
        <v>266</v>
      </c>
      <c r="BR49" t="s">
        <v>251</v>
      </c>
      <c r="BT49" t="s">
        <v>289</v>
      </c>
      <c r="BU49" t="s">
        <v>253</v>
      </c>
      <c r="BV49" t="s">
        <v>313</v>
      </c>
      <c r="BW49" t="s">
        <v>251</v>
      </c>
      <c r="BX49" t="s">
        <v>251</v>
      </c>
      <c r="BY49" t="s">
        <v>251</v>
      </c>
      <c r="BZ49" t="s">
        <v>254</v>
      </c>
      <c r="CA49" t="s">
        <v>290</v>
      </c>
      <c r="CB49" t="s">
        <v>291</v>
      </c>
      <c r="CC49" t="s">
        <v>292</v>
      </c>
      <c r="CD49" t="s">
        <v>327</v>
      </c>
      <c r="CE49" t="s">
        <v>391</v>
      </c>
      <c r="CF49" t="s">
        <v>251</v>
      </c>
      <c r="CG49" t="s">
        <v>251</v>
      </c>
      <c r="CH49" t="s">
        <v>251</v>
      </c>
      <c r="CI49" t="s">
        <v>251</v>
      </c>
      <c r="CJ49" t="s">
        <v>251</v>
      </c>
      <c r="CK49" t="s">
        <v>251</v>
      </c>
      <c r="CL49" t="s">
        <v>251</v>
      </c>
      <c r="CN49" t="s">
        <v>110</v>
      </c>
      <c r="CO49" t="s">
        <v>108</v>
      </c>
      <c r="CP49" t="s">
        <v>120</v>
      </c>
      <c r="CQ49" t="s">
        <v>359</v>
      </c>
      <c r="DL49" t="s">
        <v>350</v>
      </c>
      <c r="DM49" t="s">
        <v>242</v>
      </c>
      <c r="DN49" t="s">
        <v>243</v>
      </c>
      <c r="DO49" t="s">
        <v>243</v>
      </c>
      <c r="DP49" t="s">
        <v>243</v>
      </c>
      <c r="DQ49" t="s">
        <v>243</v>
      </c>
      <c r="DR49" t="s">
        <v>243</v>
      </c>
      <c r="DS49" t="s">
        <v>243</v>
      </c>
      <c r="DT49" t="s">
        <v>243</v>
      </c>
      <c r="DU49" t="s">
        <v>243</v>
      </c>
      <c r="DV49" t="s">
        <v>243</v>
      </c>
      <c r="DW49" t="s">
        <v>242</v>
      </c>
      <c r="DX49" t="s">
        <v>243</v>
      </c>
      <c r="DY49" t="s">
        <v>243</v>
      </c>
      <c r="DZ49" t="s">
        <v>243</v>
      </c>
      <c r="EA49" t="s">
        <v>243</v>
      </c>
      <c r="EB49" t="s">
        <v>243</v>
      </c>
      <c r="EC49" t="s">
        <v>243</v>
      </c>
      <c r="ED49" t="s">
        <v>243</v>
      </c>
      <c r="EF49" t="s">
        <v>306</v>
      </c>
      <c r="EG49" t="s">
        <v>243</v>
      </c>
      <c r="EH49" t="s">
        <v>243</v>
      </c>
      <c r="EI49" t="s">
        <v>243</v>
      </c>
      <c r="EJ49" t="s">
        <v>243</v>
      </c>
      <c r="EK49" t="s">
        <v>243</v>
      </c>
      <c r="EL49" t="s">
        <v>243</v>
      </c>
      <c r="EM49" t="s">
        <v>242</v>
      </c>
      <c r="EN49" t="s">
        <v>243</v>
      </c>
      <c r="EO49" t="s">
        <v>242</v>
      </c>
      <c r="EP49" t="s">
        <v>243</v>
      </c>
      <c r="EQ49" t="s">
        <v>243</v>
      </c>
      <c r="ER49" t="s">
        <v>243</v>
      </c>
      <c r="ES49" t="s">
        <v>243</v>
      </c>
      <c r="ET49" t="s">
        <v>243</v>
      </c>
      <c r="EU49" t="s">
        <v>243</v>
      </c>
      <c r="EV49" t="s">
        <v>243</v>
      </c>
      <c r="EW49" t="s">
        <v>243</v>
      </c>
      <c r="EX49" t="s">
        <v>243</v>
      </c>
      <c r="EY49" t="s">
        <v>243</v>
      </c>
      <c r="EZ49" t="s">
        <v>243</v>
      </c>
      <c r="FA49" t="s">
        <v>243</v>
      </c>
      <c r="FB49" t="s">
        <v>243</v>
      </c>
      <c r="FC49" t="s">
        <v>243</v>
      </c>
      <c r="FD49" t="s">
        <v>243</v>
      </c>
      <c r="FE49" t="s">
        <v>243</v>
      </c>
      <c r="FF49" t="s">
        <v>243</v>
      </c>
      <c r="FG49" t="s">
        <v>243</v>
      </c>
      <c r="FH49" t="s">
        <v>243</v>
      </c>
      <c r="FI49" t="s">
        <v>243</v>
      </c>
      <c r="FJ49" t="s">
        <v>243</v>
      </c>
      <c r="FK49" t="s">
        <v>243</v>
      </c>
      <c r="FL49" t="s">
        <v>257</v>
      </c>
      <c r="FM49" t="s">
        <v>242</v>
      </c>
      <c r="FN49" t="s">
        <v>243</v>
      </c>
      <c r="FO49" t="s">
        <v>243</v>
      </c>
      <c r="FP49" t="s">
        <v>243</v>
      </c>
      <c r="FQ49" t="s">
        <v>243</v>
      </c>
      <c r="FR49" t="s">
        <v>243</v>
      </c>
      <c r="FS49" t="s">
        <v>243</v>
      </c>
      <c r="FT49" t="s">
        <v>243</v>
      </c>
      <c r="FU49" t="s">
        <v>243</v>
      </c>
      <c r="FV49" t="s">
        <v>243</v>
      </c>
      <c r="FW49" t="s">
        <v>243</v>
      </c>
      <c r="FX49" t="s">
        <v>243</v>
      </c>
      <c r="FY49" t="s">
        <v>243</v>
      </c>
      <c r="FZ49" t="s">
        <v>243</v>
      </c>
      <c r="GA49" t="s">
        <v>243</v>
      </c>
      <c r="GB49" t="s">
        <v>243</v>
      </c>
      <c r="GC49" t="s">
        <v>243</v>
      </c>
      <c r="GD49" t="s">
        <v>243</v>
      </c>
      <c r="GE49" t="s">
        <v>243</v>
      </c>
      <c r="GG49" t="s">
        <v>605</v>
      </c>
    </row>
    <row r="50" spans="1:189" x14ac:dyDescent="0.35">
      <c r="A50" t="s">
        <v>606</v>
      </c>
      <c r="B50" t="s">
        <v>561</v>
      </c>
      <c r="C50" t="s">
        <v>233</v>
      </c>
      <c r="D50" t="s">
        <v>607</v>
      </c>
      <c r="E50" t="s">
        <v>233</v>
      </c>
      <c r="F50" t="s">
        <v>233</v>
      </c>
      <c r="G50" t="s">
        <v>233</v>
      </c>
      <c r="H50" t="s">
        <v>608</v>
      </c>
      <c r="I50" t="s">
        <v>261</v>
      </c>
      <c r="K50" t="s">
        <v>563</v>
      </c>
      <c r="L50" t="s">
        <v>564</v>
      </c>
      <c r="N50" t="s">
        <v>462</v>
      </c>
      <c r="O50" t="s">
        <v>421</v>
      </c>
      <c r="P50" t="s">
        <v>243</v>
      </c>
      <c r="Q50" t="s">
        <v>242</v>
      </c>
      <c r="R50" t="s">
        <v>243</v>
      </c>
      <c r="S50" t="s">
        <v>243</v>
      </c>
      <c r="T50" t="s">
        <v>243</v>
      </c>
      <c r="U50" t="s">
        <v>243</v>
      </c>
      <c r="W50" t="s">
        <v>422</v>
      </c>
      <c r="Y50" t="s">
        <v>412</v>
      </c>
      <c r="Z50" t="s">
        <v>243</v>
      </c>
      <c r="AA50" t="s">
        <v>242</v>
      </c>
      <c r="AB50" t="s">
        <v>243</v>
      </c>
      <c r="AC50" t="s">
        <v>243</v>
      </c>
      <c r="AD50" t="s">
        <v>243</v>
      </c>
      <c r="AE50" t="s">
        <v>243</v>
      </c>
      <c r="AF50" t="s">
        <v>243</v>
      </c>
      <c r="AG50" t="s">
        <v>243</v>
      </c>
      <c r="AH50" t="s">
        <v>243</v>
      </c>
      <c r="AI50" t="s">
        <v>243</v>
      </c>
      <c r="AJ50" t="s">
        <v>243</v>
      </c>
      <c r="AK50" t="s">
        <v>243</v>
      </c>
      <c r="AL50" t="s">
        <v>243</v>
      </c>
      <c r="AM50" t="s">
        <v>243</v>
      </c>
      <c r="AN50" t="s">
        <v>243</v>
      </c>
      <c r="AP50" t="s">
        <v>282</v>
      </c>
      <c r="AR50" t="s">
        <v>400</v>
      </c>
      <c r="AT50" t="s">
        <v>264</v>
      </c>
      <c r="AU50" t="s">
        <v>303</v>
      </c>
      <c r="AV50" t="s">
        <v>243</v>
      </c>
      <c r="AW50" t="s">
        <v>243</v>
      </c>
      <c r="AX50" t="s">
        <v>242</v>
      </c>
      <c r="AY50" t="s">
        <v>243</v>
      </c>
      <c r="AZ50" t="s">
        <v>243</v>
      </c>
      <c r="BA50" t="s">
        <v>243</v>
      </c>
      <c r="BB50" t="s">
        <v>243</v>
      </c>
      <c r="BC50" t="s">
        <v>250</v>
      </c>
      <c r="BD50" t="s">
        <v>250</v>
      </c>
      <c r="BE50" t="s">
        <v>250</v>
      </c>
      <c r="BF50" t="s">
        <v>250</v>
      </c>
      <c r="BG50" t="s">
        <v>250</v>
      </c>
      <c r="BH50" t="s">
        <v>250</v>
      </c>
      <c r="BI50" t="s">
        <v>251</v>
      </c>
      <c r="BJ50" t="s">
        <v>251</v>
      </c>
      <c r="BK50" t="s">
        <v>251</v>
      </c>
      <c r="BL50" t="s">
        <v>251</v>
      </c>
      <c r="BM50" t="s">
        <v>251</v>
      </c>
      <c r="BO50" t="s">
        <v>251</v>
      </c>
      <c r="BP50" t="s">
        <v>288</v>
      </c>
      <c r="BQ50" t="s">
        <v>251</v>
      </c>
      <c r="BR50" t="s">
        <v>251</v>
      </c>
      <c r="BS50" t="s">
        <v>609</v>
      </c>
      <c r="BU50" t="s">
        <v>253</v>
      </c>
      <c r="BV50" t="s">
        <v>251</v>
      </c>
      <c r="BX50" t="s">
        <v>251</v>
      </c>
      <c r="BY50" t="s">
        <v>251</v>
      </c>
      <c r="BZ50" t="s">
        <v>254</v>
      </c>
      <c r="CA50" t="s">
        <v>251</v>
      </c>
      <c r="CB50" t="s">
        <v>251</v>
      </c>
      <c r="CC50" t="s">
        <v>251</v>
      </c>
      <c r="CD50" t="s">
        <v>251</v>
      </c>
      <c r="CE50" t="s">
        <v>251</v>
      </c>
      <c r="CF50" t="s">
        <v>251</v>
      </c>
      <c r="CG50" t="s">
        <v>268</v>
      </c>
      <c r="CH50" t="s">
        <v>251</v>
      </c>
      <c r="CI50" t="s">
        <v>251</v>
      </c>
      <c r="CJ50" t="s">
        <v>268</v>
      </c>
      <c r="CK50" t="s">
        <v>251</v>
      </c>
      <c r="CL50" t="s">
        <v>251</v>
      </c>
      <c r="CN50" t="s">
        <v>109</v>
      </c>
      <c r="CO50" t="s">
        <v>112</v>
      </c>
      <c r="CP50" t="s">
        <v>119</v>
      </c>
      <c r="CQ50" t="s">
        <v>293</v>
      </c>
      <c r="DL50" t="s">
        <v>294</v>
      </c>
      <c r="DM50" t="s">
        <v>243</v>
      </c>
      <c r="DN50" t="s">
        <v>243</v>
      </c>
      <c r="DO50" t="s">
        <v>243</v>
      </c>
      <c r="DP50" t="s">
        <v>242</v>
      </c>
      <c r="DQ50" t="s">
        <v>243</v>
      </c>
      <c r="DR50" t="s">
        <v>243</v>
      </c>
      <c r="DS50" t="s">
        <v>243</v>
      </c>
      <c r="DT50" t="s">
        <v>243</v>
      </c>
      <c r="DU50" t="s">
        <v>243</v>
      </c>
      <c r="DV50" t="s">
        <v>243</v>
      </c>
      <c r="DW50" t="s">
        <v>242</v>
      </c>
      <c r="DX50" t="s">
        <v>243</v>
      </c>
      <c r="DY50" t="s">
        <v>243</v>
      </c>
      <c r="DZ50" t="s">
        <v>243</v>
      </c>
      <c r="EA50" t="s">
        <v>243</v>
      </c>
      <c r="EB50" t="s">
        <v>243</v>
      </c>
      <c r="EC50" t="s">
        <v>243</v>
      </c>
      <c r="ED50" t="s">
        <v>243</v>
      </c>
      <c r="EF50" t="s">
        <v>610</v>
      </c>
      <c r="EG50" t="s">
        <v>243</v>
      </c>
      <c r="EH50" t="s">
        <v>243</v>
      </c>
      <c r="EI50" t="s">
        <v>243</v>
      </c>
      <c r="EJ50" t="s">
        <v>243</v>
      </c>
      <c r="EK50" t="s">
        <v>243</v>
      </c>
      <c r="EL50" t="s">
        <v>243</v>
      </c>
      <c r="EM50" t="s">
        <v>243</v>
      </c>
      <c r="EN50" t="s">
        <v>242</v>
      </c>
      <c r="EO50" t="s">
        <v>243</v>
      </c>
      <c r="EP50" t="s">
        <v>243</v>
      </c>
      <c r="EQ50" t="s">
        <v>242</v>
      </c>
      <c r="ER50" t="s">
        <v>243</v>
      </c>
      <c r="ES50" t="s">
        <v>243</v>
      </c>
      <c r="ET50" t="s">
        <v>243</v>
      </c>
      <c r="EU50" t="s">
        <v>243</v>
      </c>
      <c r="EV50" t="s">
        <v>243</v>
      </c>
      <c r="EW50" t="s">
        <v>243</v>
      </c>
      <c r="EX50" t="s">
        <v>243</v>
      </c>
      <c r="EY50" t="s">
        <v>243</v>
      </c>
      <c r="EZ50" t="s">
        <v>243</v>
      </c>
      <c r="FA50" t="s">
        <v>243</v>
      </c>
      <c r="FB50" t="s">
        <v>243</v>
      </c>
      <c r="FC50" t="s">
        <v>243</v>
      </c>
      <c r="FD50" t="s">
        <v>243</v>
      </c>
      <c r="FE50" t="s">
        <v>243</v>
      </c>
      <c r="FF50" t="s">
        <v>243</v>
      </c>
      <c r="FG50" t="s">
        <v>243</v>
      </c>
      <c r="FH50" t="s">
        <v>243</v>
      </c>
      <c r="FI50" t="s">
        <v>243</v>
      </c>
      <c r="FJ50" t="s">
        <v>243</v>
      </c>
      <c r="FK50" t="s">
        <v>243</v>
      </c>
      <c r="FL50" t="s">
        <v>257</v>
      </c>
      <c r="FM50" t="s">
        <v>242</v>
      </c>
      <c r="FN50" t="s">
        <v>243</v>
      </c>
      <c r="FO50" t="s">
        <v>243</v>
      </c>
      <c r="FP50" t="s">
        <v>243</v>
      </c>
      <c r="FQ50" t="s">
        <v>243</v>
      </c>
      <c r="FR50" t="s">
        <v>243</v>
      </c>
      <c r="FS50" t="s">
        <v>243</v>
      </c>
      <c r="FT50" t="s">
        <v>243</v>
      </c>
      <c r="FU50" t="s">
        <v>243</v>
      </c>
      <c r="FV50" t="s">
        <v>243</v>
      </c>
      <c r="FW50" t="s">
        <v>243</v>
      </c>
      <c r="FX50" t="s">
        <v>243</v>
      </c>
      <c r="FY50" t="s">
        <v>243</v>
      </c>
      <c r="FZ50" t="s">
        <v>243</v>
      </c>
      <c r="GA50" t="s">
        <v>243</v>
      </c>
      <c r="GB50" t="s">
        <v>243</v>
      </c>
      <c r="GC50" t="s">
        <v>243</v>
      </c>
      <c r="GD50" t="s">
        <v>243</v>
      </c>
      <c r="GE50" t="s">
        <v>243</v>
      </c>
      <c r="GG50" t="s">
        <v>611</v>
      </c>
    </row>
    <row r="51" spans="1:189" x14ac:dyDescent="0.35">
      <c r="A51" t="s">
        <v>612</v>
      </c>
      <c r="B51" t="s">
        <v>561</v>
      </c>
      <c r="C51" t="s">
        <v>233</v>
      </c>
      <c r="D51" t="s">
        <v>344</v>
      </c>
      <c r="E51" t="s">
        <v>233</v>
      </c>
      <c r="F51" t="s">
        <v>233</v>
      </c>
      <c r="G51" t="s">
        <v>233</v>
      </c>
      <c r="H51" t="s">
        <v>613</v>
      </c>
      <c r="I51" t="s">
        <v>261</v>
      </c>
      <c r="K51" t="s">
        <v>389</v>
      </c>
      <c r="L51" t="s">
        <v>390</v>
      </c>
      <c r="N51" t="s">
        <v>240</v>
      </c>
      <c r="O51" t="s">
        <v>614</v>
      </c>
      <c r="P51" t="s">
        <v>243</v>
      </c>
      <c r="Q51" t="s">
        <v>242</v>
      </c>
      <c r="R51" t="s">
        <v>242</v>
      </c>
      <c r="S51" t="s">
        <v>243</v>
      </c>
      <c r="T51" t="s">
        <v>243</v>
      </c>
      <c r="U51" t="s">
        <v>243</v>
      </c>
      <c r="W51" t="s">
        <v>422</v>
      </c>
      <c r="Y51" t="s">
        <v>262</v>
      </c>
      <c r="Z51" t="s">
        <v>243</v>
      </c>
      <c r="AA51" t="s">
        <v>243</v>
      </c>
      <c r="AB51" t="s">
        <v>243</v>
      </c>
      <c r="AC51" t="s">
        <v>243</v>
      </c>
      <c r="AD51" t="s">
        <v>243</v>
      </c>
      <c r="AE51" t="s">
        <v>242</v>
      </c>
      <c r="AF51" t="s">
        <v>243</v>
      </c>
      <c r="AG51" t="s">
        <v>243</v>
      </c>
      <c r="AH51" t="s">
        <v>243</v>
      </c>
      <c r="AI51" t="s">
        <v>243</v>
      </c>
      <c r="AJ51" t="s">
        <v>243</v>
      </c>
      <c r="AK51" t="s">
        <v>243</v>
      </c>
      <c r="AL51" t="s">
        <v>243</v>
      </c>
      <c r="AM51" t="s">
        <v>243</v>
      </c>
      <c r="AN51" t="s">
        <v>243</v>
      </c>
      <c r="AP51" t="s">
        <v>246</v>
      </c>
      <c r="AR51" t="s">
        <v>400</v>
      </c>
      <c r="AT51" t="s">
        <v>242</v>
      </c>
      <c r="AU51" t="s">
        <v>511</v>
      </c>
      <c r="AV51" t="s">
        <v>243</v>
      </c>
      <c r="AW51" t="s">
        <v>243</v>
      </c>
      <c r="AX51" t="s">
        <v>243</v>
      </c>
      <c r="AY51" t="s">
        <v>243</v>
      </c>
      <c r="AZ51" t="s">
        <v>242</v>
      </c>
      <c r="BA51" t="s">
        <v>243</v>
      </c>
      <c r="BB51" t="s">
        <v>243</v>
      </c>
      <c r="BC51" t="s">
        <v>287</v>
      </c>
      <c r="BD51" t="s">
        <v>250</v>
      </c>
      <c r="BE51" t="s">
        <v>286</v>
      </c>
      <c r="BF51" t="s">
        <v>287</v>
      </c>
      <c r="BG51" t="s">
        <v>287</v>
      </c>
      <c r="BH51" t="s">
        <v>250</v>
      </c>
      <c r="BI51" t="s">
        <v>348</v>
      </c>
      <c r="BJ51" t="s">
        <v>251</v>
      </c>
      <c r="BK51" t="s">
        <v>251</v>
      </c>
      <c r="BL51" t="s">
        <v>251</v>
      </c>
      <c r="BN51" t="s">
        <v>251</v>
      </c>
      <c r="BO51" t="s">
        <v>251</v>
      </c>
      <c r="BP51" t="s">
        <v>288</v>
      </c>
      <c r="BQ51" t="s">
        <v>266</v>
      </c>
      <c r="BR51" t="s">
        <v>251</v>
      </c>
      <c r="BT51" t="s">
        <v>251</v>
      </c>
      <c r="BU51" t="s">
        <v>251</v>
      </c>
      <c r="BV51" t="s">
        <v>251</v>
      </c>
      <c r="BY51" t="s">
        <v>251</v>
      </c>
      <c r="BZ51" t="s">
        <v>254</v>
      </c>
      <c r="CA51" t="s">
        <v>251</v>
      </c>
      <c r="CB51" t="s">
        <v>251</v>
      </c>
      <c r="CC51" t="s">
        <v>292</v>
      </c>
      <c r="CD51" t="s">
        <v>251</v>
      </c>
      <c r="CE51" t="s">
        <v>251</v>
      </c>
      <c r="CF51" t="s">
        <v>251</v>
      </c>
      <c r="CG51" t="s">
        <v>423</v>
      </c>
      <c r="CH51" t="s">
        <v>251</v>
      </c>
      <c r="CI51" t="s">
        <v>251</v>
      </c>
      <c r="CJ51" t="s">
        <v>268</v>
      </c>
      <c r="CK51" t="s">
        <v>251</v>
      </c>
      <c r="CL51" t="s">
        <v>251</v>
      </c>
      <c r="CN51" t="s">
        <v>119</v>
      </c>
      <c r="CO51" t="s">
        <v>110</v>
      </c>
      <c r="CP51" t="s">
        <v>122</v>
      </c>
      <c r="CQ51" t="s">
        <v>255</v>
      </c>
      <c r="CR51" t="s">
        <v>615</v>
      </c>
      <c r="CS51" t="s">
        <v>242</v>
      </c>
      <c r="CT51" t="s">
        <v>243</v>
      </c>
      <c r="CU51" t="s">
        <v>242</v>
      </c>
      <c r="CV51" t="s">
        <v>243</v>
      </c>
      <c r="CW51" t="s">
        <v>243</v>
      </c>
      <c r="CX51" t="s">
        <v>243</v>
      </c>
      <c r="CY51" t="s">
        <v>243</v>
      </c>
      <c r="CZ51" t="s">
        <v>243</v>
      </c>
      <c r="DA51" t="s">
        <v>243</v>
      </c>
      <c r="DB51" t="s">
        <v>243</v>
      </c>
      <c r="DC51" t="s">
        <v>242</v>
      </c>
      <c r="DD51" t="s">
        <v>243</v>
      </c>
      <c r="DE51" t="s">
        <v>243</v>
      </c>
      <c r="DF51" t="s">
        <v>243</v>
      </c>
      <c r="DG51" t="s">
        <v>243</v>
      </c>
      <c r="DH51" t="s">
        <v>243</v>
      </c>
      <c r="DI51" t="s">
        <v>243</v>
      </c>
      <c r="DJ51" t="s">
        <v>243</v>
      </c>
      <c r="EF51" t="s">
        <v>368</v>
      </c>
      <c r="EG51" t="s">
        <v>243</v>
      </c>
      <c r="EH51" t="s">
        <v>243</v>
      </c>
      <c r="EI51" t="s">
        <v>243</v>
      </c>
      <c r="EJ51" t="s">
        <v>243</v>
      </c>
      <c r="EK51" t="s">
        <v>243</v>
      </c>
      <c r="EL51" t="s">
        <v>243</v>
      </c>
      <c r="EM51" t="s">
        <v>243</v>
      </c>
      <c r="EN51" t="s">
        <v>242</v>
      </c>
      <c r="EO51" t="s">
        <v>242</v>
      </c>
      <c r="EP51" t="s">
        <v>243</v>
      </c>
      <c r="EQ51" t="s">
        <v>243</v>
      </c>
      <c r="ER51" t="s">
        <v>243</v>
      </c>
      <c r="ES51" t="s">
        <v>243</v>
      </c>
      <c r="ET51" t="s">
        <v>243</v>
      </c>
      <c r="EU51" t="s">
        <v>243</v>
      </c>
      <c r="EV51" t="s">
        <v>243</v>
      </c>
      <c r="EW51" t="s">
        <v>243</v>
      </c>
      <c r="EX51" t="s">
        <v>243</v>
      </c>
      <c r="EY51" t="s">
        <v>243</v>
      </c>
      <c r="EZ51" t="s">
        <v>243</v>
      </c>
      <c r="FA51" t="s">
        <v>242</v>
      </c>
      <c r="FB51" t="s">
        <v>243</v>
      </c>
      <c r="FC51" t="s">
        <v>243</v>
      </c>
      <c r="FD51" t="s">
        <v>243</v>
      </c>
      <c r="FE51" t="s">
        <v>243</v>
      </c>
      <c r="FF51" t="s">
        <v>243</v>
      </c>
      <c r="FG51" t="s">
        <v>243</v>
      </c>
      <c r="FH51" t="s">
        <v>243</v>
      </c>
      <c r="FI51" t="s">
        <v>243</v>
      </c>
      <c r="FJ51" t="s">
        <v>243</v>
      </c>
      <c r="FK51" t="s">
        <v>243</v>
      </c>
      <c r="FL51" t="s">
        <v>341</v>
      </c>
      <c r="FM51" t="s">
        <v>242</v>
      </c>
      <c r="FN51" t="s">
        <v>243</v>
      </c>
      <c r="FO51" t="s">
        <v>243</v>
      </c>
      <c r="FP51" t="s">
        <v>243</v>
      </c>
      <c r="FQ51" t="s">
        <v>243</v>
      </c>
      <c r="FR51" t="s">
        <v>242</v>
      </c>
      <c r="FS51" t="s">
        <v>243</v>
      </c>
      <c r="FT51" t="s">
        <v>243</v>
      </c>
      <c r="FU51" t="s">
        <v>243</v>
      </c>
      <c r="FV51" t="s">
        <v>243</v>
      </c>
      <c r="FW51" t="s">
        <v>243</v>
      </c>
      <c r="FX51" t="s">
        <v>243</v>
      </c>
      <c r="FY51" t="s">
        <v>243</v>
      </c>
      <c r="FZ51" t="s">
        <v>243</v>
      </c>
      <c r="GA51" t="s">
        <v>243</v>
      </c>
      <c r="GB51" t="s">
        <v>243</v>
      </c>
      <c r="GC51" t="s">
        <v>243</v>
      </c>
      <c r="GD51" t="s">
        <v>243</v>
      </c>
      <c r="GE51" t="s">
        <v>243</v>
      </c>
      <c r="GG51" t="s">
        <v>578</v>
      </c>
    </row>
    <row r="52" spans="1:189" x14ac:dyDescent="0.35">
      <c r="A52" t="s">
        <v>616</v>
      </c>
      <c r="B52" t="s">
        <v>561</v>
      </c>
      <c r="C52" t="s">
        <v>233</v>
      </c>
      <c r="D52" t="s">
        <v>234</v>
      </c>
      <c r="E52" t="s">
        <v>233</v>
      </c>
      <c r="F52" t="s">
        <v>233</v>
      </c>
      <c r="G52" t="s">
        <v>233</v>
      </c>
      <c r="H52" t="s">
        <v>235</v>
      </c>
      <c r="I52" t="s">
        <v>433</v>
      </c>
      <c r="J52" t="s">
        <v>381</v>
      </c>
      <c r="K52" t="s">
        <v>238</v>
      </c>
      <c r="L52" t="s">
        <v>239</v>
      </c>
      <c r="N52" t="s">
        <v>240</v>
      </c>
      <c r="O52" t="s">
        <v>241</v>
      </c>
      <c r="P52" t="s">
        <v>242</v>
      </c>
      <c r="Q52" t="s">
        <v>243</v>
      </c>
      <c r="R52" t="s">
        <v>243</v>
      </c>
      <c r="S52" t="s">
        <v>243</v>
      </c>
      <c r="T52" t="s">
        <v>243</v>
      </c>
      <c r="U52" t="s">
        <v>243</v>
      </c>
      <c r="W52" t="s">
        <v>244</v>
      </c>
      <c r="Y52" t="s">
        <v>412</v>
      </c>
      <c r="Z52" t="s">
        <v>243</v>
      </c>
      <c r="AA52" t="s">
        <v>242</v>
      </c>
      <c r="AB52" t="s">
        <v>243</v>
      </c>
      <c r="AC52" t="s">
        <v>243</v>
      </c>
      <c r="AD52" t="s">
        <v>243</v>
      </c>
      <c r="AE52" t="s">
        <v>243</v>
      </c>
      <c r="AF52" t="s">
        <v>243</v>
      </c>
      <c r="AG52" t="s">
        <v>243</v>
      </c>
      <c r="AH52" t="s">
        <v>243</v>
      </c>
      <c r="AI52" t="s">
        <v>243</v>
      </c>
      <c r="AJ52" t="s">
        <v>243</v>
      </c>
      <c r="AK52" t="s">
        <v>243</v>
      </c>
      <c r="AL52" t="s">
        <v>243</v>
      </c>
      <c r="AM52" t="s">
        <v>243</v>
      </c>
      <c r="AN52" t="s">
        <v>243</v>
      </c>
      <c r="AP52" t="s">
        <v>246</v>
      </c>
      <c r="AR52" t="s">
        <v>247</v>
      </c>
      <c r="AT52" t="s">
        <v>264</v>
      </c>
      <c r="AU52" t="s">
        <v>312</v>
      </c>
      <c r="AV52" t="s">
        <v>243</v>
      </c>
      <c r="AW52" t="s">
        <v>242</v>
      </c>
      <c r="AX52" t="s">
        <v>243</v>
      </c>
      <c r="AY52" t="s">
        <v>243</v>
      </c>
      <c r="AZ52" t="s">
        <v>242</v>
      </c>
      <c r="BA52" t="s">
        <v>243</v>
      </c>
      <c r="BB52" t="s">
        <v>243</v>
      </c>
      <c r="BC52" t="s">
        <v>250</v>
      </c>
      <c r="BD52" t="s">
        <v>250</v>
      </c>
      <c r="BE52" t="s">
        <v>250</v>
      </c>
      <c r="BF52" t="s">
        <v>250</v>
      </c>
      <c r="BG52" t="s">
        <v>250</v>
      </c>
      <c r="BH52" t="s">
        <v>250</v>
      </c>
      <c r="BI52" t="s">
        <v>251</v>
      </c>
      <c r="BJ52" t="s">
        <v>251</v>
      </c>
      <c r="BK52" t="s">
        <v>251</v>
      </c>
      <c r="BL52" t="s">
        <v>251</v>
      </c>
      <c r="BN52" t="s">
        <v>251</v>
      </c>
      <c r="BO52" t="s">
        <v>251</v>
      </c>
      <c r="BP52" t="s">
        <v>251</v>
      </c>
      <c r="BQ52" t="s">
        <v>266</v>
      </c>
      <c r="BR52" t="s">
        <v>251</v>
      </c>
      <c r="BT52" t="s">
        <v>251</v>
      </c>
      <c r="BU52" t="s">
        <v>253</v>
      </c>
      <c r="BV52" t="s">
        <v>313</v>
      </c>
      <c r="BX52" t="s">
        <v>338</v>
      </c>
      <c r="BY52" t="s">
        <v>251</v>
      </c>
      <c r="BZ52" t="s">
        <v>254</v>
      </c>
      <c r="CA52" t="s">
        <v>251</v>
      </c>
      <c r="CB52" t="s">
        <v>251</v>
      </c>
      <c r="CC52" t="s">
        <v>292</v>
      </c>
      <c r="CD52" t="s">
        <v>327</v>
      </c>
      <c r="CE52" t="s">
        <v>391</v>
      </c>
      <c r="CF52" t="s">
        <v>251</v>
      </c>
      <c r="CG52" t="s">
        <v>423</v>
      </c>
      <c r="CH52" t="s">
        <v>251</v>
      </c>
      <c r="CI52" t="s">
        <v>251</v>
      </c>
      <c r="CJ52" t="s">
        <v>328</v>
      </c>
      <c r="CK52" t="s">
        <v>251</v>
      </c>
      <c r="CL52" t="s">
        <v>251</v>
      </c>
      <c r="CN52" t="s">
        <v>110</v>
      </c>
      <c r="CO52" t="s">
        <v>122</v>
      </c>
      <c r="CP52" t="s">
        <v>119</v>
      </c>
      <c r="CQ52" t="s">
        <v>293</v>
      </c>
      <c r="DL52" t="s">
        <v>617</v>
      </c>
      <c r="DM52" t="s">
        <v>242</v>
      </c>
      <c r="DN52" t="s">
        <v>243</v>
      </c>
      <c r="DO52" t="s">
        <v>243</v>
      </c>
      <c r="DP52" t="s">
        <v>243</v>
      </c>
      <c r="DQ52" t="s">
        <v>242</v>
      </c>
      <c r="DR52" t="s">
        <v>243</v>
      </c>
      <c r="DS52" t="s">
        <v>243</v>
      </c>
      <c r="DT52" t="s">
        <v>243</v>
      </c>
      <c r="DU52" t="s">
        <v>243</v>
      </c>
      <c r="DV52" t="s">
        <v>243</v>
      </c>
      <c r="DW52" t="s">
        <v>242</v>
      </c>
      <c r="DX52" t="s">
        <v>243</v>
      </c>
      <c r="DY52" t="s">
        <v>243</v>
      </c>
      <c r="DZ52" t="s">
        <v>243</v>
      </c>
      <c r="EA52" t="s">
        <v>243</v>
      </c>
      <c r="EB52" t="s">
        <v>243</v>
      </c>
      <c r="EC52" t="s">
        <v>243</v>
      </c>
      <c r="ED52" t="s">
        <v>243</v>
      </c>
      <c r="EF52" t="s">
        <v>110</v>
      </c>
      <c r="EG52" t="s">
        <v>243</v>
      </c>
      <c r="EH52" t="s">
        <v>243</v>
      </c>
      <c r="EI52" t="s">
        <v>243</v>
      </c>
      <c r="EJ52" t="s">
        <v>243</v>
      </c>
      <c r="EK52" t="s">
        <v>243</v>
      </c>
      <c r="EL52" t="s">
        <v>243</v>
      </c>
      <c r="EM52" t="s">
        <v>243</v>
      </c>
      <c r="EN52" t="s">
        <v>243</v>
      </c>
      <c r="EO52" t="s">
        <v>242</v>
      </c>
      <c r="EP52" t="s">
        <v>243</v>
      </c>
      <c r="EQ52" t="s">
        <v>243</v>
      </c>
      <c r="ER52" t="s">
        <v>243</v>
      </c>
      <c r="ES52" t="s">
        <v>243</v>
      </c>
      <c r="ET52" t="s">
        <v>243</v>
      </c>
      <c r="EU52" t="s">
        <v>243</v>
      </c>
      <c r="EV52" t="s">
        <v>243</v>
      </c>
      <c r="EW52" t="s">
        <v>243</v>
      </c>
      <c r="EX52" t="s">
        <v>243</v>
      </c>
      <c r="EY52" t="s">
        <v>243</v>
      </c>
      <c r="EZ52" t="s">
        <v>243</v>
      </c>
      <c r="FA52" t="s">
        <v>243</v>
      </c>
      <c r="FB52" t="s">
        <v>243</v>
      </c>
      <c r="FC52" t="s">
        <v>243</v>
      </c>
      <c r="FD52" t="s">
        <v>243</v>
      </c>
      <c r="FE52" t="s">
        <v>243</v>
      </c>
      <c r="FF52" t="s">
        <v>243</v>
      </c>
      <c r="FG52" t="s">
        <v>243</v>
      </c>
      <c r="FH52" t="s">
        <v>243</v>
      </c>
      <c r="FI52" t="s">
        <v>243</v>
      </c>
      <c r="FJ52" t="s">
        <v>243</v>
      </c>
      <c r="FK52" t="s">
        <v>243</v>
      </c>
      <c r="FL52" t="s">
        <v>272</v>
      </c>
      <c r="FM52" t="s">
        <v>242</v>
      </c>
      <c r="FN52" t="s">
        <v>243</v>
      </c>
      <c r="FO52" t="s">
        <v>243</v>
      </c>
      <c r="FP52" t="s">
        <v>243</v>
      </c>
      <c r="FQ52" t="s">
        <v>243</v>
      </c>
      <c r="FR52" t="s">
        <v>242</v>
      </c>
      <c r="FS52" t="s">
        <v>242</v>
      </c>
      <c r="FT52" t="s">
        <v>243</v>
      </c>
      <c r="FU52" t="s">
        <v>243</v>
      </c>
      <c r="FV52" t="s">
        <v>243</v>
      </c>
      <c r="FW52" t="s">
        <v>243</v>
      </c>
      <c r="FX52" t="s">
        <v>243</v>
      </c>
      <c r="FY52" t="s">
        <v>243</v>
      </c>
      <c r="FZ52" t="s">
        <v>243</v>
      </c>
      <c r="GA52" t="s">
        <v>243</v>
      </c>
      <c r="GB52" t="s">
        <v>243</v>
      </c>
      <c r="GC52" t="s">
        <v>243</v>
      </c>
      <c r="GD52" t="s">
        <v>243</v>
      </c>
      <c r="GE52" t="s">
        <v>243</v>
      </c>
      <c r="GG52" t="s">
        <v>618</v>
      </c>
    </row>
    <row r="53" spans="1:189" x14ac:dyDescent="0.35">
      <c r="A53" t="s">
        <v>619</v>
      </c>
      <c r="B53" t="s">
        <v>561</v>
      </c>
      <c r="C53" t="s">
        <v>233</v>
      </c>
      <c r="D53" t="s">
        <v>234</v>
      </c>
      <c r="E53" t="s">
        <v>233</v>
      </c>
      <c r="F53" t="s">
        <v>233</v>
      </c>
      <c r="G53" t="s">
        <v>233</v>
      </c>
      <c r="H53" t="s">
        <v>620</v>
      </c>
      <c r="I53" t="s">
        <v>261</v>
      </c>
      <c r="K53" t="s">
        <v>389</v>
      </c>
      <c r="L53" t="s">
        <v>390</v>
      </c>
      <c r="N53" t="s">
        <v>240</v>
      </c>
      <c r="O53" t="s">
        <v>241</v>
      </c>
      <c r="P53" t="s">
        <v>242</v>
      </c>
      <c r="Q53" t="s">
        <v>243</v>
      </c>
      <c r="R53" t="s">
        <v>243</v>
      </c>
      <c r="S53" t="s">
        <v>243</v>
      </c>
      <c r="T53" t="s">
        <v>243</v>
      </c>
      <c r="U53" t="s">
        <v>243</v>
      </c>
      <c r="W53" t="s">
        <v>244</v>
      </c>
      <c r="Y53" t="s">
        <v>262</v>
      </c>
      <c r="Z53" t="s">
        <v>243</v>
      </c>
      <c r="AA53" t="s">
        <v>243</v>
      </c>
      <c r="AB53" t="s">
        <v>243</v>
      </c>
      <c r="AC53" t="s">
        <v>243</v>
      </c>
      <c r="AD53" t="s">
        <v>243</v>
      </c>
      <c r="AE53" t="s">
        <v>242</v>
      </c>
      <c r="AF53" t="s">
        <v>243</v>
      </c>
      <c r="AG53" t="s">
        <v>243</v>
      </c>
      <c r="AH53" t="s">
        <v>243</v>
      </c>
      <c r="AI53" t="s">
        <v>243</v>
      </c>
      <c r="AJ53" t="s">
        <v>243</v>
      </c>
      <c r="AK53" t="s">
        <v>243</v>
      </c>
      <c r="AL53" t="s">
        <v>243</v>
      </c>
      <c r="AM53" t="s">
        <v>243</v>
      </c>
      <c r="AN53" t="s">
        <v>243</v>
      </c>
      <c r="AP53" t="s">
        <v>246</v>
      </c>
      <c r="AR53" t="s">
        <v>482</v>
      </c>
      <c r="AT53" t="s">
        <v>264</v>
      </c>
      <c r="AU53" t="s">
        <v>358</v>
      </c>
      <c r="AV53" t="s">
        <v>243</v>
      </c>
      <c r="AW53" t="s">
        <v>242</v>
      </c>
      <c r="AX53" t="s">
        <v>243</v>
      </c>
      <c r="AY53" t="s">
        <v>242</v>
      </c>
      <c r="AZ53" t="s">
        <v>243</v>
      </c>
      <c r="BA53" t="s">
        <v>243</v>
      </c>
      <c r="BB53" t="s">
        <v>243</v>
      </c>
      <c r="BC53" t="s">
        <v>287</v>
      </c>
      <c r="BD53" t="s">
        <v>250</v>
      </c>
      <c r="BE53" t="s">
        <v>250</v>
      </c>
      <c r="BF53" t="s">
        <v>250</v>
      </c>
      <c r="BG53" t="s">
        <v>250</v>
      </c>
      <c r="BH53" t="s">
        <v>250</v>
      </c>
      <c r="BI53" t="s">
        <v>251</v>
      </c>
      <c r="BJ53" t="s">
        <v>251</v>
      </c>
      <c r="BK53" t="s">
        <v>251</v>
      </c>
      <c r="BL53" t="s">
        <v>251</v>
      </c>
      <c r="BN53" t="s">
        <v>251</v>
      </c>
      <c r="BO53" t="s">
        <v>252</v>
      </c>
      <c r="BP53" t="s">
        <v>251</v>
      </c>
      <c r="BQ53" t="s">
        <v>266</v>
      </c>
      <c r="BR53" t="s">
        <v>251</v>
      </c>
      <c r="BT53" t="s">
        <v>251</v>
      </c>
      <c r="BU53" t="s">
        <v>253</v>
      </c>
      <c r="BV53" t="s">
        <v>313</v>
      </c>
      <c r="BX53" t="s">
        <v>251</v>
      </c>
      <c r="BY53" t="s">
        <v>251</v>
      </c>
      <c r="BZ53" t="s">
        <v>254</v>
      </c>
      <c r="CA53" t="s">
        <v>251</v>
      </c>
      <c r="CB53" t="s">
        <v>251</v>
      </c>
      <c r="CC53" t="s">
        <v>251</v>
      </c>
      <c r="CD53" t="s">
        <v>251</v>
      </c>
      <c r="CE53" t="s">
        <v>251</v>
      </c>
      <c r="CF53" t="s">
        <v>251</v>
      </c>
      <c r="CG53" t="s">
        <v>251</v>
      </c>
      <c r="CH53" t="s">
        <v>251</v>
      </c>
      <c r="CI53" t="s">
        <v>251</v>
      </c>
      <c r="CJ53" t="s">
        <v>328</v>
      </c>
      <c r="CK53" t="s">
        <v>251</v>
      </c>
      <c r="CL53" t="s">
        <v>251</v>
      </c>
      <c r="CN53" t="s">
        <v>110</v>
      </c>
      <c r="CO53" t="s">
        <v>108</v>
      </c>
      <c r="CP53" t="s">
        <v>119</v>
      </c>
      <c r="CQ53" t="s">
        <v>293</v>
      </c>
      <c r="DL53" t="s">
        <v>367</v>
      </c>
      <c r="DM53" t="s">
        <v>243</v>
      </c>
      <c r="DN53" t="s">
        <v>243</v>
      </c>
      <c r="DO53" t="s">
        <v>243</v>
      </c>
      <c r="DP53" t="s">
        <v>243</v>
      </c>
      <c r="DQ53" t="s">
        <v>243</v>
      </c>
      <c r="DR53" t="s">
        <v>243</v>
      </c>
      <c r="DS53" t="s">
        <v>243</v>
      </c>
      <c r="DT53" t="s">
        <v>243</v>
      </c>
      <c r="DU53" t="s">
        <v>243</v>
      </c>
      <c r="DV53" t="s">
        <v>243</v>
      </c>
      <c r="DW53" t="s">
        <v>242</v>
      </c>
      <c r="DX53" t="s">
        <v>243</v>
      </c>
      <c r="DY53" t="s">
        <v>243</v>
      </c>
      <c r="DZ53" t="s">
        <v>243</v>
      </c>
      <c r="EA53" t="s">
        <v>243</v>
      </c>
      <c r="EB53" t="s">
        <v>243</v>
      </c>
      <c r="EC53" t="s">
        <v>243</v>
      </c>
      <c r="ED53" t="s">
        <v>243</v>
      </c>
      <c r="EF53" t="s">
        <v>306</v>
      </c>
      <c r="EG53" t="s">
        <v>243</v>
      </c>
      <c r="EH53" t="s">
        <v>243</v>
      </c>
      <c r="EI53" t="s">
        <v>243</v>
      </c>
      <c r="EJ53" t="s">
        <v>243</v>
      </c>
      <c r="EK53" t="s">
        <v>243</v>
      </c>
      <c r="EL53" t="s">
        <v>243</v>
      </c>
      <c r="EM53" t="s">
        <v>242</v>
      </c>
      <c r="EN53" t="s">
        <v>243</v>
      </c>
      <c r="EO53" t="s">
        <v>242</v>
      </c>
      <c r="EP53" t="s">
        <v>243</v>
      </c>
      <c r="EQ53" t="s">
        <v>243</v>
      </c>
      <c r="ER53" t="s">
        <v>243</v>
      </c>
      <c r="ES53" t="s">
        <v>243</v>
      </c>
      <c r="ET53" t="s">
        <v>243</v>
      </c>
      <c r="EU53" t="s">
        <v>243</v>
      </c>
      <c r="EV53" t="s">
        <v>243</v>
      </c>
      <c r="EW53" t="s">
        <v>243</v>
      </c>
      <c r="EX53" t="s">
        <v>243</v>
      </c>
      <c r="EY53" t="s">
        <v>243</v>
      </c>
      <c r="EZ53" t="s">
        <v>243</v>
      </c>
      <c r="FA53" t="s">
        <v>243</v>
      </c>
      <c r="FB53" t="s">
        <v>243</v>
      </c>
      <c r="FC53" t="s">
        <v>243</v>
      </c>
      <c r="FD53" t="s">
        <v>243</v>
      </c>
      <c r="FE53" t="s">
        <v>243</v>
      </c>
      <c r="FF53" t="s">
        <v>243</v>
      </c>
      <c r="FG53" t="s">
        <v>243</v>
      </c>
      <c r="FH53" t="s">
        <v>243</v>
      </c>
      <c r="FI53" t="s">
        <v>243</v>
      </c>
      <c r="FJ53" t="s">
        <v>243</v>
      </c>
      <c r="FK53" t="s">
        <v>243</v>
      </c>
      <c r="FL53" t="s">
        <v>621</v>
      </c>
      <c r="FM53" t="s">
        <v>243</v>
      </c>
      <c r="FN53" t="s">
        <v>243</v>
      </c>
      <c r="FO53" t="s">
        <v>243</v>
      </c>
      <c r="FP53" t="s">
        <v>243</v>
      </c>
      <c r="FQ53" t="s">
        <v>243</v>
      </c>
      <c r="FR53" t="s">
        <v>243</v>
      </c>
      <c r="FS53" t="s">
        <v>243</v>
      </c>
      <c r="FT53" t="s">
        <v>243</v>
      </c>
      <c r="FU53" t="s">
        <v>243</v>
      </c>
      <c r="FV53" t="s">
        <v>243</v>
      </c>
      <c r="FW53" t="s">
        <v>242</v>
      </c>
      <c r="FX53" t="s">
        <v>243</v>
      </c>
      <c r="FY53" t="s">
        <v>243</v>
      </c>
      <c r="FZ53" t="s">
        <v>243</v>
      </c>
      <c r="GA53" t="s">
        <v>243</v>
      </c>
      <c r="GB53" t="s">
        <v>243</v>
      </c>
      <c r="GC53" t="s">
        <v>243</v>
      </c>
      <c r="GD53" t="s">
        <v>243</v>
      </c>
      <c r="GE53" t="s">
        <v>243</v>
      </c>
      <c r="GG53" t="s">
        <v>556</v>
      </c>
    </row>
    <row r="54" spans="1:189" x14ac:dyDescent="0.35">
      <c r="A54" t="s">
        <v>622</v>
      </c>
      <c r="B54" t="s">
        <v>561</v>
      </c>
      <c r="C54" t="s">
        <v>233</v>
      </c>
      <c r="D54" t="s">
        <v>309</v>
      </c>
      <c r="E54" t="s">
        <v>233</v>
      </c>
      <c r="F54" t="s">
        <v>233</v>
      </c>
      <c r="G54" t="s">
        <v>233</v>
      </c>
      <c r="H54" t="s">
        <v>623</v>
      </c>
      <c r="I54" t="s">
        <v>261</v>
      </c>
      <c r="K54" t="s">
        <v>596</v>
      </c>
      <c r="L54" t="s">
        <v>624</v>
      </c>
      <c r="N54" t="s">
        <v>240</v>
      </c>
      <c r="O54" t="s">
        <v>241</v>
      </c>
      <c r="P54" t="s">
        <v>242</v>
      </c>
      <c r="Q54" t="s">
        <v>243</v>
      </c>
      <c r="R54" t="s">
        <v>243</v>
      </c>
      <c r="S54" t="s">
        <v>243</v>
      </c>
      <c r="T54" t="s">
        <v>243</v>
      </c>
      <c r="U54" t="s">
        <v>243</v>
      </c>
      <c r="W54" t="s">
        <v>244</v>
      </c>
      <c r="Y54" t="s">
        <v>412</v>
      </c>
      <c r="Z54" t="s">
        <v>243</v>
      </c>
      <c r="AA54" t="s">
        <v>242</v>
      </c>
      <c r="AB54" t="s">
        <v>243</v>
      </c>
      <c r="AC54" t="s">
        <v>243</v>
      </c>
      <c r="AD54" t="s">
        <v>243</v>
      </c>
      <c r="AE54" t="s">
        <v>243</v>
      </c>
      <c r="AF54" t="s">
        <v>243</v>
      </c>
      <c r="AG54" t="s">
        <v>243</v>
      </c>
      <c r="AH54" t="s">
        <v>243</v>
      </c>
      <c r="AI54" t="s">
        <v>243</v>
      </c>
      <c r="AJ54" t="s">
        <v>243</v>
      </c>
      <c r="AK54" t="s">
        <v>243</v>
      </c>
      <c r="AL54" t="s">
        <v>243</v>
      </c>
      <c r="AM54" t="s">
        <v>243</v>
      </c>
      <c r="AN54" t="s">
        <v>243</v>
      </c>
      <c r="AP54" t="s">
        <v>373</v>
      </c>
      <c r="AR54" t="s">
        <v>400</v>
      </c>
      <c r="AT54" t="s">
        <v>248</v>
      </c>
      <c r="AU54" t="s">
        <v>454</v>
      </c>
      <c r="AV54" t="s">
        <v>243</v>
      </c>
      <c r="AW54" t="s">
        <v>243</v>
      </c>
      <c r="AX54" t="s">
        <v>242</v>
      </c>
      <c r="AY54" t="s">
        <v>242</v>
      </c>
      <c r="AZ54" t="s">
        <v>243</v>
      </c>
      <c r="BA54" t="s">
        <v>243</v>
      </c>
      <c r="BB54" t="s">
        <v>243</v>
      </c>
      <c r="BC54" t="s">
        <v>250</v>
      </c>
      <c r="BD54" t="s">
        <v>250</v>
      </c>
      <c r="BE54" t="s">
        <v>250</v>
      </c>
      <c r="BF54" t="s">
        <v>250</v>
      </c>
      <c r="BG54" t="s">
        <v>250</v>
      </c>
      <c r="BH54" t="s">
        <v>250</v>
      </c>
      <c r="BI54" t="s">
        <v>251</v>
      </c>
      <c r="BJ54" t="s">
        <v>251</v>
      </c>
      <c r="BK54" t="s">
        <v>251</v>
      </c>
      <c r="BL54" t="s">
        <v>251</v>
      </c>
      <c r="BN54" t="s">
        <v>251</v>
      </c>
      <c r="BO54" t="s">
        <v>251</v>
      </c>
      <c r="BP54" t="s">
        <v>288</v>
      </c>
      <c r="BQ54" t="s">
        <v>266</v>
      </c>
      <c r="BR54" t="s">
        <v>251</v>
      </c>
      <c r="BT54" t="s">
        <v>251</v>
      </c>
      <c r="BU54" t="s">
        <v>253</v>
      </c>
      <c r="BV54" t="s">
        <v>251</v>
      </c>
      <c r="BX54" t="s">
        <v>251</v>
      </c>
      <c r="BY54" t="s">
        <v>251</v>
      </c>
      <c r="BZ54" t="s">
        <v>251</v>
      </c>
      <c r="CA54" t="s">
        <v>251</v>
      </c>
      <c r="CB54" t="s">
        <v>251</v>
      </c>
      <c r="CC54" t="s">
        <v>292</v>
      </c>
      <c r="CD54" t="s">
        <v>251</v>
      </c>
      <c r="CE54" t="s">
        <v>251</v>
      </c>
      <c r="CF54" t="s">
        <v>251</v>
      </c>
      <c r="CG54" t="s">
        <v>251</v>
      </c>
      <c r="CH54" t="s">
        <v>251</v>
      </c>
      <c r="CI54" t="s">
        <v>251</v>
      </c>
      <c r="CJ54" t="s">
        <v>251</v>
      </c>
      <c r="CK54" t="s">
        <v>251</v>
      </c>
      <c r="CL54" t="s">
        <v>251</v>
      </c>
      <c r="CN54" t="s">
        <v>110</v>
      </c>
      <c r="CO54" t="s">
        <v>109</v>
      </c>
      <c r="CP54" t="s">
        <v>114</v>
      </c>
      <c r="CQ54" t="s">
        <v>304</v>
      </c>
      <c r="CR54" t="s">
        <v>383</v>
      </c>
      <c r="CS54" t="s">
        <v>243</v>
      </c>
      <c r="CT54" t="s">
        <v>243</v>
      </c>
      <c r="CU54" t="s">
        <v>243</v>
      </c>
      <c r="CV54" t="s">
        <v>243</v>
      </c>
      <c r="CW54" t="s">
        <v>242</v>
      </c>
      <c r="CX54" t="s">
        <v>243</v>
      </c>
      <c r="CY54" t="s">
        <v>243</v>
      </c>
      <c r="CZ54" t="s">
        <v>243</v>
      </c>
      <c r="DA54" t="s">
        <v>243</v>
      </c>
      <c r="DB54" t="s">
        <v>243</v>
      </c>
      <c r="DC54" t="s">
        <v>242</v>
      </c>
      <c r="DD54" t="s">
        <v>243</v>
      </c>
      <c r="DE54" t="s">
        <v>243</v>
      </c>
      <c r="DF54" t="s">
        <v>243</v>
      </c>
      <c r="DG54" t="s">
        <v>243</v>
      </c>
      <c r="DH54" t="s">
        <v>243</v>
      </c>
      <c r="DI54" t="s">
        <v>243</v>
      </c>
      <c r="DJ54" t="s">
        <v>243</v>
      </c>
      <c r="EF54" t="s">
        <v>403</v>
      </c>
      <c r="EG54" t="s">
        <v>243</v>
      </c>
      <c r="EH54" t="s">
        <v>243</v>
      </c>
      <c r="EI54" t="s">
        <v>243</v>
      </c>
      <c r="EJ54" t="s">
        <v>243</v>
      </c>
      <c r="EK54" t="s">
        <v>243</v>
      </c>
      <c r="EL54" t="s">
        <v>243</v>
      </c>
      <c r="EM54" t="s">
        <v>243</v>
      </c>
      <c r="EN54" t="s">
        <v>242</v>
      </c>
      <c r="EO54" t="s">
        <v>242</v>
      </c>
      <c r="EP54" t="s">
        <v>243</v>
      </c>
      <c r="EQ54" t="s">
        <v>243</v>
      </c>
      <c r="ER54" t="s">
        <v>243</v>
      </c>
      <c r="ES54" t="s">
        <v>242</v>
      </c>
      <c r="ET54" t="s">
        <v>243</v>
      </c>
      <c r="EU54" t="s">
        <v>243</v>
      </c>
      <c r="EV54" t="s">
        <v>243</v>
      </c>
      <c r="EW54" t="s">
        <v>243</v>
      </c>
      <c r="EX54" t="s">
        <v>243</v>
      </c>
      <c r="EY54" t="s">
        <v>243</v>
      </c>
      <c r="EZ54" t="s">
        <v>243</v>
      </c>
      <c r="FA54" t="s">
        <v>243</v>
      </c>
      <c r="FB54" t="s">
        <v>243</v>
      </c>
      <c r="FC54" t="s">
        <v>243</v>
      </c>
      <c r="FD54" t="s">
        <v>243</v>
      </c>
      <c r="FE54" t="s">
        <v>243</v>
      </c>
      <c r="FF54" t="s">
        <v>243</v>
      </c>
      <c r="FG54" t="s">
        <v>243</v>
      </c>
      <c r="FH54" t="s">
        <v>243</v>
      </c>
      <c r="FI54" t="s">
        <v>243</v>
      </c>
      <c r="FJ54" t="s">
        <v>243</v>
      </c>
      <c r="FK54" t="s">
        <v>243</v>
      </c>
      <c r="FL54" t="s">
        <v>625</v>
      </c>
      <c r="FM54" t="s">
        <v>242</v>
      </c>
      <c r="FN54" t="s">
        <v>243</v>
      </c>
      <c r="FO54" t="s">
        <v>243</v>
      </c>
      <c r="FP54" t="s">
        <v>243</v>
      </c>
      <c r="FQ54" t="s">
        <v>243</v>
      </c>
      <c r="FR54" t="s">
        <v>243</v>
      </c>
      <c r="FS54" t="s">
        <v>243</v>
      </c>
      <c r="FT54" t="s">
        <v>243</v>
      </c>
      <c r="FU54" t="s">
        <v>243</v>
      </c>
      <c r="FV54" t="s">
        <v>243</v>
      </c>
      <c r="FW54" t="s">
        <v>243</v>
      </c>
      <c r="FX54" t="s">
        <v>242</v>
      </c>
      <c r="FY54" t="s">
        <v>243</v>
      </c>
      <c r="FZ54" t="s">
        <v>242</v>
      </c>
      <c r="GA54" t="s">
        <v>243</v>
      </c>
      <c r="GB54" t="s">
        <v>243</v>
      </c>
      <c r="GC54" t="s">
        <v>243</v>
      </c>
      <c r="GD54" t="s">
        <v>243</v>
      </c>
      <c r="GE54" t="s">
        <v>243</v>
      </c>
      <c r="GG54" t="s">
        <v>504</v>
      </c>
    </row>
    <row r="55" spans="1:189" x14ac:dyDescent="0.35">
      <c r="A55" t="s">
        <v>626</v>
      </c>
      <c r="B55" t="s">
        <v>561</v>
      </c>
      <c r="C55" t="s">
        <v>233</v>
      </c>
      <c r="D55" t="s">
        <v>259</v>
      </c>
      <c r="E55" t="s">
        <v>233</v>
      </c>
      <c r="F55" t="s">
        <v>233</v>
      </c>
      <c r="G55" t="s">
        <v>233</v>
      </c>
      <c r="H55" t="s">
        <v>627</v>
      </c>
      <c r="I55" t="s">
        <v>236</v>
      </c>
      <c r="J55" t="s">
        <v>478</v>
      </c>
      <c r="K55" t="s">
        <v>628</v>
      </c>
      <c r="L55" t="s">
        <v>629</v>
      </c>
      <c r="N55" t="s">
        <v>240</v>
      </c>
      <c r="O55" t="s">
        <v>241</v>
      </c>
      <c r="P55" t="s">
        <v>242</v>
      </c>
      <c r="Q55" t="s">
        <v>243</v>
      </c>
      <c r="R55" t="s">
        <v>243</v>
      </c>
      <c r="S55" t="s">
        <v>243</v>
      </c>
      <c r="T55" t="s">
        <v>243</v>
      </c>
      <c r="U55" t="s">
        <v>243</v>
      </c>
      <c r="W55" t="s">
        <v>244</v>
      </c>
      <c r="Y55" t="s">
        <v>311</v>
      </c>
      <c r="Z55" t="s">
        <v>242</v>
      </c>
      <c r="AA55" t="s">
        <v>243</v>
      </c>
      <c r="AB55" t="s">
        <v>243</v>
      </c>
      <c r="AC55" t="s">
        <v>243</v>
      </c>
      <c r="AD55" t="s">
        <v>243</v>
      </c>
      <c r="AE55" t="s">
        <v>243</v>
      </c>
      <c r="AF55" t="s">
        <v>243</v>
      </c>
      <c r="AG55" t="s">
        <v>243</v>
      </c>
      <c r="AH55" t="s">
        <v>243</v>
      </c>
      <c r="AI55" t="s">
        <v>243</v>
      </c>
      <c r="AJ55" t="s">
        <v>243</v>
      </c>
      <c r="AK55" t="s">
        <v>243</v>
      </c>
      <c r="AL55" t="s">
        <v>243</v>
      </c>
      <c r="AM55" t="s">
        <v>243</v>
      </c>
      <c r="AN55" t="s">
        <v>243</v>
      </c>
      <c r="AP55" t="s">
        <v>282</v>
      </c>
      <c r="AR55" t="s">
        <v>247</v>
      </c>
      <c r="AT55" t="s">
        <v>242</v>
      </c>
      <c r="AV55" t="s">
        <v>243</v>
      </c>
      <c r="AW55" t="s">
        <v>243</v>
      </c>
      <c r="AX55" t="s">
        <v>243</v>
      </c>
      <c r="AY55" t="s">
        <v>243</v>
      </c>
      <c r="AZ55" t="s">
        <v>243</v>
      </c>
      <c r="BA55" t="s">
        <v>243</v>
      </c>
      <c r="BB55" t="s">
        <v>243</v>
      </c>
      <c r="BC55" t="s">
        <v>250</v>
      </c>
      <c r="BD55" t="s">
        <v>250</v>
      </c>
      <c r="BE55" t="s">
        <v>250</v>
      </c>
      <c r="BF55" t="s">
        <v>250</v>
      </c>
      <c r="BG55" t="s">
        <v>250</v>
      </c>
      <c r="BH55" t="s">
        <v>250</v>
      </c>
      <c r="BI55" t="s">
        <v>251</v>
      </c>
      <c r="BJ55" t="s">
        <v>251</v>
      </c>
      <c r="BK55" t="s">
        <v>251</v>
      </c>
      <c r="BL55" t="s">
        <v>251</v>
      </c>
      <c r="BN55" t="s">
        <v>251</v>
      </c>
      <c r="BO55" t="s">
        <v>252</v>
      </c>
      <c r="BP55" t="s">
        <v>251</v>
      </c>
      <c r="BQ55" t="s">
        <v>266</v>
      </c>
      <c r="BR55" t="s">
        <v>267</v>
      </c>
      <c r="BT55" t="s">
        <v>289</v>
      </c>
      <c r="BU55" t="s">
        <v>251</v>
      </c>
      <c r="BV55" t="s">
        <v>251</v>
      </c>
      <c r="BY55" t="s">
        <v>251</v>
      </c>
      <c r="BZ55" t="s">
        <v>254</v>
      </c>
      <c r="CA55" t="s">
        <v>251</v>
      </c>
      <c r="CB55" t="s">
        <v>251</v>
      </c>
      <c r="CC55" t="s">
        <v>251</v>
      </c>
      <c r="CD55" t="s">
        <v>251</v>
      </c>
      <c r="CE55" t="s">
        <v>251</v>
      </c>
      <c r="CF55" t="s">
        <v>251</v>
      </c>
      <c r="CG55" t="s">
        <v>251</v>
      </c>
      <c r="CH55" t="s">
        <v>251</v>
      </c>
      <c r="CI55" t="s">
        <v>251</v>
      </c>
      <c r="CJ55" t="s">
        <v>251</v>
      </c>
      <c r="CK55" t="s">
        <v>251</v>
      </c>
      <c r="CL55" t="s">
        <v>251</v>
      </c>
      <c r="CN55" t="s">
        <v>119</v>
      </c>
      <c r="CO55" t="s">
        <v>110</v>
      </c>
      <c r="CP55" t="s">
        <v>108</v>
      </c>
      <c r="CQ55" t="s">
        <v>293</v>
      </c>
      <c r="DL55" t="s">
        <v>339</v>
      </c>
      <c r="DM55" t="s">
        <v>243</v>
      </c>
      <c r="DN55" t="s">
        <v>243</v>
      </c>
      <c r="DO55" t="s">
        <v>243</v>
      </c>
      <c r="DP55" t="s">
        <v>243</v>
      </c>
      <c r="DQ55" t="s">
        <v>243</v>
      </c>
      <c r="DR55" t="s">
        <v>243</v>
      </c>
      <c r="DS55" t="s">
        <v>242</v>
      </c>
      <c r="DT55" t="s">
        <v>243</v>
      </c>
      <c r="DU55" t="s">
        <v>243</v>
      </c>
      <c r="DV55" t="s">
        <v>243</v>
      </c>
      <c r="DW55" t="s">
        <v>242</v>
      </c>
      <c r="DX55" t="s">
        <v>243</v>
      </c>
      <c r="DY55" t="s">
        <v>243</v>
      </c>
      <c r="DZ55" t="s">
        <v>243</v>
      </c>
      <c r="EA55" t="s">
        <v>243</v>
      </c>
      <c r="EB55" t="s">
        <v>243</v>
      </c>
      <c r="EC55" t="s">
        <v>243</v>
      </c>
      <c r="ED55" t="s">
        <v>243</v>
      </c>
      <c r="EF55" t="s">
        <v>306</v>
      </c>
      <c r="EG55" t="s">
        <v>243</v>
      </c>
      <c r="EH55" t="s">
        <v>243</v>
      </c>
      <c r="EI55" t="s">
        <v>243</v>
      </c>
      <c r="EJ55" t="s">
        <v>243</v>
      </c>
      <c r="EK55" t="s">
        <v>243</v>
      </c>
      <c r="EL55" t="s">
        <v>243</v>
      </c>
      <c r="EM55" t="s">
        <v>242</v>
      </c>
      <c r="EN55" t="s">
        <v>243</v>
      </c>
      <c r="EO55" t="s">
        <v>242</v>
      </c>
      <c r="EP55" t="s">
        <v>243</v>
      </c>
      <c r="EQ55" t="s">
        <v>243</v>
      </c>
      <c r="ER55" t="s">
        <v>243</v>
      </c>
      <c r="ES55" t="s">
        <v>243</v>
      </c>
      <c r="ET55" t="s">
        <v>243</v>
      </c>
      <c r="EU55" t="s">
        <v>243</v>
      </c>
      <c r="EV55" t="s">
        <v>243</v>
      </c>
      <c r="EW55" t="s">
        <v>243</v>
      </c>
      <c r="EX55" t="s">
        <v>243</v>
      </c>
      <c r="EY55" t="s">
        <v>243</v>
      </c>
      <c r="EZ55" t="s">
        <v>243</v>
      </c>
      <c r="FA55" t="s">
        <v>243</v>
      </c>
      <c r="FB55" t="s">
        <v>243</v>
      </c>
      <c r="FC55" t="s">
        <v>243</v>
      </c>
      <c r="FD55" t="s">
        <v>243</v>
      </c>
      <c r="FE55" t="s">
        <v>243</v>
      </c>
      <c r="FF55" t="s">
        <v>243</v>
      </c>
      <c r="FG55" t="s">
        <v>243</v>
      </c>
      <c r="FH55" t="s">
        <v>243</v>
      </c>
      <c r="FI55" t="s">
        <v>243</v>
      </c>
      <c r="FJ55" t="s">
        <v>243</v>
      </c>
      <c r="FK55" t="s">
        <v>243</v>
      </c>
      <c r="FL55" t="s">
        <v>630</v>
      </c>
      <c r="FM55" t="s">
        <v>242</v>
      </c>
      <c r="FN55" t="s">
        <v>243</v>
      </c>
      <c r="FO55" t="s">
        <v>243</v>
      </c>
      <c r="FP55" t="s">
        <v>243</v>
      </c>
      <c r="FQ55" t="s">
        <v>243</v>
      </c>
      <c r="FR55" t="s">
        <v>242</v>
      </c>
      <c r="FS55" t="s">
        <v>243</v>
      </c>
      <c r="FT55" t="s">
        <v>243</v>
      </c>
      <c r="FU55" t="s">
        <v>243</v>
      </c>
      <c r="FV55" t="s">
        <v>243</v>
      </c>
      <c r="FW55" t="s">
        <v>243</v>
      </c>
      <c r="FX55" t="s">
        <v>243</v>
      </c>
      <c r="FY55" t="s">
        <v>243</v>
      </c>
      <c r="FZ55" t="s">
        <v>242</v>
      </c>
      <c r="GA55" t="s">
        <v>243</v>
      </c>
      <c r="GB55" t="s">
        <v>243</v>
      </c>
      <c r="GC55" t="s">
        <v>243</v>
      </c>
      <c r="GD55" t="s">
        <v>243</v>
      </c>
      <c r="GE55" t="s">
        <v>243</v>
      </c>
      <c r="GG55" t="s">
        <v>631</v>
      </c>
    </row>
    <row r="56" spans="1:189" x14ac:dyDescent="0.35">
      <c r="A56" t="s">
        <v>632</v>
      </c>
      <c r="B56" t="s">
        <v>561</v>
      </c>
      <c r="C56" t="s">
        <v>233</v>
      </c>
      <c r="D56" t="s">
        <v>633</v>
      </c>
      <c r="E56" t="s">
        <v>233</v>
      </c>
      <c r="F56" t="s">
        <v>233</v>
      </c>
      <c r="G56" t="s">
        <v>233</v>
      </c>
      <c r="H56" t="s">
        <v>235</v>
      </c>
      <c r="I56" t="s">
        <v>261</v>
      </c>
      <c r="K56" t="s">
        <v>397</v>
      </c>
      <c r="L56" t="s">
        <v>634</v>
      </c>
      <c r="N56" t="s">
        <v>240</v>
      </c>
      <c r="O56" t="s">
        <v>280</v>
      </c>
      <c r="P56" t="s">
        <v>243</v>
      </c>
      <c r="Q56" t="s">
        <v>243</v>
      </c>
      <c r="R56" t="s">
        <v>242</v>
      </c>
      <c r="S56" t="s">
        <v>243</v>
      </c>
      <c r="T56" t="s">
        <v>243</v>
      </c>
      <c r="U56" t="s">
        <v>243</v>
      </c>
      <c r="W56" t="s">
        <v>244</v>
      </c>
      <c r="Y56" t="s">
        <v>635</v>
      </c>
      <c r="Z56" t="s">
        <v>243</v>
      </c>
      <c r="AA56" t="s">
        <v>243</v>
      </c>
      <c r="AB56" t="s">
        <v>243</v>
      </c>
      <c r="AC56" t="s">
        <v>243</v>
      </c>
      <c r="AD56" t="s">
        <v>243</v>
      </c>
      <c r="AE56" t="s">
        <v>243</v>
      </c>
      <c r="AF56" t="s">
        <v>243</v>
      </c>
      <c r="AG56" t="s">
        <v>242</v>
      </c>
      <c r="AH56" t="s">
        <v>243</v>
      </c>
      <c r="AI56" t="s">
        <v>243</v>
      </c>
      <c r="AJ56" t="s">
        <v>243</v>
      </c>
      <c r="AK56" t="s">
        <v>242</v>
      </c>
      <c r="AL56" t="s">
        <v>243</v>
      </c>
      <c r="AM56" t="s">
        <v>243</v>
      </c>
      <c r="AN56" t="s">
        <v>243</v>
      </c>
      <c r="AP56" t="s">
        <v>246</v>
      </c>
      <c r="AR56" t="s">
        <v>413</v>
      </c>
      <c r="AT56" t="s">
        <v>284</v>
      </c>
      <c r="AU56" t="s">
        <v>303</v>
      </c>
      <c r="AV56" t="s">
        <v>243</v>
      </c>
      <c r="AW56" t="s">
        <v>243</v>
      </c>
      <c r="AX56" t="s">
        <v>242</v>
      </c>
      <c r="AY56" t="s">
        <v>243</v>
      </c>
      <c r="AZ56" t="s">
        <v>243</v>
      </c>
      <c r="BA56" t="s">
        <v>243</v>
      </c>
      <c r="BB56" t="s">
        <v>243</v>
      </c>
      <c r="BC56" t="s">
        <v>287</v>
      </c>
      <c r="BD56" t="s">
        <v>250</v>
      </c>
      <c r="BE56" t="s">
        <v>287</v>
      </c>
      <c r="BF56" t="s">
        <v>250</v>
      </c>
      <c r="BG56" t="s">
        <v>250</v>
      </c>
      <c r="BH56" t="s">
        <v>250</v>
      </c>
      <c r="BI56" t="s">
        <v>251</v>
      </c>
      <c r="BJ56" t="s">
        <v>251</v>
      </c>
      <c r="BK56" t="s">
        <v>251</v>
      </c>
      <c r="BL56" t="s">
        <v>251</v>
      </c>
      <c r="BN56" t="s">
        <v>251</v>
      </c>
      <c r="BO56" t="s">
        <v>251</v>
      </c>
      <c r="BP56" t="s">
        <v>288</v>
      </c>
      <c r="BQ56" t="s">
        <v>251</v>
      </c>
      <c r="BR56" t="s">
        <v>251</v>
      </c>
      <c r="BT56" t="s">
        <v>251</v>
      </c>
      <c r="BU56" t="s">
        <v>251</v>
      </c>
      <c r="BV56" t="s">
        <v>251</v>
      </c>
      <c r="BX56" t="s">
        <v>251</v>
      </c>
      <c r="BY56" t="s">
        <v>251</v>
      </c>
      <c r="BZ56" t="s">
        <v>254</v>
      </c>
      <c r="CA56" t="s">
        <v>251</v>
      </c>
      <c r="CB56" t="s">
        <v>251</v>
      </c>
      <c r="CC56" t="s">
        <v>251</v>
      </c>
      <c r="CD56" t="s">
        <v>251</v>
      </c>
      <c r="CE56" t="s">
        <v>251</v>
      </c>
      <c r="CF56" t="s">
        <v>251</v>
      </c>
      <c r="CG56" t="s">
        <v>251</v>
      </c>
      <c r="CH56" t="s">
        <v>251</v>
      </c>
      <c r="CI56" t="s">
        <v>251</v>
      </c>
      <c r="CJ56" t="s">
        <v>251</v>
      </c>
      <c r="CK56" t="s">
        <v>251</v>
      </c>
      <c r="CL56" t="s">
        <v>251</v>
      </c>
      <c r="CN56" t="s">
        <v>119</v>
      </c>
      <c r="CO56" t="s">
        <v>109</v>
      </c>
      <c r="CQ56" t="s">
        <v>255</v>
      </c>
      <c r="CR56" t="s">
        <v>350</v>
      </c>
      <c r="CS56" t="s">
        <v>242</v>
      </c>
      <c r="CT56" t="s">
        <v>243</v>
      </c>
      <c r="CU56" t="s">
        <v>243</v>
      </c>
      <c r="CV56" t="s">
        <v>243</v>
      </c>
      <c r="CW56" t="s">
        <v>243</v>
      </c>
      <c r="CX56" t="s">
        <v>243</v>
      </c>
      <c r="CY56" t="s">
        <v>243</v>
      </c>
      <c r="CZ56" t="s">
        <v>243</v>
      </c>
      <c r="DA56" t="s">
        <v>243</v>
      </c>
      <c r="DB56" t="s">
        <v>243</v>
      </c>
      <c r="DC56" t="s">
        <v>242</v>
      </c>
      <c r="DD56" t="s">
        <v>243</v>
      </c>
      <c r="DE56" t="s">
        <v>243</v>
      </c>
      <c r="DF56" t="s">
        <v>243</v>
      </c>
      <c r="DG56" t="s">
        <v>243</v>
      </c>
      <c r="DH56" t="s">
        <v>243</v>
      </c>
      <c r="DI56" t="s">
        <v>243</v>
      </c>
      <c r="DJ56" t="s">
        <v>243</v>
      </c>
      <c r="EF56" t="s">
        <v>109</v>
      </c>
      <c r="EG56" t="s">
        <v>243</v>
      </c>
      <c r="EH56" t="s">
        <v>243</v>
      </c>
      <c r="EI56" t="s">
        <v>243</v>
      </c>
      <c r="EJ56" t="s">
        <v>243</v>
      </c>
      <c r="EK56" t="s">
        <v>243</v>
      </c>
      <c r="EL56" t="s">
        <v>243</v>
      </c>
      <c r="EM56" t="s">
        <v>243</v>
      </c>
      <c r="EN56" t="s">
        <v>242</v>
      </c>
      <c r="EO56" t="s">
        <v>243</v>
      </c>
      <c r="EP56" t="s">
        <v>243</v>
      </c>
      <c r="EQ56" t="s">
        <v>243</v>
      </c>
      <c r="ER56" t="s">
        <v>243</v>
      </c>
      <c r="ES56" t="s">
        <v>243</v>
      </c>
      <c r="ET56" t="s">
        <v>243</v>
      </c>
      <c r="EU56" t="s">
        <v>243</v>
      </c>
      <c r="EV56" t="s">
        <v>243</v>
      </c>
      <c r="EW56" t="s">
        <v>243</v>
      </c>
      <c r="EX56" t="s">
        <v>243</v>
      </c>
      <c r="EY56" t="s">
        <v>243</v>
      </c>
      <c r="EZ56" t="s">
        <v>243</v>
      </c>
      <c r="FA56" t="s">
        <v>243</v>
      </c>
      <c r="FB56" t="s">
        <v>243</v>
      </c>
      <c r="FC56" t="s">
        <v>243</v>
      </c>
      <c r="FD56" t="s">
        <v>243</v>
      </c>
      <c r="FE56" t="s">
        <v>243</v>
      </c>
      <c r="FF56" t="s">
        <v>243</v>
      </c>
      <c r="FG56" t="s">
        <v>243</v>
      </c>
      <c r="FH56" t="s">
        <v>243</v>
      </c>
      <c r="FI56" t="s">
        <v>243</v>
      </c>
      <c r="FJ56" t="s">
        <v>243</v>
      </c>
      <c r="FK56" t="s">
        <v>243</v>
      </c>
      <c r="FL56" t="s">
        <v>636</v>
      </c>
      <c r="FM56" t="s">
        <v>243</v>
      </c>
      <c r="FN56" t="s">
        <v>242</v>
      </c>
      <c r="FO56" t="s">
        <v>243</v>
      </c>
      <c r="FP56" t="s">
        <v>243</v>
      </c>
      <c r="FQ56" t="s">
        <v>242</v>
      </c>
      <c r="FR56" t="s">
        <v>243</v>
      </c>
      <c r="FS56" t="s">
        <v>243</v>
      </c>
      <c r="FT56" t="s">
        <v>243</v>
      </c>
      <c r="FU56" t="s">
        <v>243</v>
      </c>
      <c r="FV56" t="s">
        <v>243</v>
      </c>
      <c r="FW56" t="s">
        <v>243</v>
      </c>
      <c r="FX56" t="s">
        <v>243</v>
      </c>
      <c r="FY56" t="s">
        <v>243</v>
      </c>
      <c r="FZ56" t="s">
        <v>243</v>
      </c>
      <c r="GA56" t="s">
        <v>243</v>
      </c>
      <c r="GB56" t="s">
        <v>243</v>
      </c>
      <c r="GC56" t="s">
        <v>243</v>
      </c>
      <c r="GD56" t="s">
        <v>243</v>
      </c>
      <c r="GE56" t="s">
        <v>243</v>
      </c>
      <c r="GG56" t="s">
        <v>637</v>
      </c>
    </row>
    <row r="57" spans="1:189" x14ac:dyDescent="0.35">
      <c r="A57" t="s">
        <v>638</v>
      </c>
      <c r="B57" t="s">
        <v>561</v>
      </c>
      <c r="C57" t="s">
        <v>233</v>
      </c>
      <c r="D57" t="s">
        <v>493</v>
      </c>
      <c r="E57" t="s">
        <v>233</v>
      </c>
      <c r="F57" t="s">
        <v>233</v>
      </c>
      <c r="G57" t="s">
        <v>233</v>
      </c>
      <c r="H57" t="s">
        <v>639</v>
      </c>
      <c r="I57" t="s">
        <v>236</v>
      </c>
      <c r="J57" t="s">
        <v>406</v>
      </c>
      <c r="K57" t="s">
        <v>389</v>
      </c>
      <c r="L57" t="s">
        <v>390</v>
      </c>
      <c r="N57" t="s">
        <v>240</v>
      </c>
      <c r="O57" t="s">
        <v>241</v>
      </c>
      <c r="P57" t="s">
        <v>242</v>
      </c>
      <c r="Q57" t="s">
        <v>243</v>
      </c>
      <c r="R57" t="s">
        <v>243</v>
      </c>
      <c r="S57" t="s">
        <v>243</v>
      </c>
      <c r="T57" t="s">
        <v>243</v>
      </c>
      <c r="U57" t="s">
        <v>243</v>
      </c>
      <c r="W57" t="s">
        <v>244</v>
      </c>
      <c r="Y57" t="s">
        <v>281</v>
      </c>
      <c r="Z57" t="s">
        <v>243</v>
      </c>
      <c r="AA57" t="s">
        <v>243</v>
      </c>
      <c r="AB57" t="s">
        <v>243</v>
      </c>
      <c r="AC57" t="s">
        <v>243</v>
      </c>
      <c r="AD57" t="s">
        <v>243</v>
      </c>
      <c r="AE57" t="s">
        <v>243</v>
      </c>
      <c r="AF57" t="s">
        <v>243</v>
      </c>
      <c r="AG57" t="s">
        <v>242</v>
      </c>
      <c r="AH57" t="s">
        <v>243</v>
      </c>
      <c r="AI57" t="s">
        <v>243</v>
      </c>
      <c r="AJ57" t="s">
        <v>243</v>
      </c>
      <c r="AK57" t="s">
        <v>243</v>
      </c>
      <c r="AL57" t="s">
        <v>243</v>
      </c>
      <c r="AM57" t="s">
        <v>243</v>
      </c>
      <c r="AN57" t="s">
        <v>243</v>
      </c>
      <c r="AP57" t="s">
        <v>282</v>
      </c>
      <c r="AR57" t="s">
        <v>247</v>
      </c>
      <c r="AT57" t="s">
        <v>284</v>
      </c>
      <c r="AU57" t="s">
        <v>454</v>
      </c>
      <c r="AV57" t="s">
        <v>243</v>
      </c>
      <c r="AW57" t="s">
        <v>243</v>
      </c>
      <c r="AX57" t="s">
        <v>242</v>
      </c>
      <c r="AY57" t="s">
        <v>242</v>
      </c>
      <c r="AZ57" t="s">
        <v>243</v>
      </c>
      <c r="BA57" t="s">
        <v>243</v>
      </c>
      <c r="BB57" t="s">
        <v>243</v>
      </c>
      <c r="BC57" t="s">
        <v>287</v>
      </c>
      <c r="BD57" t="s">
        <v>250</v>
      </c>
      <c r="BE57" t="s">
        <v>250</v>
      </c>
      <c r="BF57" t="s">
        <v>287</v>
      </c>
      <c r="BG57" t="s">
        <v>250</v>
      </c>
      <c r="BH57" t="s">
        <v>250</v>
      </c>
      <c r="BI57" t="s">
        <v>348</v>
      </c>
      <c r="BJ57" t="s">
        <v>251</v>
      </c>
      <c r="BK57" t="s">
        <v>251</v>
      </c>
      <c r="BL57" t="s">
        <v>251</v>
      </c>
      <c r="BN57" t="s">
        <v>251</v>
      </c>
      <c r="BO57" t="s">
        <v>251</v>
      </c>
      <c r="BP57" t="s">
        <v>251</v>
      </c>
      <c r="BQ57" t="s">
        <v>266</v>
      </c>
      <c r="BR57" t="s">
        <v>251</v>
      </c>
      <c r="BT57" t="s">
        <v>289</v>
      </c>
      <c r="BU57" t="s">
        <v>253</v>
      </c>
      <c r="BV57" t="s">
        <v>251</v>
      </c>
      <c r="BX57" t="s">
        <v>251</v>
      </c>
      <c r="BY57" t="s">
        <v>251</v>
      </c>
      <c r="BZ57" t="s">
        <v>251</v>
      </c>
      <c r="CA57" t="s">
        <v>251</v>
      </c>
      <c r="CB57" t="s">
        <v>251</v>
      </c>
      <c r="CC57" t="s">
        <v>251</v>
      </c>
      <c r="CD57" t="s">
        <v>251</v>
      </c>
      <c r="CE57" t="s">
        <v>251</v>
      </c>
      <c r="CF57" t="s">
        <v>251</v>
      </c>
      <c r="CG57" t="s">
        <v>251</v>
      </c>
      <c r="CH57" t="s">
        <v>251</v>
      </c>
      <c r="CI57" t="s">
        <v>251</v>
      </c>
      <c r="CJ57" t="s">
        <v>328</v>
      </c>
      <c r="CK57" t="s">
        <v>251</v>
      </c>
      <c r="CL57" t="s">
        <v>251</v>
      </c>
      <c r="CN57" t="s">
        <v>110</v>
      </c>
      <c r="CO57" t="s">
        <v>113</v>
      </c>
      <c r="CP57" t="s">
        <v>114</v>
      </c>
      <c r="CQ57" t="s">
        <v>304</v>
      </c>
      <c r="CR57" t="s">
        <v>383</v>
      </c>
      <c r="CS57" t="s">
        <v>243</v>
      </c>
      <c r="CT57" t="s">
        <v>243</v>
      </c>
      <c r="CU57" t="s">
        <v>243</v>
      </c>
      <c r="CV57" t="s">
        <v>243</v>
      </c>
      <c r="CW57" t="s">
        <v>242</v>
      </c>
      <c r="CX57" t="s">
        <v>243</v>
      </c>
      <c r="CY57" t="s">
        <v>243</v>
      </c>
      <c r="CZ57" t="s">
        <v>243</v>
      </c>
      <c r="DA57" t="s">
        <v>243</v>
      </c>
      <c r="DB57" t="s">
        <v>243</v>
      </c>
      <c r="DC57" t="s">
        <v>242</v>
      </c>
      <c r="DD57" t="s">
        <v>243</v>
      </c>
      <c r="DE57" t="s">
        <v>243</v>
      </c>
      <c r="DF57" t="s">
        <v>243</v>
      </c>
      <c r="DG57" t="s">
        <v>243</v>
      </c>
      <c r="DH57" t="s">
        <v>243</v>
      </c>
      <c r="DI57" t="s">
        <v>243</v>
      </c>
      <c r="DJ57" t="s">
        <v>243</v>
      </c>
      <c r="EF57" t="s">
        <v>640</v>
      </c>
      <c r="EG57" t="s">
        <v>242</v>
      </c>
      <c r="EH57" t="s">
        <v>243</v>
      </c>
      <c r="EI57" t="s">
        <v>243</v>
      </c>
      <c r="EJ57" t="s">
        <v>243</v>
      </c>
      <c r="EK57" t="s">
        <v>243</v>
      </c>
      <c r="EL57" t="s">
        <v>243</v>
      </c>
      <c r="EM57" t="s">
        <v>243</v>
      </c>
      <c r="EN57" t="s">
        <v>243</v>
      </c>
      <c r="EO57" t="s">
        <v>242</v>
      </c>
      <c r="EP57" t="s">
        <v>243</v>
      </c>
      <c r="EQ57" t="s">
        <v>243</v>
      </c>
      <c r="ER57" t="s">
        <v>243</v>
      </c>
      <c r="ES57" t="s">
        <v>242</v>
      </c>
      <c r="ET57" t="s">
        <v>243</v>
      </c>
      <c r="EU57" t="s">
        <v>243</v>
      </c>
      <c r="EV57" t="s">
        <v>243</v>
      </c>
      <c r="EW57" t="s">
        <v>243</v>
      </c>
      <c r="EX57" t="s">
        <v>243</v>
      </c>
      <c r="EY57" t="s">
        <v>243</v>
      </c>
      <c r="EZ57" t="s">
        <v>243</v>
      </c>
      <c r="FA57" t="s">
        <v>243</v>
      </c>
      <c r="FB57" t="s">
        <v>243</v>
      </c>
      <c r="FC57" t="s">
        <v>243</v>
      </c>
      <c r="FD57" t="s">
        <v>243</v>
      </c>
      <c r="FE57" t="s">
        <v>243</v>
      </c>
      <c r="FF57" t="s">
        <v>243</v>
      </c>
      <c r="FG57" t="s">
        <v>243</v>
      </c>
      <c r="FH57" t="s">
        <v>243</v>
      </c>
      <c r="FI57" t="s">
        <v>243</v>
      </c>
      <c r="FJ57" t="s">
        <v>243</v>
      </c>
      <c r="FK57" t="s">
        <v>243</v>
      </c>
      <c r="FL57" t="s">
        <v>641</v>
      </c>
      <c r="FM57" t="s">
        <v>242</v>
      </c>
      <c r="FN57" t="s">
        <v>243</v>
      </c>
      <c r="FO57" t="s">
        <v>242</v>
      </c>
      <c r="FP57" t="s">
        <v>243</v>
      </c>
      <c r="FQ57" t="s">
        <v>243</v>
      </c>
      <c r="FR57" t="s">
        <v>243</v>
      </c>
      <c r="FS57" t="s">
        <v>242</v>
      </c>
      <c r="FT57" t="s">
        <v>243</v>
      </c>
      <c r="FU57" t="s">
        <v>243</v>
      </c>
      <c r="FV57" t="s">
        <v>243</v>
      </c>
      <c r="FW57" t="s">
        <v>243</v>
      </c>
      <c r="FX57" t="s">
        <v>243</v>
      </c>
      <c r="FY57" t="s">
        <v>243</v>
      </c>
      <c r="FZ57" t="s">
        <v>243</v>
      </c>
      <c r="GA57" t="s">
        <v>243</v>
      </c>
      <c r="GB57" t="s">
        <v>243</v>
      </c>
      <c r="GC57" t="s">
        <v>243</v>
      </c>
      <c r="GD57" t="s">
        <v>243</v>
      </c>
      <c r="GE57" t="s">
        <v>243</v>
      </c>
      <c r="GG57" t="s">
        <v>344</v>
      </c>
    </row>
    <row r="58" spans="1:189" x14ac:dyDescent="0.35">
      <c r="A58" t="s">
        <v>642</v>
      </c>
      <c r="B58" t="s">
        <v>561</v>
      </c>
      <c r="C58" t="s">
        <v>233</v>
      </c>
      <c r="D58" t="s">
        <v>408</v>
      </c>
      <c r="E58" t="s">
        <v>233</v>
      </c>
      <c r="F58" t="s">
        <v>233</v>
      </c>
      <c r="G58" t="s">
        <v>233</v>
      </c>
      <c r="H58" t="s">
        <v>643</v>
      </c>
      <c r="I58" t="s">
        <v>276</v>
      </c>
      <c r="J58" t="s">
        <v>406</v>
      </c>
      <c r="K58" t="s">
        <v>353</v>
      </c>
      <c r="L58" t="s">
        <v>354</v>
      </c>
      <c r="M58" t="s">
        <v>355</v>
      </c>
      <c r="N58" t="s">
        <v>240</v>
      </c>
      <c r="O58" t="s">
        <v>241</v>
      </c>
      <c r="P58" t="s">
        <v>242</v>
      </c>
      <c r="Q58" t="s">
        <v>243</v>
      </c>
      <c r="R58" t="s">
        <v>243</v>
      </c>
      <c r="S58" t="s">
        <v>243</v>
      </c>
      <c r="T58" t="s">
        <v>243</v>
      </c>
      <c r="U58" t="s">
        <v>243</v>
      </c>
      <c r="W58" t="s">
        <v>244</v>
      </c>
      <c r="Y58" t="s">
        <v>323</v>
      </c>
      <c r="Z58" t="s">
        <v>243</v>
      </c>
      <c r="AA58" t="s">
        <v>243</v>
      </c>
      <c r="AB58" t="s">
        <v>243</v>
      </c>
      <c r="AC58" t="s">
        <v>243</v>
      </c>
      <c r="AD58" t="s">
        <v>243</v>
      </c>
      <c r="AE58" t="s">
        <v>243</v>
      </c>
      <c r="AF58" t="s">
        <v>242</v>
      </c>
      <c r="AG58" t="s">
        <v>243</v>
      </c>
      <c r="AH58" t="s">
        <v>243</v>
      </c>
      <c r="AI58" t="s">
        <v>243</v>
      </c>
      <c r="AJ58" t="s">
        <v>243</v>
      </c>
      <c r="AK58" t="s">
        <v>242</v>
      </c>
      <c r="AL58" t="s">
        <v>243</v>
      </c>
      <c r="AM58" t="s">
        <v>243</v>
      </c>
      <c r="AN58" t="s">
        <v>243</v>
      </c>
      <c r="AP58" t="s">
        <v>373</v>
      </c>
      <c r="AR58" t="s">
        <v>247</v>
      </c>
      <c r="AT58" t="s">
        <v>284</v>
      </c>
      <c r="AU58" t="s">
        <v>644</v>
      </c>
      <c r="AV58" t="s">
        <v>242</v>
      </c>
      <c r="AW58" t="s">
        <v>242</v>
      </c>
      <c r="AX58" t="s">
        <v>243</v>
      </c>
      <c r="AY58" t="s">
        <v>243</v>
      </c>
      <c r="AZ58" t="s">
        <v>243</v>
      </c>
      <c r="BA58" t="s">
        <v>243</v>
      </c>
      <c r="BB58" t="s">
        <v>243</v>
      </c>
      <c r="BC58" t="s">
        <v>250</v>
      </c>
      <c r="BD58" t="s">
        <v>250</v>
      </c>
      <c r="BE58" t="s">
        <v>250</v>
      </c>
      <c r="BF58" t="s">
        <v>250</v>
      </c>
      <c r="BG58" t="s">
        <v>250</v>
      </c>
      <c r="BH58" t="s">
        <v>250</v>
      </c>
      <c r="BI58" t="s">
        <v>251</v>
      </c>
      <c r="BJ58" t="s">
        <v>251</v>
      </c>
      <c r="BK58" t="s">
        <v>251</v>
      </c>
      <c r="BL58" t="s">
        <v>251</v>
      </c>
      <c r="BN58" t="s">
        <v>251</v>
      </c>
      <c r="BO58" t="s">
        <v>251</v>
      </c>
      <c r="BP58" t="s">
        <v>251</v>
      </c>
      <c r="BQ58" t="s">
        <v>266</v>
      </c>
      <c r="BR58" t="s">
        <v>251</v>
      </c>
      <c r="BT58" t="s">
        <v>289</v>
      </c>
      <c r="BU58" t="s">
        <v>251</v>
      </c>
      <c r="BV58" t="s">
        <v>251</v>
      </c>
      <c r="BX58" t="s">
        <v>251</v>
      </c>
      <c r="BY58" t="s">
        <v>251</v>
      </c>
      <c r="BZ58" t="s">
        <v>251</v>
      </c>
      <c r="CA58" t="s">
        <v>251</v>
      </c>
      <c r="CB58" t="s">
        <v>251</v>
      </c>
      <c r="CC58" t="s">
        <v>292</v>
      </c>
      <c r="CD58" t="s">
        <v>251</v>
      </c>
      <c r="CE58" t="s">
        <v>391</v>
      </c>
      <c r="CF58" t="s">
        <v>251</v>
      </c>
      <c r="CG58" t="s">
        <v>251</v>
      </c>
      <c r="CH58" t="s">
        <v>251</v>
      </c>
      <c r="CI58" t="s">
        <v>251</v>
      </c>
      <c r="CJ58" t="s">
        <v>251</v>
      </c>
      <c r="CK58" t="s">
        <v>251</v>
      </c>
      <c r="CL58" t="s">
        <v>251</v>
      </c>
      <c r="CN58" t="s">
        <v>110</v>
      </c>
      <c r="CO58" t="s">
        <v>113</v>
      </c>
      <c r="CP58" t="s">
        <v>122</v>
      </c>
      <c r="CQ58" t="s">
        <v>293</v>
      </c>
      <c r="DL58" t="s">
        <v>339</v>
      </c>
      <c r="DM58" t="s">
        <v>243</v>
      </c>
      <c r="DN58" t="s">
        <v>243</v>
      </c>
      <c r="DO58" t="s">
        <v>243</v>
      </c>
      <c r="DP58" t="s">
        <v>243</v>
      </c>
      <c r="DQ58" t="s">
        <v>243</v>
      </c>
      <c r="DR58" t="s">
        <v>243</v>
      </c>
      <c r="DS58" t="s">
        <v>242</v>
      </c>
      <c r="DT58" t="s">
        <v>243</v>
      </c>
      <c r="DU58" t="s">
        <v>243</v>
      </c>
      <c r="DV58" t="s">
        <v>243</v>
      </c>
      <c r="DW58" t="s">
        <v>242</v>
      </c>
      <c r="DX58" t="s">
        <v>243</v>
      </c>
      <c r="DY58" t="s">
        <v>243</v>
      </c>
      <c r="DZ58" t="s">
        <v>243</v>
      </c>
      <c r="EA58" t="s">
        <v>243</v>
      </c>
      <c r="EB58" t="s">
        <v>243</v>
      </c>
      <c r="EC58" t="s">
        <v>243</v>
      </c>
      <c r="ED58" t="s">
        <v>243</v>
      </c>
      <c r="EF58" t="s">
        <v>547</v>
      </c>
      <c r="EG58" t="s">
        <v>243</v>
      </c>
      <c r="EH58" t="s">
        <v>243</v>
      </c>
      <c r="EI58" t="s">
        <v>243</v>
      </c>
      <c r="EJ58" t="s">
        <v>243</v>
      </c>
      <c r="EK58" t="s">
        <v>243</v>
      </c>
      <c r="EL58" t="s">
        <v>243</v>
      </c>
      <c r="EM58" t="s">
        <v>243</v>
      </c>
      <c r="EN58" t="s">
        <v>243</v>
      </c>
      <c r="EO58" t="s">
        <v>242</v>
      </c>
      <c r="EP58" t="s">
        <v>243</v>
      </c>
      <c r="EQ58" t="s">
        <v>243</v>
      </c>
      <c r="ER58" t="s">
        <v>242</v>
      </c>
      <c r="ES58" t="s">
        <v>243</v>
      </c>
      <c r="ET58" t="s">
        <v>243</v>
      </c>
      <c r="EU58" t="s">
        <v>243</v>
      </c>
      <c r="EV58" t="s">
        <v>243</v>
      </c>
      <c r="EW58" t="s">
        <v>243</v>
      </c>
      <c r="EX58" t="s">
        <v>243</v>
      </c>
      <c r="EY58" t="s">
        <v>243</v>
      </c>
      <c r="EZ58" t="s">
        <v>243</v>
      </c>
      <c r="FA58" t="s">
        <v>243</v>
      </c>
      <c r="FB58" t="s">
        <v>243</v>
      </c>
      <c r="FC58" t="s">
        <v>243</v>
      </c>
      <c r="FD58" t="s">
        <v>243</v>
      </c>
      <c r="FE58" t="s">
        <v>243</v>
      </c>
      <c r="FF58" t="s">
        <v>243</v>
      </c>
      <c r="FG58" t="s">
        <v>243</v>
      </c>
      <c r="FH58" t="s">
        <v>243</v>
      </c>
      <c r="FI58" t="s">
        <v>243</v>
      </c>
      <c r="FJ58" t="s">
        <v>243</v>
      </c>
      <c r="FK58" t="s">
        <v>243</v>
      </c>
      <c r="FL58" t="s">
        <v>477</v>
      </c>
      <c r="FM58" t="s">
        <v>242</v>
      </c>
      <c r="FN58" t="s">
        <v>243</v>
      </c>
      <c r="FO58" t="s">
        <v>243</v>
      </c>
      <c r="FP58" t="s">
        <v>243</v>
      </c>
      <c r="FQ58" t="s">
        <v>243</v>
      </c>
      <c r="FR58" t="s">
        <v>243</v>
      </c>
      <c r="FS58" t="s">
        <v>242</v>
      </c>
      <c r="FT58" t="s">
        <v>243</v>
      </c>
      <c r="FU58" t="s">
        <v>243</v>
      </c>
      <c r="FV58" t="s">
        <v>243</v>
      </c>
      <c r="FW58" t="s">
        <v>243</v>
      </c>
      <c r="FX58" t="s">
        <v>243</v>
      </c>
      <c r="FY58" t="s">
        <v>243</v>
      </c>
      <c r="FZ58" t="s">
        <v>243</v>
      </c>
      <c r="GA58" t="s">
        <v>243</v>
      </c>
      <c r="GB58" t="s">
        <v>243</v>
      </c>
      <c r="GC58" t="s">
        <v>243</v>
      </c>
      <c r="GD58" t="s">
        <v>243</v>
      </c>
      <c r="GE58" t="s">
        <v>243</v>
      </c>
      <c r="GG58" t="s">
        <v>545</v>
      </c>
    </row>
    <row r="59" spans="1:189" x14ac:dyDescent="0.35">
      <c r="A59" t="s">
        <v>645</v>
      </c>
      <c r="B59" t="s">
        <v>561</v>
      </c>
      <c r="C59" t="s">
        <v>233</v>
      </c>
      <c r="D59" t="s">
        <v>607</v>
      </c>
      <c r="E59" t="s">
        <v>233</v>
      </c>
      <c r="F59" t="s">
        <v>233</v>
      </c>
      <c r="G59" t="s">
        <v>233</v>
      </c>
      <c r="H59" t="s">
        <v>646</v>
      </c>
      <c r="I59" t="s">
        <v>261</v>
      </c>
      <c r="K59" t="s">
        <v>238</v>
      </c>
      <c r="L59" t="s">
        <v>239</v>
      </c>
      <c r="N59" t="s">
        <v>240</v>
      </c>
      <c r="O59" t="s">
        <v>421</v>
      </c>
      <c r="P59" t="s">
        <v>243</v>
      </c>
      <c r="Q59" t="s">
        <v>242</v>
      </c>
      <c r="R59" t="s">
        <v>243</v>
      </c>
      <c r="S59" t="s">
        <v>243</v>
      </c>
      <c r="T59" t="s">
        <v>243</v>
      </c>
      <c r="U59" t="s">
        <v>243</v>
      </c>
      <c r="W59" t="s">
        <v>422</v>
      </c>
      <c r="Y59" t="s">
        <v>281</v>
      </c>
      <c r="Z59" t="s">
        <v>243</v>
      </c>
      <c r="AA59" t="s">
        <v>243</v>
      </c>
      <c r="AB59" t="s">
        <v>243</v>
      </c>
      <c r="AC59" t="s">
        <v>243</v>
      </c>
      <c r="AD59" t="s">
        <v>243</v>
      </c>
      <c r="AE59" t="s">
        <v>243</v>
      </c>
      <c r="AF59" t="s">
        <v>243</v>
      </c>
      <c r="AG59" t="s">
        <v>242</v>
      </c>
      <c r="AH59" t="s">
        <v>243</v>
      </c>
      <c r="AI59" t="s">
        <v>243</v>
      </c>
      <c r="AJ59" t="s">
        <v>243</v>
      </c>
      <c r="AK59" t="s">
        <v>243</v>
      </c>
      <c r="AL59" t="s">
        <v>243</v>
      </c>
      <c r="AM59" t="s">
        <v>243</v>
      </c>
      <c r="AN59" t="s">
        <v>243</v>
      </c>
      <c r="AP59" t="s">
        <v>373</v>
      </c>
      <c r="AR59" t="s">
        <v>247</v>
      </c>
      <c r="AT59" t="s">
        <v>242</v>
      </c>
      <c r="AU59" t="s">
        <v>303</v>
      </c>
      <c r="AV59" t="s">
        <v>243</v>
      </c>
      <c r="AW59" t="s">
        <v>243</v>
      </c>
      <c r="AX59" t="s">
        <v>242</v>
      </c>
      <c r="AY59" t="s">
        <v>243</v>
      </c>
      <c r="AZ59" t="s">
        <v>243</v>
      </c>
      <c r="BA59" t="s">
        <v>243</v>
      </c>
      <c r="BB59" t="s">
        <v>243</v>
      </c>
      <c r="BC59" t="s">
        <v>286</v>
      </c>
      <c r="BD59" t="s">
        <v>250</v>
      </c>
      <c r="BE59" t="s">
        <v>287</v>
      </c>
      <c r="BF59" t="s">
        <v>250</v>
      </c>
      <c r="BG59" t="s">
        <v>250</v>
      </c>
      <c r="BH59" t="s">
        <v>250</v>
      </c>
      <c r="BI59" t="s">
        <v>251</v>
      </c>
      <c r="BJ59" t="s">
        <v>366</v>
      </c>
      <c r="BK59" t="s">
        <v>251</v>
      </c>
      <c r="BL59" t="s">
        <v>251</v>
      </c>
      <c r="BN59" t="s">
        <v>251</v>
      </c>
      <c r="BO59" t="s">
        <v>252</v>
      </c>
      <c r="BP59" t="s">
        <v>251</v>
      </c>
      <c r="BQ59" t="s">
        <v>266</v>
      </c>
      <c r="BR59" t="s">
        <v>267</v>
      </c>
      <c r="BT59" t="s">
        <v>251</v>
      </c>
      <c r="BU59" t="s">
        <v>253</v>
      </c>
      <c r="BV59" t="s">
        <v>251</v>
      </c>
      <c r="BY59" t="s">
        <v>251</v>
      </c>
      <c r="BZ59" t="s">
        <v>254</v>
      </c>
      <c r="CA59" t="s">
        <v>251</v>
      </c>
      <c r="CB59" t="s">
        <v>251</v>
      </c>
      <c r="CC59" t="s">
        <v>292</v>
      </c>
      <c r="CD59" t="s">
        <v>251</v>
      </c>
      <c r="CE59" t="s">
        <v>251</v>
      </c>
      <c r="CF59" t="s">
        <v>251</v>
      </c>
      <c r="CG59" t="s">
        <v>251</v>
      </c>
      <c r="CH59" t="s">
        <v>251</v>
      </c>
      <c r="CI59" t="s">
        <v>251</v>
      </c>
      <c r="CJ59" t="s">
        <v>268</v>
      </c>
      <c r="CK59" t="s">
        <v>268</v>
      </c>
      <c r="CL59" t="s">
        <v>251</v>
      </c>
      <c r="CN59" t="s">
        <v>110</v>
      </c>
      <c r="CO59" t="s">
        <v>111</v>
      </c>
      <c r="CP59" t="s">
        <v>119</v>
      </c>
      <c r="CQ59" t="s">
        <v>268</v>
      </c>
      <c r="EF59" t="s">
        <v>647</v>
      </c>
      <c r="EG59" t="s">
        <v>243</v>
      </c>
      <c r="EH59" t="s">
        <v>243</v>
      </c>
      <c r="EI59" t="s">
        <v>243</v>
      </c>
      <c r="EJ59" t="s">
        <v>243</v>
      </c>
      <c r="EK59" t="s">
        <v>243</v>
      </c>
      <c r="EL59" t="s">
        <v>243</v>
      </c>
      <c r="EM59" t="s">
        <v>243</v>
      </c>
      <c r="EN59" t="s">
        <v>243</v>
      </c>
      <c r="EO59" t="s">
        <v>242</v>
      </c>
      <c r="EP59" t="s">
        <v>242</v>
      </c>
      <c r="EQ59" t="s">
        <v>243</v>
      </c>
      <c r="ER59" t="s">
        <v>243</v>
      </c>
      <c r="ES59" t="s">
        <v>243</v>
      </c>
      <c r="ET59" t="s">
        <v>243</v>
      </c>
      <c r="EU59" t="s">
        <v>243</v>
      </c>
      <c r="EV59" t="s">
        <v>243</v>
      </c>
      <c r="EW59" t="s">
        <v>243</v>
      </c>
      <c r="EX59" t="s">
        <v>242</v>
      </c>
      <c r="EY59" t="s">
        <v>243</v>
      </c>
      <c r="EZ59" t="s">
        <v>243</v>
      </c>
      <c r="FA59" t="s">
        <v>243</v>
      </c>
      <c r="FB59" t="s">
        <v>243</v>
      </c>
      <c r="FC59" t="s">
        <v>243</v>
      </c>
      <c r="FD59" t="s">
        <v>243</v>
      </c>
      <c r="FE59" t="s">
        <v>243</v>
      </c>
      <c r="FF59" t="s">
        <v>243</v>
      </c>
      <c r="FG59" t="s">
        <v>243</v>
      </c>
      <c r="FH59" t="s">
        <v>243</v>
      </c>
      <c r="FI59" t="s">
        <v>243</v>
      </c>
      <c r="FJ59" t="s">
        <v>243</v>
      </c>
      <c r="FK59" t="s">
        <v>243</v>
      </c>
      <c r="FL59" t="s">
        <v>257</v>
      </c>
      <c r="FM59" t="s">
        <v>242</v>
      </c>
      <c r="FN59" t="s">
        <v>243</v>
      </c>
      <c r="FO59" t="s">
        <v>243</v>
      </c>
      <c r="FP59" t="s">
        <v>243</v>
      </c>
      <c r="FQ59" t="s">
        <v>243</v>
      </c>
      <c r="FR59" t="s">
        <v>243</v>
      </c>
      <c r="FS59" t="s">
        <v>243</v>
      </c>
      <c r="FT59" t="s">
        <v>243</v>
      </c>
      <c r="FU59" t="s">
        <v>243</v>
      </c>
      <c r="FV59" t="s">
        <v>243</v>
      </c>
      <c r="FW59" t="s">
        <v>243</v>
      </c>
      <c r="FX59" t="s">
        <v>243</v>
      </c>
      <c r="FY59" t="s">
        <v>243</v>
      </c>
      <c r="FZ59" t="s">
        <v>243</v>
      </c>
      <c r="GA59" t="s">
        <v>243</v>
      </c>
      <c r="GB59" t="s">
        <v>243</v>
      </c>
      <c r="GC59" t="s">
        <v>243</v>
      </c>
      <c r="GD59" t="s">
        <v>243</v>
      </c>
      <c r="GE59" t="s">
        <v>243</v>
      </c>
      <c r="GG59" t="s">
        <v>449</v>
      </c>
    </row>
    <row r="60" spans="1:189" x14ac:dyDescent="0.35">
      <c r="A60" t="s">
        <v>648</v>
      </c>
      <c r="B60" t="s">
        <v>561</v>
      </c>
      <c r="C60" t="s">
        <v>233</v>
      </c>
      <c r="D60" t="s">
        <v>631</v>
      </c>
      <c r="E60" t="s">
        <v>233</v>
      </c>
      <c r="F60" t="s">
        <v>233</v>
      </c>
      <c r="G60" t="s">
        <v>233</v>
      </c>
      <c r="H60" t="s">
        <v>649</v>
      </c>
      <c r="I60" t="s">
        <v>276</v>
      </c>
      <c r="J60" t="s">
        <v>473</v>
      </c>
      <c r="K60" t="s">
        <v>389</v>
      </c>
      <c r="L60" t="s">
        <v>390</v>
      </c>
      <c r="N60" t="s">
        <v>240</v>
      </c>
      <c r="O60" t="s">
        <v>241</v>
      </c>
      <c r="P60" t="s">
        <v>242</v>
      </c>
      <c r="Q60" t="s">
        <v>243</v>
      </c>
      <c r="R60" t="s">
        <v>243</v>
      </c>
      <c r="S60" t="s">
        <v>243</v>
      </c>
      <c r="T60" t="s">
        <v>243</v>
      </c>
      <c r="U60" t="s">
        <v>243</v>
      </c>
      <c r="W60" t="s">
        <v>244</v>
      </c>
      <c r="Y60" t="s">
        <v>412</v>
      </c>
      <c r="Z60" t="s">
        <v>243</v>
      </c>
      <c r="AA60" t="s">
        <v>242</v>
      </c>
      <c r="AB60" t="s">
        <v>243</v>
      </c>
      <c r="AC60" t="s">
        <v>243</v>
      </c>
      <c r="AD60" t="s">
        <v>243</v>
      </c>
      <c r="AE60" t="s">
        <v>243</v>
      </c>
      <c r="AF60" t="s">
        <v>243</v>
      </c>
      <c r="AG60" t="s">
        <v>243</v>
      </c>
      <c r="AH60" t="s">
        <v>243</v>
      </c>
      <c r="AI60" t="s">
        <v>243</v>
      </c>
      <c r="AJ60" t="s">
        <v>243</v>
      </c>
      <c r="AK60" t="s">
        <v>243</v>
      </c>
      <c r="AL60" t="s">
        <v>243</v>
      </c>
      <c r="AM60" t="s">
        <v>243</v>
      </c>
      <c r="AN60" t="s">
        <v>243</v>
      </c>
      <c r="AP60" t="s">
        <v>246</v>
      </c>
      <c r="AR60" t="s">
        <v>283</v>
      </c>
      <c r="AT60" t="s">
        <v>307</v>
      </c>
      <c r="AU60" t="s">
        <v>325</v>
      </c>
      <c r="AV60" t="s">
        <v>243</v>
      </c>
      <c r="AW60" t="s">
        <v>242</v>
      </c>
      <c r="AX60" t="s">
        <v>243</v>
      </c>
      <c r="AY60" t="s">
        <v>243</v>
      </c>
      <c r="AZ60" t="s">
        <v>243</v>
      </c>
      <c r="BA60" t="s">
        <v>243</v>
      </c>
      <c r="BB60" t="s">
        <v>243</v>
      </c>
      <c r="BC60" t="s">
        <v>287</v>
      </c>
      <c r="BD60" t="s">
        <v>250</v>
      </c>
      <c r="BE60" t="s">
        <v>250</v>
      </c>
      <c r="BF60" t="s">
        <v>250</v>
      </c>
      <c r="BG60" t="s">
        <v>250</v>
      </c>
      <c r="BH60" t="s">
        <v>250</v>
      </c>
      <c r="BI60" t="s">
        <v>348</v>
      </c>
      <c r="BJ60" t="s">
        <v>251</v>
      </c>
      <c r="BK60" t="s">
        <v>251</v>
      </c>
      <c r="BL60" t="s">
        <v>251</v>
      </c>
      <c r="BN60" t="s">
        <v>251</v>
      </c>
      <c r="BO60" t="s">
        <v>251</v>
      </c>
      <c r="BP60" t="s">
        <v>251</v>
      </c>
      <c r="BQ60" t="s">
        <v>266</v>
      </c>
      <c r="BR60" t="s">
        <v>251</v>
      </c>
      <c r="BT60" t="s">
        <v>251</v>
      </c>
      <c r="BU60" t="s">
        <v>251</v>
      </c>
      <c r="BV60" t="s">
        <v>251</v>
      </c>
      <c r="BW60" t="s">
        <v>251</v>
      </c>
      <c r="BX60" t="s">
        <v>251</v>
      </c>
      <c r="BY60" t="s">
        <v>251</v>
      </c>
      <c r="BZ60" t="s">
        <v>254</v>
      </c>
      <c r="CA60" t="s">
        <v>251</v>
      </c>
      <c r="CB60" t="s">
        <v>251</v>
      </c>
      <c r="CC60" t="s">
        <v>251</v>
      </c>
      <c r="CD60" t="s">
        <v>251</v>
      </c>
      <c r="CE60" t="s">
        <v>251</v>
      </c>
      <c r="CF60" t="s">
        <v>251</v>
      </c>
      <c r="CG60" t="s">
        <v>251</v>
      </c>
      <c r="CH60" t="s">
        <v>251</v>
      </c>
      <c r="CI60" t="s">
        <v>251</v>
      </c>
      <c r="CJ60" t="s">
        <v>251</v>
      </c>
      <c r="CK60" t="s">
        <v>268</v>
      </c>
      <c r="CL60" t="s">
        <v>251</v>
      </c>
      <c r="CN60" t="s">
        <v>119</v>
      </c>
      <c r="CO60" t="s">
        <v>110</v>
      </c>
      <c r="CP60" t="s">
        <v>102</v>
      </c>
      <c r="CQ60" t="s">
        <v>304</v>
      </c>
      <c r="CR60" t="s">
        <v>367</v>
      </c>
      <c r="CS60" t="s">
        <v>243</v>
      </c>
      <c r="CT60" t="s">
        <v>243</v>
      </c>
      <c r="CU60" t="s">
        <v>243</v>
      </c>
      <c r="CV60" t="s">
        <v>243</v>
      </c>
      <c r="CW60" t="s">
        <v>243</v>
      </c>
      <c r="CX60" t="s">
        <v>243</v>
      </c>
      <c r="CY60" t="s">
        <v>243</v>
      </c>
      <c r="CZ60" t="s">
        <v>243</v>
      </c>
      <c r="DA60" t="s">
        <v>243</v>
      </c>
      <c r="DB60" t="s">
        <v>243</v>
      </c>
      <c r="DC60" t="s">
        <v>242</v>
      </c>
      <c r="DD60" t="s">
        <v>243</v>
      </c>
      <c r="DE60" t="s">
        <v>243</v>
      </c>
      <c r="DF60" t="s">
        <v>243</v>
      </c>
      <c r="DG60" t="s">
        <v>243</v>
      </c>
      <c r="DH60" t="s">
        <v>243</v>
      </c>
      <c r="DI60" t="s">
        <v>243</v>
      </c>
      <c r="DJ60" t="s">
        <v>243</v>
      </c>
      <c r="EF60" t="s">
        <v>650</v>
      </c>
      <c r="EG60" t="s">
        <v>242</v>
      </c>
      <c r="EH60" t="s">
        <v>243</v>
      </c>
      <c r="EI60" t="s">
        <v>243</v>
      </c>
      <c r="EJ60" t="s">
        <v>243</v>
      </c>
      <c r="EK60" t="s">
        <v>243</v>
      </c>
      <c r="EL60" t="s">
        <v>243</v>
      </c>
      <c r="EM60" t="s">
        <v>243</v>
      </c>
      <c r="EN60" t="s">
        <v>243</v>
      </c>
      <c r="EO60" t="s">
        <v>242</v>
      </c>
      <c r="EP60" t="s">
        <v>243</v>
      </c>
      <c r="EQ60" t="s">
        <v>243</v>
      </c>
      <c r="ER60" t="s">
        <v>243</v>
      </c>
      <c r="ES60" t="s">
        <v>243</v>
      </c>
      <c r="ET60" t="s">
        <v>243</v>
      </c>
      <c r="EU60" t="s">
        <v>243</v>
      </c>
      <c r="EV60" t="s">
        <v>243</v>
      </c>
      <c r="EW60" t="s">
        <v>243</v>
      </c>
      <c r="EX60" t="s">
        <v>243</v>
      </c>
      <c r="EY60" t="s">
        <v>243</v>
      </c>
      <c r="EZ60" t="s">
        <v>243</v>
      </c>
      <c r="FA60" t="s">
        <v>243</v>
      </c>
      <c r="FB60" t="s">
        <v>243</v>
      </c>
      <c r="FC60" t="s">
        <v>243</v>
      </c>
      <c r="FD60" t="s">
        <v>243</v>
      </c>
      <c r="FE60" t="s">
        <v>243</v>
      </c>
      <c r="FF60" t="s">
        <v>243</v>
      </c>
      <c r="FG60" t="s">
        <v>243</v>
      </c>
      <c r="FH60" t="s">
        <v>243</v>
      </c>
      <c r="FI60" t="s">
        <v>243</v>
      </c>
      <c r="FJ60" t="s">
        <v>243</v>
      </c>
      <c r="FK60" t="s">
        <v>243</v>
      </c>
      <c r="FL60" t="s">
        <v>651</v>
      </c>
      <c r="FM60" t="s">
        <v>242</v>
      </c>
      <c r="FN60" t="s">
        <v>243</v>
      </c>
      <c r="FO60" t="s">
        <v>242</v>
      </c>
      <c r="FP60" t="s">
        <v>243</v>
      </c>
      <c r="FQ60" t="s">
        <v>243</v>
      </c>
      <c r="FR60" t="s">
        <v>243</v>
      </c>
      <c r="FS60" t="s">
        <v>243</v>
      </c>
      <c r="FT60" t="s">
        <v>242</v>
      </c>
      <c r="FU60" t="s">
        <v>243</v>
      </c>
      <c r="FV60" t="s">
        <v>243</v>
      </c>
      <c r="FW60" t="s">
        <v>243</v>
      </c>
      <c r="FX60" t="s">
        <v>243</v>
      </c>
      <c r="FY60" t="s">
        <v>243</v>
      </c>
      <c r="FZ60" t="s">
        <v>243</v>
      </c>
      <c r="GA60" t="s">
        <v>243</v>
      </c>
      <c r="GB60" t="s">
        <v>243</v>
      </c>
      <c r="GC60" t="s">
        <v>243</v>
      </c>
      <c r="GD60" t="s">
        <v>243</v>
      </c>
      <c r="GE60" t="s">
        <v>243</v>
      </c>
      <c r="GG60" t="s">
        <v>607</v>
      </c>
    </row>
    <row r="61" spans="1:189" x14ac:dyDescent="0.35">
      <c r="A61" t="s">
        <v>652</v>
      </c>
      <c r="B61" t="s">
        <v>561</v>
      </c>
      <c r="C61" t="s">
        <v>233</v>
      </c>
      <c r="D61" t="s">
        <v>513</v>
      </c>
      <c r="E61" t="s">
        <v>233</v>
      </c>
      <c r="F61" t="s">
        <v>233</v>
      </c>
      <c r="G61" t="s">
        <v>233</v>
      </c>
      <c r="H61" t="s">
        <v>345</v>
      </c>
      <c r="I61" t="s">
        <v>261</v>
      </c>
      <c r="K61" t="s">
        <v>238</v>
      </c>
      <c r="L61" t="s">
        <v>653</v>
      </c>
      <c r="N61" t="s">
        <v>240</v>
      </c>
      <c r="O61" t="s">
        <v>241</v>
      </c>
      <c r="P61" t="s">
        <v>242</v>
      </c>
      <c r="Q61" t="s">
        <v>243</v>
      </c>
      <c r="R61" t="s">
        <v>243</v>
      </c>
      <c r="S61" t="s">
        <v>243</v>
      </c>
      <c r="T61" t="s">
        <v>243</v>
      </c>
      <c r="U61" t="s">
        <v>243</v>
      </c>
      <c r="W61" t="s">
        <v>244</v>
      </c>
      <c r="Y61" t="s">
        <v>356</v>
      </c>
      <c r="Z61" t="s">
        <v>243</v>
      </c>
      <c r="AA61" t="s">
        <v>243</v>
      </c>
      <c r="AB61" t="s">
        <v>243</v>
      </c>
      <c r="AC61" t="s">
        <v>243</v>
      </c>
      <c r="AD61" t="s">
        <v>243</v>
      </c>
      <c r="AE61" t="s">
        <v>243</v>
      </c>
      <c r="AF61" t="s">
        <v>243</v>
      </c>
      <c r="AG61" t="s">
        <v>243</v>
      </c>
      <c r="AH61" t="s">
        <v>243</v>
      </c>
      <c r="AI61" t="s">
        <v>243</v>
      </c>
      <c r="AJ61" t="s">
        <v>243</v>
      </c>
      <c r="AK61" t="s">
        <v>242</v>
      </c>
      <c r="AL61" t="s">
        <v>243</v>
      </c>
      <c r="AM61" t="s">
        <v>243</v>
      </c>
      <c r="AN61" t="s">
        <v>243</v>
      </c>
      <c r="AP61" t="s">
        <v>246</v>
      </c>
      <c r="AR61" t="s">
        <v>247</v>
      </c>
      <c r="AT61" t="s">
        <v>332</v>
      </c>
      <c r="AU61" t="s">
        <v>644</v>
      </c>
      <c r="AV61" t="s">
        <v>242</v>
      </c>
      <c r="AW61" t="s">
        <v>242</v>
      </c>
      <c r="AX61" t="s">
        <v>243</v>
      </c>
      <c r="AY61" t="s">
        <v>243</v>
      </c>
      <c r="AZ61" t="s">
        <v>243</v>
      </c>
      <c r="BA61" t="s">
        <v>243</v>
      </c>
      <c r="BB61" t="s">
        <v>243</v>
      </c>
      <c r="BC61" t="s">
        <v>250</v>
      </c>
      <c r="BD61" t="s">
        <v>250</v>
      </c>
      <c r="BE61" t="s">
        <v>250</v>
      </c>
      <c r="BF61" t="s">
        <v>250</v>
      </c>
      <c r="BG61" t="s">
        <v>250</v>
      </c>
      <c r="BH61" t="s">
        <v>250</v>
      </c>
      <c r="BI61" t="s">
        <v>251</v>
      </c>
      <c r="BJ61" t="s">
        <v>251</v>
      </c>
      <c r="BK61" t="s">
        <v>251</v>
      </c>
      <c r="BL61" t="s">
        <v>251</v>
      </c>
      <c r="BN61" t="s">
        <v>438</v>
      </c>
      <c r="BO61" t="s">
        <v>252</v>
      </c>
      <c r="BP61" t="s">
        <v>288</v>
      </c>
      <c r="BQ61" t="s">
        <v>266</v>
      </c>
      <c r="BR61" t="s">
        <v>251</v>
      </c>
      <c r="BT61" t="s">
        <v>251</v>
      </c>
      <c r="BU61" t="s">
        <v>251</v>
      </c>
      <c r="BV61" t="s">
        <v>251</v>
      </c>
      <c r="BX61" t="s">
        <v>338</v>
      </c>
      <c r="BY61" t="s">
        <v>251</v>
      </c>
      <c r="BZ61" t="s">
        <v>251</v>
      </c>
      <c r="CA61" t="s">
        <v>251</v>
      </c>
      <c r="CB61" t="s">
        <v>251</v>
      </c>
      <c r="CC61" t="s">
        <v>292</v>
      </c>
      <c r="CD61" t="s">
        <v>327</v>
      </c>
      <c r="CE61" t="s">
        <v>251</v>
      </c>
      <c r="CF61" t="s">
        <v>251</v>
      </c>
      <c r="CG61" t="s">
        <v>251</v>
      </c>
      <c r="CH61" t="s">
        <v>251</v>
      </c>
      <c r="CI61" t="s">
        <v>251</v>
      </c>
      <c r="CJ61" t="s">
        <v>251</v>
      </c>
      <c r="CK61" t="s">
        <v>251</v>
      </c>
      <c r="CL61" t="s">
        <v>251</v>
      </c>
      <c r="CN61" t="s">
        <v>110</v>
      </c>
      <c r="CO61" t="s">
        <v>117</v>
      </c>
      <c r="CP61" t="s">
        <v>109</v>
      </c>
      <c r="CQ61" t="s">
        <v>293</v>
      </c>
      <c r="DL61" t="s">
        <v>445</v>
      </c>
      <c r="DM61" t="s">
        <v>243</v>
      </c>
      <c r="DN61" t="s">
        <v>243</v>
      </c>
      <c r="DO61" t="s">
        <v>243</v>
      </c>
      <c r="DP61" t="s">
        <v>243</v>
      </c>
      <c r="DQ61" t="s">
        <v>243</v>
      </c>
      <c r="DR61" t="s">
        <v>243</v>
      </c>
      <c r="DS61" t="s">
        <v>243</v>
      </c>
      <c r="DT61" t="s">
        <v>243</v>
      </c>
      <c r="DU61" t="s">
        <v>243</v>
      </c>
      <c r="DV61" t="s">
        <v>243</v>
      </c>
      <c r="DW61" t="s">
        <v>242</v>
      </c>
      <c r="DX61" t="s">
        <v>242</v>
      </c>
      <c r="DY61" t="s">
        <v>243</v>
      </c>
      <c r="DZ61" t="s">
        <v>243</v>
      </c>
      <c r="EA61" t="s">
        <v>243</v>
      </c>
      <c r="EB61" t="s">
        <v>243</v>
      </c>
      <c r="EC61" t="s">
        <v>243</v>
      </c>
      <c r="ED61" t="s">
        <v>243</v>
      </c>
      <c r="EF61" t="s">
        <v>654</v>
      </c>
      <c r="EG61" t="s">
        <v>243</v>
      </c>
      <c r="EH61" t="s">
        <v>243</v>
      </c>
      <c r="EI61" t="s">
        <v>243</v>
      </c>
      <c r="EJ61" t="s">
        <v>243</v>
      </c>
      <c r="EK61" t="s">
        <v>243</v>
      </c>
      <c r="EL61" t="s">
        <v>243</v>
      </c>
      <c r="EM61" t="s">
        <v>242</v>
      </c>
      <c r="EN61" t="s">
        <v>242</v>
      </c>
      <c r="EO61" t="s">
        <v>242</v>
      </c>
      <c r="EP61" t="s">
        <v>243</v>
      </c>
      <c r="EQ61" t="s">
        <v>243</v>
      </c>
      <c r="ER61" t="s">
        <v>243</v>
      </c>
      <c r="ES61" t="s">
        <v>243</v>
      </c>
      <c r="ET61" t="s">
        <v>243</v>
      </c>
      <c r="EU61" t="s">
        <v>243</v>
      </c>
      <c r="EV61" t="s">
        <v>243</v>
      </c>
      <c r="EW61" t="s">
        <v>243</v>
      </c>
      <c r="EX61" t="s">
        <v>243</v>
      </c>
      <c r="EY61" t="s">
        <v>243</v>
      </c>
      <c r="EZ61" t="s">
        <v>243</v>
      </c>
      <c r="FA61" t="s">
        <v>243</v>
      </c>
      <c r="FB61" t="s">
        <v>243</v>
      </c>
      <c r="FC61" t="s">
        <v>243</v>
      </c>
      <c r="FD61" t="s">
        <v>243</v>
      </c>
      <c r="FE61" t="s">
        <v>243</v>
      </c>
      <c r="FF61" t="s">
        <v>243</v>
      </c>
      <c r="FG61" t="s">
        <v>243</v>
      </c>
      <c r="FH61" t="s">
        <v>243</v>
      </c>
      <c r="FI61" t="s">
        <v>243</v>
      </c>
      <c r="FJ61" t="s">
        <v>243</v>
      </c>
      <c r="FK61" t="s">
        <v>243</v>
      </c>
      <c r="FL61" t="s">
        <v>655</v>
      </c>
      <c r="FM61" t="s">
        <v>242</v>
      </c>
      <c r="FN61" t="s">
        <v>242</v>
      </c>
      <c r="FO61" t="s">
        <v>243</v>
      </c>
      <c r="FP61" t="s">
        <v>242</v>
      </c>
      <c r="FQ61" t="s">
        <v>243</v>
      </c>
      <c r="FR61" t="s">
        <v>243</v>
      </c>
      <c r="FS61" t="s">
        <v>243</v>
      </c>
      <c r="FT61" t="s">
        <v>243</v>
      </c>
      <c r="FU61" t="s">
        <v>243</v>
      </c>
      <c r="FV61" t="s">
        <v>243</v>
      </c>
      <c r="FW61" t="s">
        <v>243</v>
      </c>
      <c r="FX61" t="s">
        <v>243</v>
      </c>
      <c r="FY61" t="s">
        <v>243</v>
      </c>
      <c r="FZ61" t="s">
        <v>243</v>
      </c>
      <c r="GA61" t="s">
        <v>243</v>
      </c>
      <c r="GB61" t="s">
        <v>243</v>
      </c>
      <c r="GC61" t="s">
        <v>243</v>
      </c>
      <c r="GD61" t="s">
        <v>243</v>
      </c>
      <c r="GE61" t="s">
        <v>243</v>
      </c>
      <c r="GG61" t="s">
        <v>656</v>
      </c>
    </row>
    <row r="62" spans="1:189" x14ac:dyDescent="0.35">
      <c r="A62" t="s">
        <v>657</v>
      </c>
      <c r="B62" t="s">
        <v>561</v>
      </c>
      <c r="C62" t="s">
        <v>233</v>
      </c>
      <c r="D62" t="s">
        <v>419</v>
      </c>
      <c r="E62" t="s">
        <v>233</v>
      </c>
      <c r="F62" t="s">
        <v>233</v>
      </c>
      <c r="G62" t="s">
        <v>233</v>
      </c>
      <c r="H62" t="s">
        <v>623</v>
      </c>
      <c r="I62" t="s">
        <v>236</v>
      </c>
      <c r="J62" t="s">
        <v>277</v>
      </c>
      <c r="K62" t="s">
        <v>238</v>
      </c>
      <c r="L62" t="s">
        <v>301</v>
      </c>
      <c r="N62" t="s">
        <v>240</v>
      </c>
      <c r="O62" t="s">
        <v>241</v>
      </c>
      <c r="P62" t="s">
        <v>242</v>
      </c>
      <c r="Q62" t="s">
        <v>243</v>
      </c>
      <c r="R62" t="s">
        <v>243</v>
      </c>
      <c r="S62" t="s">
        <v>243</v>
      </c>
      <c r="T62" t="s">
        <v>243</v>
      </c>
      <c r="U62" t="s">
        <v>243</v>
      </c>
      <c r="W62" t="s">
        <v>244</v>
      </c>
      <c r="Y62" t="s">
        <v>356</v>
      </c>
      <c r="Z62" t="s">
        <v>243</v>
      </c>
      <c r="AA62" t="s">
        <v>243</v>
      </c>
      <c r="AB62" t="s">
        <v>243</v>
      </c>
      <c r="AC62" t="s">
        <v>243</v>
      </c>
      <c r="AD62" t="s">
        <v>243</v>
      </c>
      <c r="AE62" t="s">
        <v>243</v>
      </c>
      <c r="AF62" t="s">
        <v>243</v>
      </c>
      <c r="AG62" t="s">
        <v>243</v>
      </c>
      <c r="AH62" t="s">
        <v>243</v>
      </c>
      <c r="AI62" t="s">
        <v>243</v>
      </c>
      <c r="AJ62" t="s">
        <v>243</v>
      </c>
      <c r="AK62" t="s">
        <v>242</v>
      </c>
      <c r="AL62" t="s">
        <v>243</v>
      </c>
      <c r="AM62" t="s">
        <v>243</v>
      </c>
      <c r="AN62" t="s">
        <v>243</v>
      </c>
      <c r="AP62" t="s">
        <v>399</v>
      </c>
      <c r="AR62" t="s">
        <v>247</v>
      </c>
      <c r="AT62" t="s">
        <v>264</v>
      </c>
      <c r="AU62" t="s">
        <v>644</v>
      </c>
      <c r="AV62" t="s">
        <v>242</v>
      </c>
      <c r="AW62" t="s">
        <v>242</v>
      </c>
      <c r="AX62" t="s">
        <v>243</v>
      </c>
      <c r="AY62" t="s">
        <v>243</v>
      </c>
      <c r="AZ62" t="s">
        <v>243</v>
      </c>
      <c r="BA62" t="s">
        <v>243</v>
      </c>
      <c r="BB62" t="s">
        <v>243</v>
      </c>
      <c r="BC62" t="s">
        <v>250</v>
      </c>
      <c r="BD62" t="s">
        <v>250</v>
      </c>
      <c r="BE62" t="s">
        <v>250</v>
      </c>
      <c r="BF62" t="s">
        <v>250</v>
      </c>
      <c r="BG62" t="s">
        <v>250</v>
      </c>
      <c r="BH62" t="s">
        <v>250</v>
      </c>
      <c r="BI62" t="s">
        <v>251</v>
      </c>
      <c r="BJ62" t="s">
        <v>251</v>
      </c>
      <c r="BK62" t="s">
        <v>251</v>
      </c>
      <c r="BL62" t="s">
        <v>251</v>
      </c>
      <c r="BN62" t="s">
        <v>251</v>
      </c>
      <c r="BO62" t="s">
        <v>252</v>
      </c>
      <c r="BP62" t="s">
        <v>288</v>
      </c>
      <c r="BQ62" t="s">
        <v>266</v>
      </c>
      <c r="BR62" t="s">
        <v>251</v>
      </c>
      <c r="BT62" t="s">
        <v>251</v>
      </c>
      <c r="BU62" t="s">
        <v>251</v>
      </c>
      <c r="BV62" t="s">
        <v>251</v>
      </c>
      <c r="BX62" t="s">
        <v>251</v>
      </c>
      <c r="BY62" t="s">
        <v>251</v>
      </c>
      <c r="BZ62" t="s">
        <v>251</v>
      </c>
      <c r="CA62" t="s">
        <v>251</v>
      </c>
      <c r="CB62" t="s">
        <v>251</v>
      </c>
      <c r="CC62" t="s">
        <v>251</v>
      </c>
      <c r="CD62" t="s">
        <v>251</v>
      </c>
      <c r="CE62" t="s">
        <v>251</v>
      </c>
      <c r="CF62" t="s">
        <v>251</v>
      </c>
      <c r="CG62" t="s">
        <v>251</v>
      </c>
      <c r="CH62" t="s">
        <v>251</v>
      </c>
      <c r="CI62" t="s">
        <v>251</v>
      </c>
      <c r="CJ62" t="s">
        <v>251</v>
      </c>
      <c r="CK62" t="s">
        <v>251</v>
      </c>
      <c r="CL62" t="s">
        <v>251</v>
      </c>
      <c r="CN62" t="s">
        <v>109</v>
      </c>
      <c r="CO62" t="s">
        <v>110</v>
      </c>
      <c r="CP62" t="s">
        <v>108</v>
      </c>
      <c r="CQ62" t="s">
        <v>255</v>
      </c>
      <c r="CR62" t="s">
        <v>615</v>
      </c>
      <c r="CS62" t="s">
        <v>242</v>
      </c>
      <c r="CT62" t="s">
        <v>243</v>
      </c>
      <c r="CU62" t="s">
        <v>242</v>
      </c>
      <c r="CV62" t="s">
        <v>243</v>
      </c>
      <c r="CW62" t="s">
        <v>243</v>
      </c>
      <c r="CX62" t="s">
        <v>243</v>
      </c>
      <c r="CY62" t="s">
        <v>243</v>
      </c>
      <c r="CZ62" t="s">
        <v>243</v>
      </c>
      <c r="DA62" t="s">
        <v>243</v>
      </c>
      <c r="DB62" t="s">
        <v>243</v>
      </c>
      <c r="DC62" t="s">
        <v>242</v>
      </c>
      <c r="DD62" t="s">
        <v>243</v>
      </c>
      <c r="DE62" t="s">
        <v>243</v>
      </c>
      <c r="DF62" t="s">
        <v>243</v>
      </c>
      <c r="DG62" t="s">
        <v>243</v>
      </c>
      <c r="DH62" t="s">
        <v>243</v>
      </c>
      <c r="DI62" t="s">
        <v>243</v>
      </c>
      <c r="DJ62" t="s">
        <v>243</v>
      </c>
      <c r="EF62" t="s">
        <v>654</v>
      </c>
      <c r="EG62" t="s">
        <v>243</v>
      </c>
      <c r="EH62" t="s">
        <v>243</v>
      </c>
      <c r="EI62" t="s">
        <v>243</v>
      </c>
      <c r="EJ62" t="s">
        <v>243</v>
      </c>
      <c r="EK62" t="s">
        <v>243</v>
      </c>
      <c r="EL62" t="s">
        <v>243</v>
      </c>
      <c r="EM62" t="s">
        <v>242</v>
      </c>
      <c r="EN62" t="s">
        <v>242</v>
      </c>
      <c r="EO62" t="s">
        <v>242</v>
      </c>
      <c r="EP62" t="s">
        <v>243</v>
      </c>
      <c r="EQ62" t="s">
        <v>243</v>
      </c>
      <c r="ER62" t="s">
        <v>243</v>
      </c>
      <c r="ES62" t="s">
        <v>243</v>
      </c>
      <c r="ET62" t="s">
        <v>243</v>
      </c>
      <c r="EU62" t="s">
        <v>243</v>
      </c>
      <c r="EV62" t="s">
        <v>243</v>
      </c>
      <c r="EW62" t="s">
        <v>243</v>
      </c>
      <c r="EX62" t="s">
        <v>243</v>
      </c>
      <c r="EY62" t="s">
        <v>243</v>
      </c>
      <c r="EZ62" t="s">
        <v>243</v>
      </c>
      <c r="FA62" t="s">
        <v>243</v>
      </c>
      <c r="FB62" t="s">
        <v>243</v>
      </c>
      <c r="FC62" t="s">
        <v>243</v>
      </c>
      <c r="FD62" t="s">
        <v>243</v>
      </c>
      <c r="FE62" t="s">
        <v>243</v>
      </c>
      <c r="FF62" t="s">
        <v>243</v>
      </c>
      <c r="FG62" t="s">
        <v>243</v>
      </c>
      <c r="FH62" t="s">
        <v>243</v>
      </c>
      <c r="FI62" t="s">
        <v>243</v>
      </c>
      <c r="FJ62" t="s">
        <v>243</v>
      </c>
      <c r="FK62" t="s">
        <v>243</v>
      </c>
      <c r="FL62" t="s">
        <v>468</v>
      </c>
      <c r="FM62" t="s">
        <v>242</v>
      </c>
      <c r="FN62" t="s">
        <v>243</v>
      </c>
      <c r="FO62" t="s">
        <v>243</v>
      </c>
      <c r="FP62" t="s">
        <v>243</v>
      </c>
      <c r="FQ62" t="s">
        <v>242</v>
      </c>
      <c r="FR62" t="s">
        <v>243</v>
      </c>
      <c r="FS62" t="s">
        <v>242</v>
      </c>
      <c r="FT62" t="s">
        <v>243</v>
      </c>
      <c r="FU62" t="s">
        <v>243</v>
      </c>
      <c r="FV62" t="s">
        <v>243</v>
      </c>
      <c r="FW62" t="s">
        <v>243</v>
      </c>
      <c r="FX62" t="s">
        <v>243</v>
      </c>
      <c r="FY62" t="s">
        <v>243</v>
      </c>
      <c r="FZ62" t="s">
        <v>243</v>
      </c>
      <c r="GA62" t="s">
        <v>243</v>
      </c>
      <c r="GB62" t="s">
        <v>243</v>
      </c>
      <c r="GC62" t="s">
        <v>243</v>
      </c>
      <c r="GD62" t="s">
        <v>243</v>
      </c>
      <c r="GE62" t="s">
        <v>243</v>
      </c>
      <c r="GG62" t="s">
        <v>521</v>
      </c>
    </row>
    <row r="63" spans="1:189" x14ac:dyDescent="0.35">
      <c r="A63" t="s">
        <v>658</v>
      </c>
      <c r="B63" t="s">
        <v>561</v>
      </c>
      <c r="C63" t="s">
        <v>233</v>
      </c>
      <c r="D63" t="s">
        <v>659</v>
      </c>
      <c r="E63" t="s">
        <v>233</v>
      </c>
      <c r="F63" t="s">
        <v>233</v>
      </c>
      <c r="G63" t="s">
        <v>233</v>
      </c>
      <c r="H63" t="s">
        <v>660</v>
      </c>
      <c r="I63" t="s">
        <v>236</v>
      </c>
      <c r="J63" t="s">
        <v>430</v>
      </c>
      <c r="K63" t="s">
        <v>557</v>
      </c>
      <c r="L63" t="s">
        <v>558</v>
      </c>
      <c r="N63" t="s">
        <v>240</v>
      </c>
      <c r="O63" t="s">
        <v>580</v>
      </c>
      <c r="P63" t="s">
        <v>242</v>
      </c>
      <c r="Q63" t="s">
        <v>242</v>
      </c>
      <c r="R63" t="s">
        <v>243</v>
      </c>
      <c r="S63" t="s">
        <v>243</v>
      </c>
      <c r="T63" t="s">
        <v>243</v>
      </c>
      <c r="U63" t="s">
        <v>243</v>
      </c>
      <c r="W63" t="s">
        <v>244</v>
      </c>
      <c r="Y63" t="s">
        <v>281</v>
      </c>
      <c r="Z63" t="s">
        <v>243</v>
      </c>
      <c r="AA63" t="s">
        <v>243</v>
      </c>
      <c r="AB63" t="s">
        <v>243</v>
      </c>
      <c r="AC63" t="s">
        <v>243</v>
      </c>
      <c r="AD63" t="s">
        <v>243</v>
      </c>
      <c r="AE63" t="s">
        <v>243</v>
      </c>
      <c r="AF63" t="s">
        <v>243</v>
      </c>
      <c r="AG63" t="s">
        <v>242</v>
      </c>
      <c r="AH63" t="s">
        <v>243</v>
      </c>
      <c r="AI63" t="s">
        <v>243</v>
      </c>
      <c r="AJ63" t="s">
        <v>243</v>
      </c>
      <c r="AK63" t="s">
        <v>243</v>
      </c>
      <c r="AL63" t="s">
        <v>243</v>
      </c>
      <c r="AM63" t="s">
        <v>243</v>
      </c>
      <c r="AN63" t="s">
        <v>243</v>
      </c>
      <c r="AP63" t="s">
        <v>336</v>
      </c>
      <c r="AR63" t="s">
        <v>413</v>
      </c>
      <c r="AT63" t="s">
        <v>284</v>
      </c>
      <c r="AU63" t="s">
        <v>543</v>
      </c>
      <c r="AV63" t="s">
        <v>243</v>
      </c>
      <c r="AW63" t="s">
        <v>242</v>
      </c>
      <c r="AX63" t="s">
        <v>242</v>
      </c>
      <c r="AY63" t="s">
        <v>243</v>
      </c>
      <c r="AZ63" t="s">
        <v>243</v>
      </c>
      <c r="BA63" t="s">
        <v>243</v>
      </c>
      <c r="BB63" t="s">
        <v>243</v>
      </c>
      <c r="BC63" t="s">
        <v>250</v>
      </c>
      <c r="BD63" t="s">
        <v>250</v>
      </c>
      <c r="BE63" t="s">
        <v>250</v>
      </c>
      <c r="BF63" t="s">
        <v>250</v>
      </c>
      <c r="BG63" t="s">
        <v>250</v>
      </c>
      <c r="BH63" t="s">
        <v>250</v>
      </c>
      <c r="BI63" t="s">
        <v>251</v>
      </c>
      <c r="BJ63" t="s">
        <v>251</v>
      </c>
      <c r="BK63" t="s">
        <v>251</v>
      </c>
      <c r="BL63" t="s">
        <v>251</v>
      </c>
      <c r="BN63" t="s">
        <v>251</v>
      </c>
      <c r="BO63" t="s">
        <v>251</v>
      </c>
      <c r="BP63" t="s">
        <v>251</v>
      </c>
      <c r="BQ63" t="s">
        <v>266</v>
      </c>
      <c r="BR63" t="s">
        <v>251</v>
      </c>
      <c r="BT63" t="s">
        <v>251</v>
      </c>
      <c r="BU63" t="s">
        <v>251</v>
      </c>
      <c r="BV63" t="s">
        <v>251</v>
      </c>
      <c r="BX63" t="s">
        <v>251</v>
      </c>
      <c r="BY63" t="s">
        <v>251</v>
      </c>
      <c r="BZ63" t="s">
        <v>251</v>
      </c>
      <c r="CA63" t="s">
        <v>251</v>
      </c>
      <c r="CB63" t="s">
        <v>251</v>
      </c>
      <c r="CC63" t="s">
        <v>251</v>
      </c>
      <c r="CD63" t="s">
        <v>251</v>
      </c>
      <c r="CE63" t="s">
        <v>251</v>
      </c>
      <c r="CF63" t="s">
        <v>251</v>
      </c>
      <c r="CG63" t="s">
        <v>251</v>
      </c>
      <c r="CH63" t="s">
        <v>251</v>
      </c>
      <c r="CI63" t="s">
        <v>251</v>
      </c>
      <c r="CJ63" t="s">
        <v>251</v>
      </c>
      <c r="CK63" t="s">
        <v>251</v>
      </c>
      <c r="CL63" t="s">
        <v>251</v>
      </c>
      <c r="CN63" t="s">
        <v>110</v>
      </c>
      <c r="CQ63" t="s">
        <v>293</v>
      </c>
      <c r="DL63" t="s">
        <v>367</v>
      </c>
      <c r="DM63" t="s">
        <v>243</v>
      </c>
      <c r="DN63" t="s">
        <v>243</v>
      </c>
      <c r="DO63" t="s">
        <v>243</v>
      </c>
      <c r="DP63" t="s">
        <v>243</v>
      </c>
      <c r="DQ63" t="s">
        <v>243</v>
      </c>
      <c r="DR63" t="s">
        <v>243</v>
      </c>
      <c r="DS63" t="s">
        <v>243</v>
      </c>
      <c r="DT63" t="s">
        <v>243</v>
      </c>
      <c r="DU63" t="s">
        <v>243</v>
      </c>
      <c r="DV63" t="s">
        <v>243</v>
      </c>
      <c r="DW63" t="s">
        <v>242</v>
      </c>
      <c r="DX63" t="s">
        <v>243</v>
      </c>
      <c r="DY63" t="s">
        <v>243</v>
      </c>
      <c r="DZ63" t="s">
        <v>243</v>
      </c>
      <c r="EA63" t="s">
        <v>243</v>
      </c>
      <c r="EB63" t="s">
        <v>243</v>
      </c>
      <c r="EC63" t="s">
        <v>243</v>
      </c>
      <c r="ED63" t="s">
        <v>243</v>
      </c>
      <c r="EF63" t="s">
        <v>110</v>
      </c>
      <c r="EG63" t="s">
        <v>243</v>
      </c>
      <c r="EH63" t="s">
        <v>243</v>
      </c>
      <c r="EI63" t="s">
        <v>243</v>
      </c>
      <c r="EJ63" t="s">
        <v>243</v>
      </c>
      <c r="EK63" t="s">
        <v>243</v>
      </c>
      <c r="EL63" t="s">
        <v>243</v>
      </c>
      <c r="EM63" t="s">
        <v>243</v>
      </c>
      <c r="EN63" t="s">
        <v>243</v>
      </c>
      <c r="EO63" t="s">
        <v>242</v>
      </c>
      <c r="EP63" t="s">
        <v>243</v>
      </c>
      <c r="EQ63" t="s">
        <v>243</v>
      </c>
      <c r="ER63" t="s">
        <v>243</v>
      </c>
      <c r="ES63" t="s">
        <v>243</v>
      </c>
      <c r="ET63" t="s">
        <v>243</v>
      </c>
      <c r="EU63" t="s">
        <v>243</v>
      </c>
      <c r="EV63" t="s">
        <v>243</v>
      </c>
      <c r="EW63" t="s">
        <v>243</v>
      </c>
      <c r="EX63" t="s">
        <v>243</v>
      </c>
      <c r="EY63" t="s">
        <v>243</v>
      </c>
      <c r="EZ63" t="s">
        <v>243</v>
      </c>
      <c r="FA63" t="s">
        <v>243</v>
      </c>
      <c r="FB63" t="s">
        <v>243</v>
      </c>
      <c r="FC63" t="s">
        <v>243</v>
      </c>
      <c r="FD63" t="s">
        <v>243</v>
      </c>
      <c r="FE63" t="s">
        <v>243</v>
      </c>
      <c r="FF63" t="s">
        <v>243</v>
      </c>
      <c r="FG63" t="s">
        <v>243</v>
      </c>
      <c r="FH63" t="s">
        <v>243</v>
      </c>
      <c r="FI63" t="s">
        <v>243</v>
      </c>
      <c r="FJ63" t="s">
        <v>243</v>
      </c>
      <c r="FK63" t="s">
        <v>243</v>
      </c>
      <c r="FL63" t="s">
        <v>257</v>
      </c>
      <c r="FM63" t="s">
        <v>242</v>
      </c>
      <c r="FN63" t="s">
        <v>243</v>
      </c>
      <c r="FO63" t="s">
        <v>243</v>
      </c>
      <c r="FP63" t="s">
        <v>243</v>
      </c>
      <c r="FQ63" t="s">
        <v>243</v>
      </c>
      <c r="FR63" t="s">
        <v>243</v>
      </c>
      <c r="FS63" t="s">
        <v>243</v>
      </c>
      <c r="FT63" t="s">
        <v>243</v>
      </c>
      <c r="FU63" t="s">
        <v>243</v>
      </c>
      <c r="FV63" t="s">
        <v>243</v>
      </c>
      <c r="FW63" t="s">
        <v>243</v>
      </c>
      <c r="FX63" t="s">
        <v>243</v>
      </c>
      <c r="FY63" t="s">
        <v>243</v>
      </c>
      <c r="FZ63" t="s">
        <v>243</v>
      </c>
      <c r="GA63" t="s">
        <v>243</v>
      </c>
      <c r="GB63" t="s">
        <v>243</v>
      </c>
      <c r="GC63" t="s">
        <v>243</v>
      </c>
      <c r="GD63" t="s">
        <v>243</v>
      </c>
      <c r="GE63" t="s">
        <v>243</v>
      </c>
      <c r="GG63" t="s">
        <v>493</v>
      </c>
    </row>
    <row r="64" spans="1:189" x14ac:dyDescent="0.35">
      <c r="A64" t="s">
        <v>661</v>
      </c>
      <c r="B64" t="s">
        <v>561</v>
      </c>
      <c r="C64" t="s">
        <v>233</v>
      </c>
      <c r="D64" t="s">
        <v>545</v>
      </c>
      <c r="E64" t="s">
        <v>233</v>
      </c>
      <c r="F64" t="s">
        <v>233</v>
      </c>
      <c r="G64" t="s">
        <v>233</v>
      </c>
      <c r="H64" t="s">
        <v>662</v>
      </c>
      <c r="I64" t="s">
        <v>261</v>
      </c>
      <c r="K64" t="s">
        <v>663</v>
      </c>
      <c r="L64" t="s">
        <v>664</v>
      </c>
      <c r="N64" t="s">
        <v>240</v>
      </c>
      <c r="O64" t="s">
        <v>241</v>
      </c>
      <c r="P64" t="s">
        <v>242</v>
      </c>
      <c r="Q64" t="s">
        <v>243</v>
      </c>
      <c r="R64" t="s">
        <v>243</v>
      </c>
      <c r="S64" t="s">
        <v>243</v>
      </c>
      <c r="T64" t="s">
        <v>243</v>
      </c>
      <c r="U64" t="s">
        <v>243</v>
      </c>
      <c r="W64" t="s">
        <v>244</v>
      </c>
      <c r="Y64" t="s">
        <v>245</v>
      </c>
      <c r="Z64" t="s">
        <v>243</v>
      </c>
      <c r="AA64" t="s">
        <v>243</v>
      </c>
      <c r="AB64" t="s">
        <v>243</v>
      </c>
      <c r="AC64" t="s">
        <v>243</v>
      </c>
      <c r="AD64" t="s">
        <v>243</v>
      </c>
      <c r="AE64" t="s">
        <v>243</v>
      </c>
      <c r="AF64" t="s">
        <v>242</v>
      </c>
      <c r="AG64" t="s">
        <v>243</v>
      </c>
      <c r="AH64" t="s">
        <v>243</v>
      </c>
      <c r="AI64" t="s">
        <v>243</v>
      </c>
      <c r="AJ64" t="s">
        <v>243</v>
      </c>
      <c r="AK64" t="s">
        <v>243</v>
      </c>
      <c r="AL64" t="s">
        <v>243</v>
      </c>
      <c r="AM64" t="s">
        <v>243</v>
      </c>
      <c r="AN64" t="s">
        <v>243</v>
      </c>
      <c r="AP64" t="s">
        <v>246</v>
      </c>
      <c r="AR64" t="s">
        <v>400</v>
      </c>
      <c r="AT64" t="s">
        <v>284</v>
      </c>
      <c r="AU64" t="s">
        <v>534</v>
      </c>
      <c r="AV64" t="s">
        <v>243</v>
      </c>
      <c r="AW64" t="s">
        <v>243</v>
      </c>
      <c r="AX64" t="s">
        <v>242</v>
      </c>
      <c r="AY64" t="s">
        <v>243</v>
      </c>
      <c r="AZ64" t="s">
        <v>242</v>
      </c>
      <c r="BA64" t="s">
        <v>243</v>
      </c>
      <c r="BB64" t="s">
        <v>243</v>
      </c>
      <c r="BC64" t="s">
        <v>287</v>
      </c>
      <c r="BD64" t="s">
        <v>250</v>
      </c>
      <c r="BE64" t="s">
        <v>250</v>
      </c>
      <c r="BF64" t="s">
        <v>250</v>
      </c>
      <c r="BG64" t="s">
        <v>250</v>
      </c>
      <c r="BH64" t="s">
        <v>250</v>
      </c>
      <c r="BI64" t="s">
        <v>251</v>
      </c>
      <c r="BJ64" t="s">
        <v>251</v>
      </c>
      <c r="BK64" t="s">
        <v>251</v>
      </c>
      <c r="BL64" t="s">
        <v>251</v>
      </c>
      <c r="BN64" t="s">
        <v>251</v>
      </c>
      <c r="BO64" t="s">
        <v>251</v>
      </c>
      <c r="BP64" t="s">
        <v>251</v>
      </c>
      <c r="BQ64" t="s">
        <v>266</v>
      </c>
      <c r="BR64" t="s">
        <v>267</v>
      </c>
      <c r="BT64" t="s">
        <v>251</v>
      </c>
      <c r="BU64" t="s">
        <v>253</v>
      </c>
      <c r="BV64" t="s">
        <v>251</v>
      </c>
      <c r="BX64" t="s">
        <v>251</v>
      </c>
      <c r="BY64" t="s">
        <v>251</v>
      </c>
      <c r="BZ64" t="s">
        <v>254</v>
      </c>
      <c r="CA64" t="s">
        <v>251</v>
      </c>
      <c r="CB64" t="s">
        <v>251</v>
      </c>
      <c r="CC64" t="s">
        <v>251</v>
      </c>
      <c r="CD64" t="s">
        <v>251</v>
      </c>
      <c r="CE64" t="s">
        <v>251</v>
      </c>
      <c r="CF64" t="s">
        <v>251</v>
      </c>
      <c r="CG64" t="s">
        <v>251</v>
      </c>
      <c r="CH64" t="s">
        <v>251</v>
      </c>
      <c r="CI64" t="s">
        <v>251</v>
      </c>
      <c r="CJ64" t="s">
        <v>251</v>
      </c>
      <c r="CK64" t="s">
        <v>251</v>
      </c>
      <c r="CL64" t="s">
        <v>251</v>
      </c>
      <c r="CN64" t="s">
        <v>111</v>
      </c>
      <c r="CO64" t="s">
        <v>110</v>
      </c>
      <c r="CP64" t="s">
        <v>119</v>
      </c>
      <c r="CQ64" t="s">
        <v>255</v>
      </c>
      <c r="CR64" t="s">
        <v>339</v>
      </c>
      <c r="CS64" t="s">
        <v>243</v>
      </c>
      <c r="CT64" t="s">
        <v>243</v>
      </c>
      <c r="CU64" t="s">
        <v>243</v>
      </c>
      <c r="CV64" t="s">
        <v>243</v>
      </c>
      <c r="CW64" t="s">
        <v>243</v>
      </c>
      <c r="CX64" t="s">
        <v>243</v>
      </c>
      <c r="CY64" t="s">
        <v>242</v>
      </c>
      <c r="CZ64" t="s">
        <v>243</v>
      </c>
      <c r="DA64" t="s">
        <v>243</v>
      </c>
      <c r="DB64" t="s">
        <v>243</v>
      </c>
      <c r="DC64" t="s">
        <v>242</v>
      </c>
      <c r="DD64" t="s">
        <v>243</v>
      </c>
      <c r="DE64" t="s">
        <v>243</v>
      </c>
      <c r="DF64" t="s">
        <v>243</v>
      </c>
      <c r="DG64" t="s">
        <v>243</v>
      </c>
      <c r="DH64" t="s">
        <v>243</v>
      </c>
      <c r="DI64" t="s">
        <v>243</v>
      </c>
      <c r="DJ64" t="s">
        <v>243</v>
      </c>
      <c r="EF64" t="s">
        <v>665</v>
      </c>
      <c r="EG64" t="s">
        <v>243</v>
      </c>
      <c r="EH64" t="s">
        <v>243</v>
      </c>
      <c r="EI64" t="s">
        <v>243</v>
      </c>
      <c r="EJ64" t="s">
        <v>243</v>
      </c>
      <c r="EK64" t="s">
        <v>243</v>
      </c>
      <c r="EL64" t="s">
        <v>243</v>
      </c>
      <c r="EM64" t="s">
        <v>243</v>
      </c>
      <c r="EN64" t="s">
        <v>243</v>
      </c>
      <c r="EO64" t="s">
        <v>242</v>
      </c>
      <c r="EP64" t="s">
        <v>242</v>
      </c>
      <c r="EQ64" t="s">
        <v>243</v>
      </c>
      <c r="ER64" t="s">
        <v>243</v>
      </c>
      <c r="ES64" t="s">
        <v>242</v>
      </c>
      <c r="ET64" t="s">
        <v>243</v>
      </c>
      <c r="EU64" t="s">
        <v>243</v>
      </c>
      <c r="EV64" t="s">
        <v>243</v>
      </c>
      <c r="EW64" t="s">
        <v>243</v>
      </c>
      <c r="EX64" t="s">
        <v>243</v>
      </c>
      <c r="EY64" t="s">
        <v>243</v>
      </c>
      <c r="EZ64" t="s">
        <v>243</v>
      </c>
      <c r="FA64" t="s">
        <v>243</v>
      </c>
      <c r="FB64" t="s">
        <v>243</v>
      </c>
      <c r="FC64" t="s">
        <v>243</v>
      </c>
      <c r="FD64" t="s">
        <v>243</v>
      </c>
      <c r="FE64" t="s">
        <v>243</v>
      </c>
      <c r="FF64" t="s">
        <v>243</v>
      </c>
      <c r="FG64" t="s">
        <v>243</v>
      </c>
      <c r="FH64" t="s">
        <v>243</v>
      </c>
      <c r="FI64" t="s">
        <v>243</v>
      </c>
      <c r="FJ64" t="s">
        <v>243</v>
      </c>
      <c r="FK64" t="s">
        <v>243</v>
      </c>
      <c r="FL64" t="s">
        <v>341</v>
      </c>
      <c r="FM64" t="s">
        <v>242</v>
      </c>
      <c r="FN64" t="s">
        <v>243</v>
      </c>
      <c r="FO64" t="s">
        <v>243</v>
      </c>
      <c r="FP64" t="s">
        <v>243</v>
      </c>
      <c r="FQ64" t="s">
        <v>243</v>
      </c>
      <c r="FR64" t="s">
        <v>242</v>
      </c>
      <c r="FS64" t="s">
        <v>243</v>
      </c>
      <c r="FT64" t="s">
        <v>243</v>
      </c>
      <c r="FU64" t="s">
        <v>243</v>
      </c>
      <c r="FV64" t="s">
        <v>243</v>
      </c>
      <c r="FW64" t="s">
        <v>243</v>
      </c>
      <c r="FX64" t="s">
        <v>243</v>
      </c>
      <c r="FY64" t="s">
        <v>243</v>
      </c>
      <c r="FZ64" t="s">
        <v>243</v>
      </c>
      <c r="GA64" t="s">
        <v>243</v>
      </c>
      <c r="GB64" t="s">
        <v>243</v>
      </c>
      <c r="GC64" t="s">
        <v>243</v>
      </c>
      <c r="GD64" t="s">
        <v>243</v>
      </c>
      <c r="GE64" t="s">
        <v>243</v>
      </c>
      <c r="GG64" t="s">
        <v>633</v>
      </c>
    </row>
    <row r="65" spans="1:189" x14ac:dyDescent="0.35">
      <c r="A65" t="s">
        <v>666</v>
      </c>
      <c r="B65" t="s">
        <v>561</v>
      </c>
      <c r="C65" t="s">
        <v>233</v>
      </c>
      <c r="D65" t="s">
        <v>519</v>
      </c>
      <c r="E65" t="s">
        <v>233</v>
      </c>
      <c r="F65" t="s">
        <v>233</v>
      </c>
      <c r="G65" t="s">
        <v>233</v>
      </c>
      <c r="H65" t="s">
        <v>667</v>
      </c>
      <c r="I65" t="s">
        <v>236</v>
      </c>
      <c r="J65" t="s">
        <v>342</v>
      </c>
      <c r="K65" t="s">
        <v>389</v>
      </c>
      <c r="L65" t="s">
        <v>390</v>
      </c>
      <c r="N65" t="s">
        <v>240</v>
      </c>
      <c r="O65" t="s">
        <v>241</v>
      </c>
      <c r="P65" t="s">
        <v>242</v>
      </c>
      <c r="Q65" t="s">
        <v>243</v>
      </c>
      <c r="R65" t="s">
        <v>243</v>
      </c>
      <c r="S65" t="s">
        <v>243</v>
      </c>
      <c r="T65" t="s">
        <v>243</v>
      </c>
      <c r="U65" t="s">
        <v>243</v>
      </c>
      <c r="W65" t="s">
        <v>244</v>
      </c>
      <c r="Y65" t="s">
        <v>668</v>
      </c>
      <c r="Z65" t="s">
        <v>243</v>
      </c>
      <c r="AA65" t="s">
        <v>243</v>
      </c>
      <c r="AB65" t="s">
        <v>243</v>
      </c>
      <c r="AC65" t="s">
        <v>242</v>
      </c>
      <c r="AD65" t="s">
        <v>243</v>
      </c>
      <c r="AE65" t="s">
        <v>243</v>
      </c>
      <c r="AF65" t="s">
        <v>243</v>
      </c>
      <c r="AG65" t="s">
        <v>243</v>
      </c>
      <c r="AH65" t="s">
        <v>243</v>
      </c>
      <c r="AI65" t="s">
        <v>243</v>
      </c>
      <c r="AJ65" t="s">
        <v>243</v>
      </c>
      <c r="AK65" t="s">
        <v>243</v>
      </c>
      <c r="AL65" t="s">
        <v>243</v>
      </c>
      <c r="AM65" t="s">
        <v>243</v>
      </c>
      <c r="AN65" t="s">
        <v>243</v>
      </c>
      <c r="AP65" t="s">
        <v>246</v>
      </c>
      <c r="AR65" t="s">
        <v>247</v>
      </c>
      <c r="AT65" t="s">
        <v>284</v>
      </c>
      <c r="AU65" t="s">
        <v>312</v>
      </c>
      <c r="AV65" t="s">
        <v>243</v>
      </c>
      <c r="AW65" t="s">
        <v>242</v>
      </c>
      <c r="AX65" t="s">
        <v>243</v>
      </c>
      <c r="AY65" t="s">
        <v>243</v>
      </c>
      <c r="AZ65" t="s">
        <v>242</v>
      </c>
      <c r="BA65" t="s">
        <v>243</v>
      </c>
      <c r="BB65" t="s">
        <v>243</v>
      </c>
      <c r="BC65" t="s">
        <v>287</v>
      </c>
      <c r="BD65" t="s">
        <v>250</v>
      </c>
      <c r="BE65" t="s">
        <v>250</v>
      </c>
      <c r="BF65" t="s">
        <v>250</v>
      </c>
      <c r="BG65" t="s">
        <v>250</v>
      </c>
      <c r="BH65" t="s">
        <v>250</v>
      </c>
      <c r="BI65" t="s">
        <v>251</v>
      </c>
      <c r="BJ65" t="s">
        <v>251</v>
      </c>
      <c r="BK65" t="s">
        <v>251</v>
      </c>
      <c r="BL65" t="s">
        <v>251</v>
      </c>
      <c r="BN65" t="s">
        <v>251</v>
      </c>
      <c r="BO65" t="s">
        <v>252</v>
      </c>
      <c r="BP65" t="s">
        <v>251</v>
      </c>
      <c r="BQ65" t="s">
        <v>266</v>
      </c>
      <c r="BR65" t="s">
        <v>251</v>
      </c>
      <c r="BT65" t="s">
        <v>251</v>
      </c>
      <c r="BU65" t="s">
        <v>251</v>
      </c>
      <c r="BV65" t="s">
        <v>251</v>
      </c>
      <c r="BX65" t="s">
        <v>338</v>
      </c>
      <c r="BY65" t="s">
        <v>382</v>
      </c>
      <c r="BZ65" t="s">
        <v>254</v>
      </c>
      <c r="CA65" t="s">
        <v>251</v>
      </c>
      <c r="CB65" t="s">
        <v>291</v>
      </c>
      <c r="CC65" t="s">
        <v>292</v>
      </c>
      <c r="CD65" t="s">
        <v>251</v>
      </c>
      <c r="CE65" t="s">
        <v>391</v>
      </c>
      <c r="CF65" t="s">
        <v>251</v>
      </c>
      <c r="CG65" t="s">
        <v>251</v>
      </c>
      <c r="CH65" t="s">
        <v>251</v>
      </c>
      <c r="CI65" t="s">
        <v>251</v>
      </c>
      <c r="CJ65" t="s">
        <v>251</v>
      </c>
      <c r="CK65" t="s">
        <v>269</v>
      </c>
      <c r="CL65" t="s">
        <v>251</v>
      </c>
      <c r="CN65" t="s">
        <v>110</v>
      </c>
      <c r="CO65" t="s">
        <v>121</v>
      </c>
      <c r="CP65" t="s">
        <v>108</v>
      </c>
      <c r="CQ65" t="s">
        <v>293</v>
      </c>
      <c r="DL65" t="s">
        <v>367</v>
      </c>
      <c r="DM65" t="s">
        <v>243</v>
      </c>
      <c r="DN65" t="s">
        <v>243</v>
      </c>
      <c r="DO65" t="s">
        <v>243</v>
      </c>
      <c r="DP65" t="s">
        <v>243</v>
      </c>
      <c r="DQ65" t="s">
        <v>243</v>
      </c>
      <c r="DR65" t="s">
        <v>243</v>
      </c>
      <c r="DS65" t="s">
        <v>243</v>
      </c>
      <c r="DT65" t="s">
        <v>243</v>
      </c>
      <c r="DU65" t="s">
        <v>243</v>
      </c>
      <c r="DV65" t="s">
        <v>243</v>
      </c>
      <c r="DW65" t="s">
        <v>242</v>
      </c>
      <c r="DX65" t="s">
        <v>243</v>
      </c>
      <c r="DY65" t="s">
        <v>243</v>
      </c>
      <c r="DZ65" t="s">
        <v>243</v>
      </c>
      <c r="EA65" t="s">
        <v>243</v>
      </c>
      <c r="EB65" t="s">
        <v>243</v>
      </c>
      <c r="EC65" t="s">
        <v>243</v>
      </c>
      <c r="ED65" t="s">
        <v>243</v>
      </c>
      <c r="EF65" t="s">
        <v>108</v>
      </c>
      <c r="EG65" t="s">
        <v>243</v>
      </c>
      <c r="EH65" t="s">
        <v>243</v>
      </c>
      <c r="EI65" t="s">
        <v>243</v>
      </c>
      <c r="EJ65" t="s">
        <v>243</v>
      </c>
      <c r="EK65" t="s">
        <v>243</v>
      </c>
      <c r="EL65" t="s">
        <v>243</v>
      </c>
      <c r="EM65" t="s">
        <v>242</v>
      </c>
      <c r="EN65" t="s">
        <v>243</v>
      </c>
      <c r="EO65" t="s">
        <v>243</v>
      </c>
      <c r="EP65" t="s">
        <v>243</v>
      </c>
      <c r="EQ65" t="s">
        <v>243</v>
      </c>
      <c r="ER65" t="s">
        <v>243</v>
      </c>
      <c r="ES65" t="s">
        <v>243</v>
      </c>
      <c r="ET65" t="s">
        <v>243</v>
      </c>
      <c r="EU65" t="s">
        <v>243</v>
      </c>
      <c r="EV65" t="s">
        <v>243</v>
      </c>
      <c r="EW65" t="s">
        <v>243</v>
      </c>
      <c r="EX65" t="s">
        <v>243</v>
      </c>
      <c r="EY65" t="s">
        <v>243</v>
      </c>
      <c r="EZ65" t="s">
        <v>243</v>
      </c>
      <c r="FA65" t="s">
        <v>243</v>
      </c>
      <c r="FB65" t="s">
        <v>243</v>
      </c>
      <c r="FC65" t="s">
        <v>243</v>
      </c>
      <c r="FD65" t="s">
        <v>243</v>
      </c>
      <c r="FE65" t="s">
        <v>243</v>
      </c>
      <c r="FF65" t="s">
        <v>243</v>
      </c>
      <c r="FG65" t="s">
        <v>243</v>
      </c>
      <c r="FH65" t="s">
        <v>243</v>
      </c>
      <c r="FI65" t="s">
        <v>243</v>
      </c>
      <c r="FJ65" t="s">
        <v>243</v>
      </c>
      <c r="FK65" t="s">
        <v>243</v>
      </c>
      <c r="FL65" t="s">
        <v>669</v>
      </c>
      <c r="FM65" t="s">
        <v>243</v>
      </c>
      <c r="FN65" t="s">
        <v>243</v>
      </c>
      <c r="FO65" t="s">
        <v>243</v>
      </c>
      <c r="FP65" t="s">
        <v>243</v>
      </c>
      <c r="FQ65" t="s">
        <v>243</v>
      </c>
      <c r="FR65" t="s">
        <v>243</v>
      </c>
      <c r="FS65" t="s">
        <v>242</v>
      </c>
      <c r="FT65" t="s">
        <v>243</v>
      </c>
      <c r="FU65" t="s">
        <v>243</v>
      </c>
      <c r="FV65" t="s">
        <v>243</v>
      </c>
      <c r="FW65" t="s">
        <v>243</v>
      </c>
      <c r="FX65" t="s">
        <v>243</v>
      </c>
      <c r="FY65" t="s">
        <v>243</v>
      </c>
      <c r="FZ65" t="s">
        <v>243</v>
      </c>
      <c r="GA65" t="s">
        <v>243</v>
      </c>
      <c r="GB65" t="s">
        <v>243</v>
      </c>
      <c r="GC65" t="s">
        <v>243</v>
      </c>
      <c r="GD65" t="s">
        <v>243</v>
      </c>
      <c r="GE65" t="s">
        <v>243</v>
      </c>
      <c r="GG65" t="s">
        <v>670</v>
      </c>
    </row>
    <row r="66" spans="1:189" x14ac:dyDescent="0.35">
      <c r="A66" t="s">
        <v>671</v>
      </c>
      <c r="B66" t="s">
        <v>561</v>
      </c>
      <c r="C66" t="s">
        <v>233</v>
      </c>
      <c r="D66" t="s">
        <v>656</v>
      </c>
      <c r="E66" t="s">
        <v>233</v>
      </c>
      <c r="F66" t="s">
        <v>233</v>
      </c>
      <c r="G66" t="s">
        <v>233</v>
      </c>
      <c r="H66" t="s">
        <v>481</v>
      </c>
      <c r="I66" t="s">
        <v>236</v>
      </c>
      <c r="J66" t="s">
        <v>381</v>
      </c>
      <c r="K66" t="s">
        <v>238</v>
      </c>
      <c r="L66" t="s">
        <v>239</v>
      </c>
      <c r="N66" t="s">
        <v>240</v>
      </c>
      <c r="O66" t="s">
        <v>241</v>
      </c>
      <c r="P66" t="s">
        <v>242</v>
      </c>
      <c r="Q66" t="s">
        <v>243</v>
      </c>
      <c r="R66" t="s">
        <v>243</v>
      </c>
      <c r="S66" t="s">
        <v>243</v>
      </c>
      <c r="T66" t="s">
        <v>243</v>
      </c>
      <c r="U66" t="s">
        <v>243</v>
      </c>
      <c r="W66" t="s">
        <v>244</v>
      </c>
      <c r="Y66" t="s">
        <v>311</v>
      </c>
      <c r="Z66" t="s">
        <v>242</v>
      </c>
      <c r="AA66" t="s">
        <v>243</v>
      </c>
      <c r="AB66" t="s">
        <v>243</v>
      </c>
      <c r="AC66" t="s">
        <v>243</v>
      </c>
      <c r="AD66" t="s">
        <v>243</v>
      </c>
      <c r="AE66" t="s">
        <v>243</v>
      </c>
      <c r="AF66" t="s">
        <v>243</v>
      </c>
      <c r="AG66" t="s">
        <v>243</v>
      </c>
      <c r="AH66" t="s">
        <v>243</v>
      </c>
      <c r="AI66" t="s">
        <v>243</v>
      </c>
      <c r="AJ66" t="s">
        <v>243</v>
      </c>
      <c r="AK66" t="s">
        <v>243</v>
      </c>
      <c r="AL66" t="s">
        <v>243</v>
      </c>
      <c r="AM66" t="s">
        <v>243</v>
      </c>
      <c r="AN66" t="s">
        <v>243</v>
      </c>
      <c r="AP66" t="s">
        <v>336</v>
      </c>
      <c r="AR66" t="s">
        <v>247</v>
      </c>
      <c r="AT66" t="s">
        <v>284</v>
      </c>
      <c r="AU66" t="s">
        <v>534</v>
      </c>
      <c r="AV66" t="s">
        <v>243</v>
      </c>
      <c r="AW66" t="s">
        <v>243</v>
      </c>
      <c r="AX66" t="s">
        <v>242</v>
      </c>
      <c r="AY66" t="s">
        <v>243</v>
      </c>
      <c r="AZ66" t="s">
        <v>242</v>
      </c>
      <c r="BA66" t="s">
        <v>243</v>
      </c>
      <c r="BB66" t="s">
        <v>243</v>
      </c>
      <c r="BC66" t="s">
        <v>286</v>
      </c>
      <c r="BD66" t="s">
        <v>250</v>
      </c>
      <c r="BE66" t="s">
        <v>250</v>
      </c>
      <c r="BF66" t="s">
        <v>250</v>
      </c>
      <c r="BG66" t="s">
        <v>250</v>
      </c>
      <c r="BH66" t="s">
        <v>250</v>
      </c>
      <c r="BI66" t="s">
        <v>251</v>
      </c>
      <c r="BJ66" t="s">
        <v>366</v>
      </c>
      <c r="BK66" t="s">
        <v>251</v>
      </c>
      <c r="BL66" t="s">
        <v>251</v>
      </c>
      <c r="BN66" t="s">
        <v>251</v>
      </c>
      <c r="BO66" t="s">
        <v>252</v>
      </c>
      <c r="BP66" t="s">
        <v>251</v>
      </c>
      <c r="BQ66" t="s">
        <v>266</v>
      </c>
      <c r="BR66" t="s">
        <v>251</v>
      </c>
      <c r="BT66" t="s">
        <v>251</v>
      </c>
      <c r="BU66" t="s">
        <v>251</v>
      </c>
      <c r="BV66" t="s">
        <v>251</v>
      </c>
      <c r="BX66" t="s">
        <v>251</v>
      </c>
      <c r="BY66" t="s">
        <v>251</v>
      </c>
      <c r="BZ66" t="s">
        <v>251</v>
      </c>
      <c r="CA66" t="s">
        <v>251</v>
      </c>
      <c r="CB66" t="s">
        <v>251</v>
      </c>
      <c r="CC66" t="s">
        <v>251</v>
      </c>
      <c r="CD66" t="s">
        <v>251</v>
      </c>
      <c r="CE66" t="s">
        <v>251</v>
      </c>
      <c r="CF66" t="s">
        <v>251</v>
      </c>
      <c r="CG66" t="s">
        <v>251</v>
      </c>
      <c r="CH66" t="s">
        <v>251</v>
      </c>
      <c r="CI66" t="s">
        <v>251</v>
      </c>
      <c r="CJ66" t="s">
        <v>251</v>
      </c>
      <c r="CK66" t="s">
        <v>251</v>
      </c>
      <c r="CL66" t="s">
        <v>251</v>
      </c>
      <c r="CN66" t="s">
        <v>110</v>
      </c>
      <c r="CO66" t="s">
        <v>108</v>
      </c>
      <c r="CP66" t="s">
        <v>103</v>
      </c>
      <c r="CQ66" t="s">
        <v>293</v>
      </c>
      <c r="DL66" t="s">
        <v>350</v>
      </c>
      <c r="DM66" t="s">
        <v>242</v>
      </c>
      <c r="DN66" t="s">
        <v>243</v>
      </c>
      <c r="DO66" t="s">
        <v>243</v>
      </c>
      <c r="DP66" t="s">
        <v>243</v>
      </c>
      <c r="DQ66" t="s">
        <v>243</v>
      </c>
      <c r="DR66" t="s">
        <v>243</v>
      </c>
      <c r="DS66" t="s">
        <v>243</v>
      </c>
      <c r="DT66" t="s">
        <v>243</v>
      </c>
      <c r="DU66" t="s">
        <v>243</v>
      </c>
      <c r="DV66" t="s">
        <v>243</v>
      </c>
      <c r="DW66" t="s">
        <v>242</v>
      </c>
      <c r="DX66" t="s">
        <v>243</v>
      </c>
      <c r="DY66" t="s">
        <v>243</v>
      </c>
      <c r="DZ66" t="s">
        <v>243</v>
      </c>
      <c r="EA66" t="s">
        <v>243</v>
      </c>
      <c r="EB66" t="s">
        <v>243</v>
      </c>
      <c r="EC66" t="s">
        <v>243</v>
      </c>
      <c r="ED66" t="s">
        <v>243</v>
      </c>
      <c r="EF66" t="s">
        <v>103</v>
      </c>
      <c r="EG66" t="s">
        <v>243</v>
      </c>
      <c r="EH66" t="s">
        <v>242</v>
      </c>
      <c r="EI66" t="s">
        <v>243</v>
      </c>
      <c r="EJ66" t="s">
        <v>243</v>
      </c>
      <c r="EK66" t="s">
        <v>243</v>
      </c>
      <c r="EL66" t="s">
        <v>243</v>
      </c>
      <c r="EM66" t="s">
        <v>243</v>
      </c>
      <c r="EN66" t="s">
        <v>243</v>
      </c>
      <c r="EO66" t="s">
        <v>243</v>
      </c>
      <c r="EP66" t="s">
        <v>243</v>
      </c>
      <c r="EQ66" t="s">
        <v>243</v>
      </c>
      <c r="ER66" t="s">
        <v>243</v>
      </c>
      <c r="ES66" t="s">
        <v>243</v>
      </c>
      <c r="ET66" t="s">
        <v>243</v>
      </c>
      <c r="EU66" t="s">
        <v>243</v>
      </c>
      <c r="EV66" t="s">
        <v>243</v>
      </c>
      <c r="EW66" t="s">
        <v>243</v>
      </c>
      <c r="EX66" t="s">
        <v>243</v>
      </c>
      <c r="EY66" t="s">
        <v>243</v>
      </c>
      <c r="EZ66" t="s">
        <v>243</v>
      </c>
      <c r="FA66" t="s">
        <v>243</v>
      </c>
      <c r="FB66" t="s">
        <v>243</v>
      </c>
      <c r="FC66" t="s">
        <v>243</v>
      </c>
      <c r="FD66" t="s">
        <v>243</v>
      </c>
      <c r="FE66" t="s">
        <v>243</v>
      </c>
      <c r="FF66" t="s">
        <v>243</v>
      </c>
      <c r="FG66" t="s">
        <v>243</v>
      </c>
      <c r="FH66" t="s">
        <v>243</v>
      </c>
      <c r="FI66" t="s">
        <v>243</v>
      </c>
      <c r="FJ66" t="s">
        <v>243</v>
      </c>
      <c r="FK66" t="s">
        <v>243</v>
      </c>
      <c r="FL66" t="s">
        <v>669</v>
      </c>
      <c r="FM66" t="s">
        <v>243</v>
      </c>
      <c r="FN66" t="s">
        <v>243</v>
      </c>
      <c r="FO66" t="s">
        <v>243</v>
      </c>
      <c r="FP66" t="s">
        <v>243</v>
      </c>
      <c r="FQ66" t="s">
        <v>243</v>
      </c>
      <c r="FR66" t="s">
        <v>243</v>
      </c>
      <c r="FS66" t="s">
        <v>242</v>
      </c>
      <c r="FT66" t="s">
        <v>243</v>
      </c>
      <c r="FU66" t="s">
        <v>243</v>
      </c>
      <c r="FV66" t="s">
        <v>243</v>
      </c>
      <c r="FW66" t="s">
        <v>243</v>
      </c>
      <c r="FX66" t="s">
        <v>243</v>
      </c>
      <c r="FY66" t="s">
        <v>243</v>
      </c>
      <c r="FZ66" t="s">
        <v>243</v>
      </c>
      <c r="GA66" t="s">
        <v>243</v>
      </c>
      <c r="GB66" t="s">
        <v>243</v>
      </c>
      <c r="GC66" t="s">
        <v>243</v>
      </c>
      <c r="GD66" t="s">
        <v>243</v>
      </c>
      <c r="GE66" t="s">
        <v>243</v>
      </c>
      <c r="GG66" t="s">
        <v>532</v>
      </c>
    </row>
    <row r="67" spans="1:189" x14ac:dyDescent="0.35">
      <c r="A67" t="s">
        <v>672</v>
      </c>
      <c r="B67" t="s">
        <v>561</v>
      </c>
      <c r="C67" t="s">
        <v>233</v>
      </c>
      <c r="D67" t="s">
        <v>673</v>
      </c>
      <c r="E67" t="s">
        <v>233</v>
      </c>
      <c r="F67" t="s">
        <v>233</v>
      </c>
      <c r="G67" t="s">
        <v>233</v>
      </c>
      <c r="H67" t="s">
        <v>562</v>
      </c>
      <c r="I67" t="s">
        <v>261</v>
      </c>
      <c r="K67" t="s">
        <v>278</v>
      </c>
      <c r="L67" t="s">
        <v>574</v>
      </c>
      <c r="N67" t="s">
        <v>240</v>
      </c>
      <c r="O67" t="s">
        <v>674</v>
      </c>
      <c r="P67" t="s">
        <v>243</v>
      </c>
      <c r="Q67" t="s">
        <v>243</v>
      </c>
      <c r="R67" t="s">
        <v>243</v>
      </c>
      <c r="S67" t="s">
        <v>243</v>
      </c>
      <c r="T67" t="s">
        <v>242</v>
      </c>
      <c r="U67" t="s">
        <v>243</v>
      </c>
      <c r="W67" t="s">
        <v>244</v>
      </c>
      <c r="Y67" t="s">
        <v>281</v>
      </c>
      <c r="Z67" t="s">
        <v>243</v>
      </c>
      <c r="AA67" t="s">
        <v>243</v>
      </c>
      <c r="AB67" t="s">
        <v>243</v>
      </c>
      <c r="AC67" t="s">
        <v>243</v>
      </c>
      <c r="AD67" t="s">
        <v>243</v>
      </c>
      <c r="AE67" t="s">
        <v>243</v>
      </c>
      <c r="AF67" t="s">
        <v>243</v>
      </c>
      <c r="AG67" t="s">
        <v>242</v>
      </c>
      <c r="AH67" t="s">
        <v>243</v>
      </c>
      <c r="AI67" t="s">
        <v>243</v>
      </c>
      <c r="AJ67" t="s">
        <v>243</v>
      </c>
      <c r="AK67" t="s">
        <v>243</v>
      </c>
      <c r="AL67" t="s">
        <v>243</v>
      </c>
      <c r="AM67" t="s">
        <v>243</v>
      </c>
      <c r="AN67" t="s">
        <v>243</v>
      </c>
      <c r="AP67" t="s">
        <v>282</v>
      </c>
      <c r="AR67" t="s">
        <v>510</v>
      </c>
      <c r="AT67" t="s">
        <v>264</v>
      </c>
      <c r="AU67" t="s">
        <v>401</v>
      </c>
      <c r="AV67" t="s">
        <v>243</v>
      </c>
      <c r="AW67" t="s">
        <v>242</v>
      </c>
      <c r="AX67" t="s">
        <v>242</v>
      </c>
      <c r="AY67" t="s">
        <v>243</v>
      </c>
      <c r="AZ67" t="s">
        <v>242</v>
      </c>
      <c r="BA67" t="s">
        <v>242</v>
      </c>
      <c r="BB67" t="s">
        <v>243</v>
      </c>
      <c r="BC67" t="s">
        <v>250</v>
      </c>
      <c r="BD67" t="s">
        <v>250</v>
      </c>
      <c r="BE67" t="s">
        <v>250</v>
      </c>
      <c r="BF67" t="s">
        <v>287</v>
      </c>
      <c r="BG67" t="s">
        <v>250</v>
      </c>
      <c r="BH67" t="s">
        <v>250</v>
      </c>
      <c r="BI67" t="s">
        <v>251</v>
      </c>
      <c r="BJ67" t="s">
        <v>251</v>
      </c>
      <c r="BK67" t="s">
        <v>251</v>
      </c>
      <c r="BL67" t="s">
        <v>251</v>
      </c>
      <c r="BN67" t="s">
        <v>251</v>
      </c>
      <c r="BO67" t="s">
        <v>251</v>
      </c>
      <c r="BP67" t="s">
        <v>288</v>
      </c>
      <c r="BQ67" t="s">
        <v>266</v>
      </c>
      <c r="BR67" t="s">
        <v>251</v>
      </c>
      <c r="BT67" t="s">
        <v>251</v>
      </c>
      <c r="BU67" t="s">
        <v>253</v>
      </c>
      <c r="BV67" t="s">
        <v>251</v>
      </c>
      <c r="BX67" t="s">
        <v>251</v>
      </c>
      <c r="BY67" t="s">
        <v>251</v>
      </c>
      <c r="BZ67" t="s">
        <v>254</v>
      </c>
      <c r="CA67" t="s">
        <v>290</v>
      </c>
      <c r="CB67" t="s">
        <v>291</v>
      </c>
      <c r="CC67" t="s">
        <v>251</v>
      </c>
      <c r="CD67" t="s">
        <v>251</v>
      </c>
      <c r="CE67" t="s">
        <v>251</v>
      </c>
      <c r="CF67" t="s">
        <v>251</v>
      </c>
      <c r="CG67" t="s">
        <v>251</v>
      </c>
      <c r="CH67" t="s">
        <v>251</v>
      </c>
      <c r="CI67" t="s">
        <v>251</v>
      </c>
      <c r="CJ67" t="s">
        <v>251</v>
      </c>
      <c r="CK67" t="s">
        <v>251</v>
      </c>
      <c r="CL67" t="s">
        <v>251</v>
      </c>
      <c r="CN67" t="s">
        <v>109</v>
      </c>
      <c r="CO67" t="s">
        <v>110</v>
      </c>
      <c r="CP67" t="s">
        <v>114</v>
      </c>
      <c r="CQ67" t="s">
        <v>359</v>
      </c>
      <c r="DL67" t="s">
        <v>675</v>
      </c>
      <c r="DM67" t="s">
        <v>243</v>
      </c>
      <c r="DN67" t="s">
        <v>243</v>
      </c>
      <c r="DO67" t="s">
        <v>243</v>
      </c>
      <c r="DP67" t="s">
        <v>242</v>
      </c>
      <c r="DQ67" t="s">
        <v>243</v>
      </c>
      <c r="DR67" t="s">
        <v>243</v>
      </c>
      <c r="DS67" t="s">
        <v>242</v>
      </c>
      <c r="DT67" t="s">
        <v>243</v>
      </c>
      <c r="DU67" t="s">
        <v>243</v>
      </c>
      <c r="DV67" t="s">
        <v>243</v>
      </c>
      <c r="DW67" t="s">
        <v>242</v>
      </c>
      <c r="DX67" t="s">
        <v>243</v>
      </c>
      <c r="DY67" t="s">
        <v>243</v>
      </c>
      <c r="DZ67" t="s">
        <v>243</v>
      </c>
      <c r="EA67" t="s">
        <v>243</v>
      </c>
      <c r="EB67" t="s">
        <v>243</v>
      </c>
      <c r="EC67" t="s">
        <v>243</v>
      </c>
      <c r="ED67" t="s">
        <v>243</v>
      </c>
      <c r="EF67" t="s">
        <v>676</v>
      </c>
      <c r="EG67" t="s">
        <v>243</v>
      </c>
      <c r="EH67" t="s">
        <v>243</v>
      </c>
      <c r="EI67" t="s">
        <v>243</v>
      </c>
      <c r="EJ67" t="s">
        <v>243</v>
      </c>
      <c r="EK67" t="s">
        <v>243</v>
      </c>
      <c r="EL67" t="s">
        <v>243</v>
      </c>
      <c r="EM67" t="s">
        <v>243</v>
      </c>
      <c r="EN67" t="s">
        <v>242</v>
      </c>
      <c r="EO67" t="s">
        <v>242</v>
      </c>
      <c r="EP67" t="s">
        <v>243</v>
      </c>
      <c r="EQ67" t="s">
        <v>243</v>
      </c>
      <c r="ER67" t="s">
        <v>243</v>
      </c>
      <c r="ES67" t="s">
        <v>243</v>
      </c>
      <c r="ET67" t="s">
        <v>243</v>
      </c>
      <c r="EU67" t="s">
        <v>243</v>
      </c>
      <c r="EV67" t="s">
        <v>243</v>
      </c>
      <c r="EW67" t="s">
        <v>243</v>
      </c>
      <c r="EX67" t="s">
        <v>243</v>
      </c>
      <c r="EY67" t="s">
        <v>243</v>
      </c>
      <c r="EZ67" t="s">
        <v>243</v>
      </c>
      <c r="FA67" t="s">
        <v>243</v>
      </c>
      <c r="FB67" t="s">
        <v>243</v>
      </c>
      <c r="FC67" t="s">
        <v>243</v>
      </c>
      <c r="FD67" t="s">
        <v>243</v>
      </c>
      <c r="FE67" t="s">
        <v>243</v>
      </c>
      <c r="FF67" t="s">
        <v>243</v>
      </c>
      <c r="FG67" t="s">
        <v>243</v>
      </c>
      <c r="FH67" t="s">
        <v>243</v>
      </c>
      <c r="FI67" t="s">
        <v>243</v>
      </c>
      <c r="FJ67" t="s">
        <v>243</v>
      </c>
      <c r="FK67" t="s">
        <v>243</v>
      </c>
      <c r="FL67" t="s">
        <v>416</v>
      </c>
      <c r="FM67" t="s">
        <v>242</v>
      </c>
      <c r="FN67" t="s">
        <v>242</v>
      </c>
      <c r="FO67" t="s">
        <v>243</v>
      </c>
      <c r="FP67" t="s">
        <v>243</v>
      </c>
      <c r="FQ67" t="s">
        <v>243</v>
      </c>
      <c r="FR67" t="s">
        <v>243</v>
      </c>
      <c r="FS67" t="s">
        <v>243</v>
      </c>
      <c r="FT67" t="s">
        <v>243</v>
      </c>
      <c r="FU67" t="s">
        <v>243</v>
      </c>
      <c r="FV67" t="s">
        <v>243</v>
      </c>
      <c r="FW67" t="s">
        <v>243</v>
      </c>
      <c r="FX67" t="s">
        <v>243</v>
      </c>
      <c r="FY67" t="s">
        <v>243</v>
      </c>
      <c r="FZ67" t="s">
        <v>243</v>
      </c>
      <c r="GA67" t="s">
        <v>243</v>
      </c>
      <c r="GB67" t="s">
        <v>243</v>
      </c>
      <c r="GC67" t="s">
        <v>243</v>
      </c>
      <c r="GD67" t="s">
        <v>243</v>
      </c>
      <c r="GE67" t="s">
        <v>243</v>
      </c>
      <c r="GG67" t="s">
        <v>659</v>
      </c>
    </row>
    <row r="68" spans="1:189" x14ac:dyDescent="0.35">
      <c r="A68" t="s">
        <v>677</v>
      </c>
      <c r="B68" t="s">
        <v>561</v>
      </c>
      <c r="C68" t="s">
        <v>233</v>
      </c>
      <c r="D68" t="s">
        <v>419</v>
      </c>
      <c r="E68" t="s">
        <v>233</v>
      </c>
      <c r="F68" t="s">
        <v>233</v>
      </c>
      <c r="G68" t="s">
        <v>233</v>
      </c>
      <c r="H68" t="s">
        <v>678</v>
      </c>
      <c r="I68" t="s">
        <v>261</v>
      </c>
      <c r="K68" t="s">
        <v>451</v>
      </c>
      <c r="L68" t="s">
        <v>679</v>
      </c>
      <c r="N68" t="s">
        <v>240</v>
      </c>
      <c r="O68" t="s">
        <v>241</v>
      </c>
      <c r="P68" t="s">
        <v>242</v>
      </c>
      <c r="Q68" t="s">
        <v>243</v>
      </c>
      <c r="R68" t="s">
        <v>243</v>
      </c>
      <c r="S68" t="s">
        <v>243</v>
      </c>
      <c r="T68" t="s">
        <v>243</v>
      </c>
      <c r="U68" t="s">
        <v>243</v>
      </c>
      <c r="W68" t="s">
        <v>244</v>
      </c>
      <c r="Y68" t="s">
        <v>323</v>
      </c>
      <c r="Z68" t="s">
        <v>243</v>
      </c>
      <c r="AA68" t="s">
        <v>243</v>
      </c>
      <c r="AB68" t="s">
        <v>243</v>
      </c>
      <c r="AC68" t="s">
        <v>243</v>
      </c>
      <c r="AD68" t="s">
        <v>243</v>
      </c>
      <c r="AE68" t="s">
        <v>243</v>
      </c>
      <c r="AF68" t="s">
        <v>242</v>
      </c>
      <c r="AG68" t="s">
        <v>243</v>
      </c>
      <c r="AH68" t="s">
        <v>243</v>
      </c>
      <c r="AI68" t="s">
        <v>243</v>
      </c>
      <c r="AJ68" t="s">
        <v>243</v>
      </c>
      <c r="AK68" t="s">
        <v>242</v>
      </c>
      <c r="AL68" t="s">
        <v>243</v>
      </c>
      <c r="AM68" t="s">
        <v>243</v>
      </c>
      <c r="AN68" t="s">
        <v>243</v>
      </c>
      <c r="AP68" t="s">
        <v>246</v>
      </c>
      <c r="AR68" t="s">
        <v>437</v>
      </c>
      <c r="AT68" t="s">
        <v>248</v>
      </c>
      <c r="AU68" t="s">
        <v>312</v>
      </c>
      <c r="AV68" t="s">
        <v>243</v>
      </c>
      <c r="AW68" t="s">
        <v>242</v>
      </c>
      <c r="AX68" t="s">
        <v>243</v>
      </c>
      <c r="AY68" t="s">
        <v>243</v>
      </c>
      <c r="AZ68" t="s">
        <v>242</v>
      </c>
      <c r="BA68" t="s">
        <v>243</v>
      </c>
      <c r="BB68" t="s">
        <v>243</v>
      </c>
      <c r="BC68" t="s">
        <v>250</v>
      </c>
      <c r="BD68" t="s">
        <v>250</v>
      </c>
      <c r="BE68" t="s">
        <v>250</v>
      </c>
      <c r="BF68" t="s">
        <v>287</v>
      </c>
      <c r="BG68" t="s">
        <v>250</v>
      </c>
      <c r="BH68" t="s">
        <v>250</v>
      </c>
      <c r="BI68" t="s">
        <v>251</v>
      </c>
      <c r="BJ68" t="s">
        <v>251</v>
      </c>
      <c r="BK68" t="s">
        <v>251</v>
      </c>
      <c r="BL68" t="s">
        <v>251</v>
      </c>
      <c r="BN68" t="s">
        <v>251</v>
      </c>
      <c r="BO68" t="s">
        <v>251</v>
      </c>
      <c r="BP68" t="s">
        <v>251</v>
      </c>
      <c r="BQ68" t="s">
        <v>251</v>
      </c>
      <c r="BR68" t="s">
        <v>267</v>
      </c>
      <c r="BT68" t="s">
        <v>289</v>
      </c>
      <c r="BU68" t="s">
        <v>251</v>
      </c>
      <c r="BV68" t="s">
        <v>251</v>
      </c>
      <c r="BX68" t="s">
        <v>251</v>
      </c>
      <c r="BY68" t="s">
        <v>251</v>
      </c>
      <c r="BZ68" t="s">
        <v>254</v>
      </c>
      <c r="CA68" t="s">
        <v>251</v>
      </c>
      <c r="CB68" t="s">
        <v>251</v>
      </c>
      <c r="CC68" t="s">
        <v>292</v>
      </c>
      <c r="CD68" t="s">
        <v>251</v>
      </c>
      <c r="CE68" t="s">
        <v>251</v>
      </c>
      <c r="CF68" t="s">
        <v>251</v>
      </c>
      <c r="CG68" t="s">
        <v>251</v>
      </c>
      <c r="CH68" t="s">
        <v>251</v>
      </c>
      <c r="CI68" t="s">
        <v>251</v>
      </c>
      <c r="CJ68" t="s">
        <v>251</v>
      </c>
      <c r="CK68" t="s">
        <v>251</v>
      </c>
      <c r="CL68" t="s">
        <v>251</v>
      </c>
      <c r="CN68" t="s">
        <v>111</v>
      </c>
      <c r="CO68" t="s">
        <v>122</v>
      </c>
      <c r="CP68" t="s">
        <v>119</v>
      </c>
      <c r="CQ68" t="s">
        <v>293</v>
      </c>
      <c r="DL68" t="s">
        <v>455</v>
      </c>
      <c r="DM68" t="s">
        <v>243</v>
      </c>
      <c r="DN68" t="s">
        <v>243</v>
      </c>
      <c r="DO68" t="s">
        <v>243</v>
      </c>
      <c r="DP68" t="s">
        <v>243</v>
      </c>
      <c r="DQ68" t="s">
        <v>243</v>
      </c>
      <c r="DR68" t="s">
        <v>243</v>
      </c>
      <c r="DS68" t="s">
        <v>242</v>
      </c>
      <c r="DT68" t="s">
        <v>243</v>
      </c>
      <c r="DU68" t="s">
        <v>242</v>
      </c>
      <c r="DV68" t="s">
        <v>243</v>
      </c>
      <c r="DW68" t="s">
        <v>242</v>
      </c>
      <c r="DX68" t="s">
        <v>243</v>
      </c>
      <c r="DY68" t="s">
        <v>243</v>
      </c>
      <c r="DZ68" t="s">
        <v>243</v>
      </c>
      <c r="EA68" t="s">
        <v>243</v>
      </c>
      <c r="EB68" t="s">
        <v>243</v>
      </c>
      <c r="EC68" t="s">
        <v>243</v>
      </c>
      <c r="ED68" t="s">
        <v>243</v>
      </c>
      <c r="EF68" t="s">
        <v>680</v>
      </c>
      <c r="EG68" t="s">
        <v>243</v>
      </c>
      <c r="EH68" t="s">
        <v>243</v>
      </c>
      <c r="EI68" t="s">
        <v>243</v>
      </c>
      <c r="EJ68" t="s">
        <v>243</v>
      </c>
      <c r="EK68" t="s">
        <v>243</v>
      </c>
      <c r="EL68" t="s">
        <v>243</v>
      </c>
      <c r="EM68" t="s">
        <v>243</v>
      </c>
      <c r="EN68" t="s">
        <v>243</v>
      </c>
      <c r="EO68" t="s">
        <v>243</v>
      </c>
      <c r="EP68" t="s">
        <v>242</v>
      </c>
      <c r="EQ68" t="s">
        <v>243</v>
      </c>
      <c r="ER68" t="s">
        <v>243</v>
      </c>
      <c r="ES68" t="s">
        <v>243</v>
      </c>
      <c r="ET68" t="s">
        <v>243</v>
      </c>
      <c r="EU68" t="s">
        <v>243</v>
      </c>
      <c r="EV68" t="s">
        <v>243</v>
      </c>
      <c r="EW68" t="s">
        <v>243</v>
      </c>
      <c r="EX68" t="s">
        <v>243</v>
      </c>
      <c r="EY68" t="s">
        <v>243</v>
      </c>
      <c r="EZ68" t="s">
        <v>243</v>
      </c>
      <c r="FA68" t="s">
        <v>242</v>
      </c>
      <c r="FB68" t="s">
        <v>243</v>
      </c>
      <c r="FC68" t="s">
        <v>243</v>
      </c>
      <c r="FD68" t="s">
        <v>243</v>
      </c>
      <c r="FE68" t="s">
        <v>243</v>
      </c>
      <c r="FF68" t="s">
        <v>243</v>
      </c>
      <c r="FG68" t="s">
        <v>243</v>
      </c>
      <c r="FH68" t="s">
        <v>243</v>
      </c>
      <c r="FI68" t="s">
        <v>243</v>
      </c>
      <c r="FJ68" t="s">
        <v>243</v>
      </c>
      <c r="FK68" t="s">
        <v>243</v>
      </c>
      <c r="FL68" t="s">
        <v>272</v>
      </c>
      <c r="FM68" t="s">
        <v>242</v>
      </c>
      <c r="FN68" t="s">
        <v>243</v>
      </c>
      <c r="FO68" t="s">
        <v>243</v>
      </c>
      <c r="FP68" t="s">
        <v>243</v>
      </c>
      <c r="FQ68" t="s">
        <v>243</v>
      </c>
      <c r="FR68" t="s">
        <v>242</v>
      </c>
      <c r="FS68" t="s">
        <v>242</v>
      </c>
      <c r="FT68" t="s">
        <v>243</v>
      </c>
      <c r="FU68" t="s">
        <v>243</v>
      </c>
      <c r="FV68" t="s">
        <v>243</v>
      </c>
      <c r="FW68" t="s">
        <v>243</v>
      </c>
      <c r="FX68" t="s">
        <v>243</v>
      </c>
      <c r="FY68" t="s">
        <v>243</v>
      </c>
      <c r="FZ68" t="s">
        <v>243</v>
      </c>
      <c r="GA68" t="s">
        <v>243</v>
      </c>
      <c r="GB68" t="s">
        <v>243</v>
      </c>
      <c r="GC68" t="s">
        <v>243</v>
      </c>
      <c r="GD68" t="s">
        <v>243</v>
      </c>
      <c r="GE68" t="s">
        <v>243</v>
      </c>
      <c r="GG68" t="s">
        <v>673</v>
      </c>
    </row>
    <row r="69" spans="1:189" x14ac:dyDescent="0.35">
      <c r="A69" t="s">
        <v>681</v>
      </c>
      <c r="B69" t="s">
        <v>561</v>
      </c>
      <c r="C69" t="s">
        <v>233</v>
      </c>
      <c r="D69" t="s">
        <v>618</v>
      </c>
      <c r="E69" t="s">
        <v>233</v>
      </c>
      <c r="F69" t="s">
        <v>233</v>
      </c>
      <c r="G69" t="s">
        <v>233</v>
      </c>
      <c r="H69" t="s">
        <v>682</v>
      </c>
      <c r="I69" t="s">
        <v>261</v>
      </c>
      <c r="K69" t="s">
        <v>683</v>
      </c>
      <c r="L69" t="s">
        <v>684</v>
      </c>
      <c r="N69" t="s">
        <v>240</v>
      </c>
      <c r="O69" t="s">
        <v>685</v>
      </c>
      <c r="P69" t="s">
        <v>242</v>
      </c>
      <c r="Q69" t="s">
        <v>243</v>
      </c>
      <c r="R69" t="s">
        <v>242</v>
      </c>
      <c r="S69" t="s">
        <v>243</v>
      </c>
      <c r="T69" t="s">
        <v>243</v>
      </c>
      <c r="U69" t="s">
        <v>243</v>
      </c>
      <c r="W69" t="s">
        <v>569</v>
      </c>
      <c r="Y69" t="s">
        <v>311</v>
      </c>
      <c r="Z69" t="s">
        <v>242</v>
      </c>
      <c r="AA69" t="s">
        <v>243</v>
      </c>
      <c r="AB69" t="s">
        <v>243</v>
      </c>
      <c r="AC69" t="s">
        <v>243</v>
      </c>
      <c r="AD69" t="s">
        <v>243</v>
      </c>
      <c r="AE69" t="s">
        <v>243</v>
      </c>
      <c r="AF69" t="s">
        <v>243</v>
      </c>
      <c r="AG69" t="s">
        <v>243</v>
      </c>
      <c r="AH69" t="s">
        <v>243</v>
      </c>
      <c r="AI69" t="s">
        <v>243</v>
      </c>
      <c r="AJ69" t="s">
        <v>243</v>
      </c>
      <c r="AK69" t="s">
        <v>243</v>
      </c>
      <c r="AL69" t="s">
        <v>243</v>
      </c>
      <c r="AM69" t="s">
        <v>243</v>
      </c>
      <c r="AN69" t="s">
        <v>243</v>
      </c>
      <c r="AP69" t="s">
        <v>246</v>
      </c>
      <c r="AR69" t="s">
        <v>357</v>
      </c>
      <c r="AT69" t="s">
        <v>264</v>
      </c>
      <c r="AU69" t="s">
        <v>312</v>
      </c>
      <c r="AV69" t="s">
        <v>243</v>
      </c>
      <c r="AW69" t="s">
        <v>242</v>
      </c>
      <c r="AX69" t="s">
        <v>243</v>
      </c>
      <c r="AY69" t="s">
        <v>243</v>
      </c>
      <c r="AZ69" t="s">
        <v>242</v>
      </c>
      <c r="BA69" t="s">
        <v>243</v>
      </c>
      <c r="BB69" t="s">
        <v>243</v>
      </c>
      <c r="BC69" t="s">
        <v>287</v>
      </c>
      <c r="BD69" t="s">
        <v>250</v>
      </c>
      <c r="BE69" t="s">
        <v>250</v>
      </c>
      <c r="BF69" t="s">
        <v>250</v>
      </c>
      <c r="BG69" t="s">
        <v>250</v>
      </c>
      <c r="BH69" t="s">
        <v>250</v>
      </c>
      <c r="BI69" t="s">
        <v>251</v>
      </c>
      <c r="BJ69" t="s">
        <v>251</v>
      </c>
      <c r="BK69" t="s">
        <v>251</v>
      </c>
      <c r="BL69" t="s">
        <v>349</v>
      </c>
      <c r="BN69" t="s">
        <v>438</v>
      </c>
      <c r="BO69" t="s">
        <v>251</v>
      </c>
      <c r="BP69" t="s">
        <v>288</v>
      </c>
      <c r="BQ69" t="s">
        <v>266</v>
      </c>
      <c r="BR69" t="s">
        <v>251</v>
      </c>
      <c r="BT69" t="s">
        <v>251</v>
      </c>
      <c r="BU69" t="s">
        <v>251</v>
      </c>
      <c r="BV69" t="s">
        <v>251</v>
      </c>
      <c r="BX69" t="s">
        <v>251</v>
      </c>
      <c r="BY69" t="s">
        <v>251</v>
      </c>
      <c r="BZ69" t="s">
        <v>251</v>
      </c>
      <c r="CA69" t="s">
        <v>251</v>
      </c>
      <c r="CB69" t="s">
        <v>291</v>
      </c>
      <c r="CC69" t="s">
        <v>251</v>
      </c>
      <c r="CD69" t="s">
        <v>251</v>
      </c>
      <c r="CE69" t="s">
        <v>251</v>
      </c>
      <c r="CF69" t="s">
        <v>251</v>
      </c>
      <c r="CG69" t="s">
        <v>423</v>
      </c>
      <c r="CH69" t="s">
        <v>251</v>
      </c>
      <c r="CI69" t="s">
        <v>251</v>
      </c>
      <c r="CJ69" t="s">
        <v>251</v>
      </c>
      <c r="CK69" t="s">
        <v>251</v>
      </c>
      <c r="CL69" t="s">
        <v>251</v>
      </c>
      <c r="CN69" t="s">
        <v>105</v>
      </c>
      <c r="CO69" t="s">
        <v>126</v>
      </c>
      <c r="CP69" t="s">
        <v>110</v>
      </c>
      <c r="CQ69" t="s">
        <v>359</v>
      </c>
      <c r="DL69" t="s">
        <v>686</v>
      </c>
      <c r="DM69" t="s">
        <v>242</v>
      </c>
      <c r="DN69" t="s">
        <v>243</v>
      </c>
      <c r="DO69" t="s">
        <v>243</v>
      </c>
      <c r="DP69" t="s">
        <v>242</v>
      </c>
      <c r="DQ69" t="s">
        <v>242</v>
      </c>
      <c r="DR69" t="s">
        <v>243</v>
      </c>
      <c r="DS69" t="s">
        <v>243</v>
      </c>
      <c r="DT69" t="s">
        <v>243</v>
      </c>
      <c r="DU69" t="s">
        <v>242</v>
      </c>
      <c r="DV69" t="s">
        <v>243</v>
      </c>
      <c r="DW69" t="s">
        <v>242</v>
      </c>
      <c r="DX69" t="s">
        <v>243</v>
      </c>
      <c r="DY69" t="s">
        <v>243</v>
      </c>
      <c r="DZ69" t="s">
        <v>243</v>
      </c>
      <c r="EA69" t="s">
        <v>243</v>
      </c>
      <c r="EB69" t="s">
        <v>243</v>
      </c>
      <c r="EC69" t="s">
        <v>243</v>
      </c>
      <c r="ED69" t="s">
        <v>243</v>
      </c>
      <c r="EF69" t="s">
        <v>687</v>
      </c>
      <c r="EG69" t="s">
        <v>243</v>
      </c>
      <c r="EH69" t="s">
        <v>243</v>
      </c>
      <c r="EI69" t="s">
        <v>243</v>
      </c>
      <c r="EJ69" t="s">
        <v>242</v>
      </c>
      <c r="EK69" t="s">
        <v>243</v>
      </c>
      <c r="EL69" t="s">
        <v>243</v>
      </c>
      <c r="EM69" t="s">
        <v>243</v>
      </c>
      <c r="EN69" t="s">
        <v>243</v>
      </c>
      <c r="EO69" t="s">
        <v>242</v>
      </c>
      <c r="EP69" t="s">
        <v>243</v>
      </c>
      <c r="EQ69" t="s">
        <v>243</v>
      </c>
      <c r="ER69" t="s">
        <v>243</v>
      </c>
      <c r="ES69" t="s">
        <v>243</v>
      </c>
      <c r="ET69" t="s">
        <v>243</v>
      </c>
      <c r="EU69" t="s">
        <v>243</v>
      </c>
      <c r="EV69" t="s">
        <v>243</v>
      </c>
      <c r="EW69" t="s">
        <v>243</v>
      </c>
      <c r="EX69" t="s">
        <v>243</v>
      </c>
      <c r="EY69" t="s">
        <v>243</v>
      </c>
      <c r="EZ69" t="s">
        <v>242</v>
      </c>
      <c r="FA69" t="s">
        <v>243</v>
      </c>
      <c r="FB69" t="s">
        <v>243</v>
      </c>
      <c r="FC69" t="s">
        <v>243</v>
      </c>
      <c r="FD69" t="s">
        <v>243</v>
      </c>
      <c r="FE69" t="s">
        <v>243</v>
      </c>
      <c r="FF69" t="s">
        <v>243</v>
      </c>
      <c r="FG69" t="s">
        <v>243</v>
      </c>
      <c r="FH69" t="s">
        <v>243</v>
      </c>
      <c r="FI69" t="s">
        <v>243</v>
      </c>
      <c r="FJ69" t="s">
        <v>243</v>
      </c>
      <c r="FK69" t="s">
        <v>243</v>
      </c>
      <c r="FL69" t="s">
        <v>257</v>
      </c>
      <c r="FM69" t="s">
        <v>242</v>
      </c>
      <c r="FN69" t="s">
        <v>243</v>
      </c>
      <c r="FO69" t="s">
        <v>243</v>
      </c>
      <c r="FP69" t="s">
        <v>243</v>
      </c>
      <c r="FQ69" t="s">
        <v>243</v>
      </c>
      <c r="FR69" t="s">
        <v>243</v>
      </c>
      <c r="FS69" t="s">
        <v>243</v>
      </c>
      <c r="FT69" t="s">
        <v>243</v>
      </c>
      <c r="FU69" t="s">
        <v>243</v>
      </c>
      <c r="FV69" t="s">
        <v>243</v>
      </c>
      <c r="FW69" t="s">
        <v>243</v>
      </c>
      <c r="FX69" t="s">
        <v>243</v>
      </c>
      <c r="FY69" t="s">
        <v>243</v>
      </c>
      <c r="FZ69" t="s">
        <v>243</v>
      </c>
      <c r="GA69" t="s">
        <v>243</v>
      </c>
      <c r="GB69" t="s">
        <v>243</v>
      </c>
      <c r="GC69" t="s">
        <v>243</v>
      </c>
      <c r="GD69" t="s">
        <v>243</v>
      </c>
      <c r="GE69" t="s">
        <v>243</v>
      </c>
      <c r="GG69" t="s">
        <v>688</v>
      </c>
    </row>
    <row r="70" spans="1:189" x14ac:dyDescent="0.35">
      <c r="A70" t="s">
        <v>689</v>
      </c>
      <c r="B70" t="s">
        <v>561</v>
      </c>
      <c r="C70" t="s">
        <v>233</v>
      </c>
      <c r="D70" t="s">
        <v>319</v>
      </c>
      <c r="E70" t="s">
        <v>233</v>
      </c>
      <c r="F70" t="s">
        <v>233</v>
      </c>
      <c r="G70" t="s">
        <v>233</v>
      </c>
      <c r="H70" t="s">
        <v>690</v>
      </c>
      <c r="I70" t="s">
        <v>261</v>
      </c>
      <c r="K70" t="s">
        <v>563</v>
      </c>
      <c r="L70" t="s">
        <v>691</v>
      </c>
      <c r="N70" t="s">
        <v>240</v>
      </c>
      <c r="O70" t="s">
        <v>421</v>
      </c>
      <c r="P70" t="s">
        <v>243</v>
      </c>
      <c r="Q70" t="s">
        <v>242</v>
      </c>
      <c r="R70" t="s">
        <v>243</v>
      </c>
      <c r="S70" t="s">
        <v>243</v>
      </c>
      <c r="T70" t="s">
        <v>243</v>
      </c>
      <c r="U70" t="s">
        <v>243</v>
      </c>
      <c r="W70" t="s">
        <v>422</v>
      </c>
      <c r="Y70" t="s">
        <v>356</v>
      </c>
      <c r="Z70" t="s">
        <v>243</v>
      </c>
      <c r="AA70" t="s">
        <v>243</v>
      </c>
      <c r="AB70" t="s">
        <v>243</v>
      </c>
      <c r="AC70" t="s">
        <v>243</v>
      </c>
      <c r="AD70" t="s">
        <v>243</v>
      </c>
      <c r="AE70" t="s">
        <v>243</v>
      </c>
      <c r="AF70" t="s">
        <v>243</v>
      </c>
      <c r="AG70" t="s">
        <v>243</v>
      </c>
      <c r="AH70" t="s">
        <v>243</v>
      </c>
      <c r="AI70" t="s">
        <v>243</v>
      </c>
      <c r="AJ70" t="s">
        <v>243</v>
      </c>
      <c r="AK70" t="s">
        <v>242</v>
      </c>
      <c r="AL70" t="s">
        <v>243</v>
      </c>
      <c r="AM70" t="s">
        <v>243</v>
      </c>
      <c r="AN70" t="s">
        <v>243</v>
      </c>
      <c r="AP70" t="s">
        <v>246</v>
      </c>
      <c r="AR70" t="s">
        <v>413</v>
      </c>
      <c r="AT70" t="s">
        <v>284</v>
      </c>
      <c r="AU70" t="s">
        <v>265</v>
      </c>
      <c r="AV70" t="s">
        <v>243</v>
      </c>
      <c r="AW70" t="s">
        <v>242</v>
      </c>
      <c r="AX70" t="s">
        <v>243</v>
      </c>
      <c r="AY70" t="s">
        <v>243</v>
      </c>
      <c r="AZ70" t="s">
        <v>243</v>
      </c>
      <c r="BA70" t="s">
        <v>242</v>
      </c>
      <c r="BB70" t="s">
        <v>243</v>
      </c>
      <c r="BC70" t="s">
        <v>250</v>
      </c>
      <c r="BD70" t="s">
        <v>250</v>
      </c>
      <c r="BE70" t="s">
        <v>250</v>
      </c>
      <c r="BF70" t="s">
        <v>250</v>
      </c>
      <c r="BG70" t="s">
        <v>250</v>
      </c>
      <c r="BH70" t="s">
        <v>250</v>
      </c>
      <c r="BI70" t="s">
        <v>251</v>
      </c>
      <c r="BJ70" t="s">
        <v>366</v>
      </c>
      <c r="BK70" t="s">
        <v>465</v>
      </c>
      <c r="BL70" t="s">
        <v>349</v>
      </c>
      <c r="BN70" t="s">
        <v>251</v>
      </c>
      <c r="BO70" t="s">
        <v>252</v>
      </c>
      <c r="BP70" t="s">
        <v>288</v>
      </c>
      <c r="BQ70" t="s">
        <v>266</v>
      </c>
      <c r="BR70" t="s">
        <v>251</v>
      </c>
      <c r="BT70" t="s">
        <v>251</v>
      </c>
      <c r="BU70" t="s">
        <v>253</v>
      </c>
      <c r="BV70" t="s">
        <v>251</v>
      </c>
      <c r="BX70" t="s">
        <v>251</v>
      </c>
      <c r="BY70" t="s">
        <v>251</v>
      </c>
      <c r="BZ70" t="s">
        <v>254</v>
      </c>
      <c r="CA70" t="s">
        <v>251</v>
      </c>
      <c r="CB70" t="s">
        <v>251</v>
      </c>
      <c r="CC70" t="s">
        <v>251</v>
      </c>
      <c r="CD70" t="s">
        <v>251</v>
      </c>
      <c r="CE70" t="s">
        <v>391</v>
      </c>
      <c r="CF70" t="s">
        <v>466</v>
      </c>
      <c r="CG70" t="s">
        <v>251</v>
      </c>
      <c r="CH70" t="s">
        <v>251</v>
      </c>
      <c r="CI70" t="s">
        <v>414</v>
      </c>
      <c r="CJ70" t="s">
        <v>251</v>
      </c>
      <c r="CK70" t="s">
        <v>251</v>
      </c>
      <c r="CL70" t="s">
        <v>251</v>
      </c>
      <c r="CN70" t="s">
        <v>103</v>
      </c>
      <c r="CO70" t="s">
        <v>108</v>
      </c>
      <c r="CP70" t="s">
        <v>105</v>
      </c>
      <c r="CQ70" t="s">
        <v>293</v>
      </c>
      <c r="DL70" t="s">
        <v>692</v>
      </c>
      <c r="DM70" t="s">
        <v>243</v>
      </c>
      <c r="DN70" t="s">
        <v>243</v>
      </c>
      <c r="DO70" t="s">
        <v>243</v>
      </c>
      <c r="DP70" t="s">
        <v>243</v>
      </c>
      <c r="DQ70" t="s">
        <v>243</v>
      </c>
      <c r="DR70" t="s">
        <v>242</v>
      </c>
      <c r="DS70" t="s">
        <v>243</v>
      </c>
      <c r="DT70" t="s">
        <v>243</v>
      </c>
      <c r="DU70" t="s">
        <v>242</v>
      </c>
      <c r="DV70" t="s">
        <v>243</v>
      </c>
      <c r="DW70" t="s">
        <v>242</v>
      </c>
      <c r="DX70" t="s">
        <v>243</v>
      </c>
      <c r="DY70" t="s">
        <v>243</v>
      </c>
      <c r="DZ70" t="s">
        <v>243</v>
      </c>
      <c r="EA70" t="s">
        <v>243</v>
      </c>
      <c r="EB70" t="s">
        <v>243</v>
      </c>
      <c r="EC70" t="s">
        <v>243</v>
      </c>
      <c r="ED70" t="s">
        <v>243</v>
      </c>
      <c r="EF70" t="s">
        <v>693</v>
      </c>
      <c r="EG70" t="s">
        <v>243</v>
      </c>
      <c r="EH70" t="s">
        <v>243</v>
      </c>
      <c r="EI70" t="s">
        <v>243</v>
      </c>
      <c r="EJ70" t="s">
        <v>242</v>
      </c>
      <c r="EK70" t="s">
        <v>243</v>
      </c>
      <c r="EL70" t="s">
        <v>243</v>
      </c>
      <c r="EM70" t="s">
        <v>242</v>
      </c>
      <c r="EN70" t="s">
        <v>243</v>
      </c>
      <c r="EO70" t="s">
        <v>242</v>
      </c>
      <c r="EP70" t="s">
        <v>243</v>
      </c>
      <c r="EQ70" t="s">
        <v>243</v>
      </c>
      <c r="ER70" t="s">
        <v>243</v>
      </c>
      <c r="ES70" t="s">
        <v>243</v>
      </c>
      <c r="ET70" t="s">
        <v>243</v>
      </c>
      <c r="EU70" t="s">
        <v>243</v>
      </c>
      <c r="EV70" t="s">
        <v>243</v>
      </c>
      <c r="EW70" t="s">
        <v>243</v>
      </c>
      <c r="EX70" t="s">
        <v>243</v>
      </c>
      <c r="EY70" t="s">
        <v>243</v>
      </c>
      <c r="EZ70" t="s">
        <v>243</v>
      </c>
      <c r="FA70" t="s">
        <v>243</v>
      </c>
      <c r="FB70" t="s">
        <v>243</v>
      </c>
      <c r="FC70" t="s">
        <v>243</v>
      </c>
      <c r="FD70" t="s">
        <v>243</v>
      </c>
      <c r="FE70" t="s">
        <v>243</v>
      </c>
      <c r="FF70" t="s">
        <v>243</v>
      </c>
      <c r="FG70" t="s">
        <v>243</v>
      </c>
      <c r="FH70" t="s">
        <v>243</v>
      </c>
      <c r="FI70" t="s">
        <v>243</v>
      </c>
      <c r="FJ70" t="s">
        <v>243</v>
      </c>
      <c r="FK70" t="s">
        <v>243</v>
      </c>
      <c r="FL70" t="s">
        <v>694</v>
      </c>
      <c r="FM70" t="s">
        <v>243</v>
      </c>
      <c r="FN70" t="s">
        <v>243</v>
      </c>
      <c r="FO70" t="s">
        <v>243</v>
      </c>
      <c r="FP70" t="s">
        <v>242</v>
      </c>
      <c r="FQ70" t="s">
        <v>243</v>
      </c>
      <c r="FR70" t="s">
        <v>243</v>
      </c>
      <c r="FS70" t="s">
        <v>242</v>
      </c>
      <c r="FT70" t="s">
        <v>243</v>
      </c>
      <c r="FU70" t="s">
        <v>243</v>
      </c>
      <c r="FV70" t="s">
        <v>243</v>
      </c>
      <c r="FW70" t="s">
        <v>242</v>
      </c>
      <c r="FX70" t="s">
        <v>243</v>
      </c>
      <c r="FY70" t="s">
        <v>243</v>
      </c>
      <c r="FZ70" t="s">
        <v>243</v>
      </c>
      <c r="GA70" t="s">
        <v>243</v>
      </c>
      <c r="GB70" t="s">
        <v>243</v>
      </c>
      <c r="GC70" t="s">
        <v>243</v>
      </c>
      <c r="GD70" t="s">
        <v>243</v>
      </c>
      <c r="GE70" t="s">
        <v>243</v>
      </c>
      <c r="GG70" t="s">
        <v>695</v>
      </c>
    </row>
    <row r="71" spans="1:189" x14ac:dyDescent="0.35">
      <c r="A71" t="s">
        <v>696</v>
      </c>
      <c r="B71" t="s">
        <v>561</v>
      </c>
      <c r="C71" t="s">
        <v>233</v>
      </c>
      <c r="D71" t="s">
        <v>551</v>
      </c>
      <c r="E71" t="s">
        <v>233</v>
      </c>
      <c r="F71" t="s">
        <v>233</v>
      </c>
      <c r="G71" t="s">
        <v>233</v>
      </c>
      <c r="H71" t="s">
        <v>380</v>
      </c>
      <c r="I71" t="s">
        <v>261</v>
      </c>
      <c r="K71" t="s">
        <v>353</v>
      </c>
      <c r="L71" t="s">
        <v>354</v>
      </c>
      <c r="M71" t="s">
        <v>355</v>
      </c>
      <c r="N71" t="s">
        <v>240</v>
      </c>
      <c r="O71" t="s">
        <v>241</v>
      </c>
      <c r="P71" t="s">
        <v>242</v>
      </c>
      <c r="Q71" t="s">
        <v>243</v>
      </c>
      <c r="R71" t="s">
        <v>243</v>
      </c>
      <c r="S71" t="s">
        <v>243</v>
      </c>
      <c r="T71" t="s">
        <v>243</v>
      </c>
      <c r="U71" t="s">
        <v>243</v>
      </c>
      <c r="W71" t="s">
        <v>244</v>
      </c>
      <c r="Y71" t="s">
        <v>323</v>
      </c>
      <c r="Z71" t="s">
        <v>243</v>
      </c>
      <c r="AA71" t="s">
        <v>243</v>
      </c>
      <c r="AB71" t="s">
        <v>243</v>
      </c>
      <c r="AC71" t="s">
        <v>243</v>
      </c>
      <c r="AD71" t="s">
        <v>243</v>
      </c>
      <c r="AE71" t="s">
        <v>243</v>
      </c>
      <c r="AF71" t="s">
        <v>242</v>
      </c>
      <c r="AG71" t="s">
        <v>243</v>
      </c>
      <c r="AH71" t="s">
        <v>243</v>
      </c>
      <c r="AI71" t="s">
        <v>243</v>
      </c>
      <c r="AJ71" t="s">
        <v>243</v>
      </c>
      <c r="AK71" t="s">
        <v>242</v>
      </c>
      <c r="AL71" t="s">
        <v>243</v>
      </c>
      <c r="AM71" t="s">
        <v>243</v>
      </c>
      <c r="AN71" t="s">
        <v>243</v>
      </c>
      <c r="AP71" t="s">
        <v>246</v>
      </c>
      <c r="AR71" t="s">
        <v>247</v>
      </c>
      <c r="AT71" t="s">
        <v>264</v>
      </c>
      <c r="AU71" t="s">
        <v>325</v>
      </c>
      <c r="AV71" t="s">
        <v>243</v>
      </c>
      <c r="AW71" t="s">
        <v>242</v>
      </c>
      <c r="AX71" t="s">
        <v>243</v>
      </c>
      <c r="AY71" t="s">
        <v>243</v>
      </c>
      <c r="AZ71" t="s">
        <v>243</v>
      </c>
      <c r="BA71" t="s">
        <v>243</v>
      </c>
      <c r="BB71" t="s">
        <v>243</v>
      </c>
      <c r="BC71" t="s">
        <v>250</v>
      </c>
      <c r="BD71" t="s">
        <v>250</v>
      </c>
      <c r="BE71" t="s">
        <v>250</v>
      </c>
      <c r="BF71" t="s">
        <v>250</v>
      </c>
      <c r="BG71" t="s">
        <v>250</v>
      </c>
      <c r="BH71" t="s">
        <v>250</v>
      </c>
      <c r="BI71" t="s">
        <v>251</v>
      </c>
      <c r="BJ71" t="s">
        <v>366</v>
      </c>
      <c r="BK71" t="s">
        <v>251</v>
      </c>
      <c r="BL71" t="s">
        <v>251</v>
      </c>
      <c r="BN71" t="s">
        <v>251</v>
      </c>
      <c r="BO71" t="s">
        <v>251</v>
      </c>
      <c r="BP71" t="s">
        <v>251</v>
      </c>
      <c r="BQ71" t="s">
        <v>251</v>
      </c>
      <c r="BR71" t="s">
        <v>251</v>
      </c>
      <c r="BT71" t="s">
        <v>251</v>
      </c>
      <c r="BU71" t="s">
        <v>251</v>
      </c>
      <c r="BV71" t="s">
        <v>251</v>
      </c>
      <c r="BW71" t="s">
        <v>251</v>
      </c>
      <c r="BX71" t="s">
        <v>251</v>
      </c>
      <c r="BY71" t="s">
        <v>251</v>
      </c>
      <c r="BZ71" t="s">
        <v>251</v>
      </c>
      <c r="CA71" t="s">
        <v>251</v>
      </c>
      <c r="CB71" t="s">
        <v>251</v>
      </c>
      <c r="CC71" t="s">
        <v>292</v>
      </c>
      <c r="CD71" t="s">
        <v>251</v>
      </c>
      <c r="CE71" t="s">
        <v>251</v>
      </c>
      <c r="CF71" t="s">
        <v>251</v>
      </c>
      <c r="CG71" t="s">
        <v>251</v>
      </c>
      <c r="CH71" t="s">
        <v>251</v>
      </c>
      <c r="CI71" t="s">
        <v>251</v>
      </c>
      <c r="CJ71" t="s">
        <v>251</v>
      </c>
      <c r="CK71" t="s">
        <v>251</v>
      </c>
      <c r="CL71" t="s">
        <v>697</v>
      </c>
      <c r="CM71" t="s">
        <v>698</v>
      </c>
      <c r="CN71" t="s">
        <v>122</v>
      </c>
      <c r="CO71" t="s">
        <v>103</v>
      </c>
      <c r="CP71" t="s">
        <v>131</v>
      </c>
      <c r="CQ71" t="s">
        <v>304</v>
      </c>
      <c r="CR71" t="s">
        <v>339</v>
      </c>
      <c r="CS71" t="s">
        <v>243</v>
      </c>
      <c r="CT71" t="s">
        <v>243</v>
      </c>
      <c r="CU71" t="s">
        <v>243</v>
      </c>
      <c r="CV71" t="s">
        <v>243</v>
      </c>
      <c r="CW71" t="s">
        <v>243</v>
      </c>
      <c r="CX71" t="s">
        <v>243</v>
      </c>
      <c r="CY71" t="s">
        <v>242</v>
      </c>
      <c r="CZ71" t="s">
        <v>243</v>
      </c>
      <c r="DA71" t="s">
        <v>243</v>
      </c>
      <c r="DB71" t="s">
        <v>243</v>
      </c>
      <c r="DC71" t="s">
        <v>242</v>
      </c>
      <c r="DD71" t="s">
        <v>243</v>
      </c>
      <c r="DE71" t="s">
        <v>243</v>
      </c>
      <c r="DF71" t="s">
        <v>243</v>
      </c>
      <c r="DG71" t="s">
        <v>243</v>
      </c>
      <c r="DH71" t="s">
        <v>243</v>
      </c>
      <c r="DI71" t="s">
        <v>243</v>
      </c>
      <c r="DJ71" t="s">
        <v>243</v>
      </c>
      <c r="EF71" t="s">
        <v>122</v>
      </c>
      <c r="EG71" t="s">
        <v>243</v>
      </c>
      <c r="EH71" t="s">
        <v>243</v>
      </c>
      <c r="EI71" t="s">
        <v>243</v>
      </c>
      <c r="EJ71" t="s">
        <v>243</v>
      </c>
      <c r="EK71" t="s">
        <v>243</v>
      </c>
      <c r="EL71" t="s">
        <v>243</v>
      </c>
      <c r="EM71" t="s">
        <v>243</v>
      </c>
      <c r="EN71" t="s">
        <v>243</v>
      </c>
      <c r="EO71" t="s">
        <v>243</v>
      </c>
      <c r="EP71" t="s">
        <v>243</v>
      </c>
      <c r="EQ71" t="s">
        <v>243</v>
      </c>
      <c r="ER71" t="s">
        <v>243</v>
      </c>
      <c r="ES71" t="s">
        <v>243</v>
      </c>
      <c r="ET71" t="s">
        <v>243</v>
      </c>
      <c r="EU71" t="s">
        <v>243</v>
      </c>
      <c r="EV71" t="s">
        <v>243</v>
      </c>
      <c r="EW71" t="s">
        <v>243</v>
      </c>
      <c r="EX71" t="s">
        <v>243</v>
      </c>
      <c r="EY71" t="s">
        <v>243</v>
      </c>
      <c r="EZ71" t="s">
        <v>243</v>
      </c>
      <c r="FA71" t="s">
        <v>242</v>
      </c>
      <c r="FB71" t="s">
        <v>243</v>
      </c>
      <c r="FC71" t="s">
        <v>243</v>
      </c>
      <c r="FD71" t="s">
        <v>243</v>
      </c>
      <c r="FE71" t="s">
        <v>243</v>
      </c>
      <c r="FF71" t="s">
        <v>243</v>
      </c>
      <c r="FG71" t="s">
        <v>243</v>
      </c>
      <c r="FH71" t="s">
        <v>243</v>
      </c>
      <c r="FI71" t="s">
        <v>243</v>
      </c>
      <c r="FJ71" t="s">
        <v>243</v>
      </c>
      <c r="FK71" t="s">
        <v>243</v>
      </c>
      <c r="FL71" t="s">
        <v>429</v>
      </c>
      <c r="FM71" t="s">
        <v>243</v>
      </c>
      <c r="FN71" t="s">
        <v>242</v>
      </c>
      <c r="FO71" t="s">
        <v>243</v>
      </c>
      <c r="FP71" t="s">
        <v>243</v>
      </c>
      <c r="FQ71" t="s">
        <v>243</v>
      </c>
      <c r="FR71" t="s">
        <v>243</v>
      </c>
      <c r="FS71" t="s">
        <v>242</v>
      </c>
      <c r="FT71" t="s">
        <v>243</v>
      </c>
      <c r="FU71" t="s">
        <v>243</v>
      </c>
      <c r="FV71" t="s">
        <v>243</v>
      </c>
      <c r="FW71" t="s">
        <v>243</v>
      </c>
      <c r="FX71" t="s">
        <v>243</v>
      </c>
      <c r="FY71" t="s">
        <v>243</v>
      </c>
      <c r="FZ71" t="s">
        <v>243</v>
      </c>
      <c r="GA71" t="s">
        <v>243</v>
      </c>
      <c r="GB71" t="s">
        <v>243</v>
      </c>
      <c r="GC71" t="s">
        <v>243</v>
      </c>
      <c r="GD71" t="s">
        <v>243</v>
      </c>
      <c r="GE71" t="s">
        <v>243</v>
      </c>
      <c r="GG71" t="s">
        <v>699</v>
      </c>
    </row>
    <row r="72" spans="1:189" x14ac:dyDescent="0.35">
      <c r="A72" t="s">
        <v>700</v>
      </c>
      <c r="B72" t="s">
        <v>561</v>
      </c>
      <c r="C72" t="s">
        <v>233</v>
      </c>
      <c r="D72" t="s">
        <v>699</v>
      </c>
      <c r="E72" t="s">
        <v>233</v>
      </c>
      <c r="F72" t="s">
        <v>233</v>
      </c>
      <c r="G72" t="s">
        <v>233</v>
      </c>
      <c r="H72" t="s">
        <v>701</v>
      </c>
      <c r="I72" t="s">
        <v>261</v>
      </c>
      <c r="K72" t="s">
        <v>238</v>
      </c>
      <c r="L72" t="s">
        <v>239</v>
      </c>
      <c r="N72" t="s">
        <v>240</v>
      </c>
      <c r="O72" t="s">
        <v>241</v>
      </c>
      <c r="P72" t="s">
        <v>242</v>
      </c>
      <c r="Q72" t="s">
        <v>243</v>
      </c>
      <c r="R72" t="s">
        <v>243</v>
      </c>
      <c r="S72" t="s">
        <v>243</v>
      </c>
      <c r="T72" t="s">
        <v>243</v>
      </c>
      <c r="U72" t="s">
        <v>243</v>
      </c>
      <c r="W72" t="s">
        <v>244</v>
      </c>
      <c r="Y72" t="s">
        <v>281</v>
      </c>
      <c r="Z72" t="s">
        <v>243</v>
      </c>
      <c r="AA72" t="s">
        <v>243</v>
      </c>
      <c r="AB72" t="s">
        <v>243</v>
      </c>
      <c r="AC72" t="s">
        <v>243</v>
      </c>
      <c r="AD72" t="s">
        <v>243</v>
      </c>
      <c r="AE72" t="s">
        <v>243</v>
      </c>
      <c r="AF72" t="s">
        <v>243</v>
      </c>
      <c r="AG72" t="s">
        <v>242</v>
      </c>
      <c r="AH72" t="s">
        <v>243</v>
      </c>
      <c r="AI72" t="s">
        <v>243</v>
      </c>
      <c r="AJ72" t="s">
        <v>243</v>
      </c>
      <c r="AK72" t="s">
        <v>243</v>
      </c>
      <c r="AL72" t="s">
        <v>243</v>
      </c>
      <c r="AM72" t="s">
        <v>243</v>
      </c>
      <c r="AN72" t="s">
        <v>243</v>
      </c>
      <c r="AP72" t="s">
        <v>246</v>
      </c>
      <c r="AR72" t="s">
        <v>510</v>
      </c>
      <c r="AT72" t="s">
        <v>242</v>
      </c>
      <c r="AU72" t="s">
        <v>534</v>
      </c>
      <c r="AV72" t="s">
        <v>243</v>
      </c>
      <c r="AW72" t="s">
        <v>243</v>
      </c>
      <c r="AX72" t="s">
        <v>242</v>
      </c>
      <c r="AY72" t="s">
        <v>243</v>
      </c>
      <c r="AZ72" t="s">
        <v>242</v>
      </c>
      <c r="BA72" t="s">
        <v>243</v>
      </c>
      <c r="BB72" t="s">
        <v>243</v>
      </c>
      <c r="BC72" t="s">
        <v>250</v>
      </c>
      <c r="BD72" t="s">
        <v>250</v>
      </c>
      <c r="BE72" t="s">
        <v>286</v>
      </c>
      <c r="BF72" t="s">
        <v>287</v>
      </c>
      <c r="BG72" t="s">
        <v>250</v>
      </c>
      <c r="BH72" t="s">
        <v>250</v>
      </c>
      <c r="BI72" t="s">
        <v>251</v>
      </c>
      <c r="BJ72" t="s">
        <v>366</v>
      </c>
      <c r="BK72" t="s">
        <v>251</v>
      </c>
      <c r="BL72" t="s">
        <v>251</v>
      </c>
      <c r="BN72" t="s">
        <v>251</v>
      </c>
      <c r="BO72" t="s">
        <v>251</v>
      </c>
      <c r="BP72" t="s">
        <v>251</v>
      </c>
      <c r="BQ72" t="s">
        <v>266</v>
      </c>
      <c r="BR72" t="s">
        <v>267</v>
      </c>
      <c r="BT72" t="s">
        <v>251</v>
      </c>
      <c r="BU72" t="s">
        <v>253</v>
      </c>
      <c r="BV72" t="s">
        <v>251</v>
      </c>
      <c r="BY72" t="s">
        <v>251</v>
      </c>
      <c r="BZ72" t="s">
        <v>254</v>
      </c>
      <c r="CA72" t="s">
        <v>251</v>
      </c>
      <c r="CB72" t="s">
        <v>291</v>
      </c>
      <c r="CC72" t="s">
        <v>251</v>
      </c>
      <c r="CD72" t="s">
        <v>251</v>
      </c>
      <c r="CE72" t="s">
        <v>391</v>
      </c>
      <c r="CF72" t="s">
        <v>251</v>
      </c>
      <c r="CG72" t="s">
        <v>423</v>
      </c>
      <c r="CH72" t="s">
        <v>251</v>
      </c>
      <c r="CI72" t="s">
        <v>268</v>
      </c>
      <c r="CJ72" t="s">
        <v>251</v>
      </c>
      <c r="CK72" t="s">
        <v>251</v>
      </c>
      <c r="CL72" t="s">
        <v>251</v>
      </c>
      <c r="CN72" t="s">
        <v>119</v>
      </c>
      <c r="CO72" t="s">
        <v>110</v>
      </c>
      <c r="CP72" t="s">
        <v>111</v>
      </c>
      <c r="CQ72" t="s">
        <v>255</v>
      </c>
      <c r="CR72" t="s">
        <v>702</v>
      </c>
      <c r="CS72" t="s">
        <v>243</v>
      </c>
      <c r="CT72" t="s">
        <v>243</v>
      </c>
      <c r="CU72" t="s">
        <v>242</v>
      </c>
      <c r="CV72" t="s">
        <v>243</v>
      </c>
      <c r="CW72" t="s">
        <v>242</v>
      </c>
      <c r="CX72" t="s">
        <v>243</v>
      </c>
      <c r="CY72" t="s">
        <v>243</v>
      </c>
      <c r="CZ72" t="s">
        <v>243</v>
      </c>
      <c r="DA72" t="s">
        <v>243</v>
      </c>
      <c r="DB72" t="s">
        <v>243</v>
      </c>
      <c r="DC72" t="s">
        <v>242</v>
      </c>
      <c r="DD72" t="s">
        <v>242</v>
      </c>
      <c r="DE72" t="s">
        <v>243</v>
      </c>
      <c r="DF72" t="s">
        <v>243</v>
      </c>
      <c r="DG72" t="s">
        <v>243</v>
      </c>
      <c r="DH72" t="s">
        <v>243</v>
      </c>
      <c r="DI72" t="s">
        <v>243</v>
      </c>
      <c r="DJ72" t="s">
        <v>243</v>
      </c>
      <c r="EF72" t="s">
        <v>340</v>
      </c>
      <c r="EG72" t="s">
        <v>243</v>
      </c>
      <c r="EH72" t="s">
        <v>243</v>
      </c>
      <c r="EI72" t="s">
        <v>243</v>
      </c>
      <c r="EJ72" t="s">
        <v>243</v>
      </c>
      <c r="EK72" t="s">
        <v>243</v>
      </c>
      <c r="EL72" t="s">
        <v>243</v>
      </c>
      <c r="EM72" t="s">
        <v>243</v>
      </c>
      <c r="EN72" t="s">
        <v>243</v>
      </c>
      <c r="EO72" t="s">
        <v>242</v>
      </c>
      <c r="EP72" t="s">
        <v>242</v>
      </c>
      <c r="EQ72" t="s">
        <v>243</v>
      </c>
      <c r="ER72" t="s">
        <v>243</v>
      </c>
      <c r="ES72" t="s">
        <v>243</v>
      </c>
      <c r="ET72" t="s">
        <v>243</v>
      </c>
      <c r="EU72" t="s">
        <v>243</v>
      </c>
      <c r="EV72" t="s">
        <v>243</v>
      </c>
      <c r="EW72" t="s">
        <v>243</v>
      </c>
      <c r="EX72" t="s">
        <v>243</v>
      </c>
      <c r="EY72" t="s">
        <v>243</v>
      </c>
      <c r="EZ72" t="s">
        <v>243</v>
      </c>
      <c r="FA72" t="s">
        <v>243</v>
      </c>
      <c r="FB72" t="s">
        <v>243</v>
      </c>
      <c r="FC72" t="s">
        <v>243</v>
      </c>
      <c r="FD72" t="s">
        <v>243</v>
      </c>
      <c r="FE72" t="s">
        <v>243</v>
      </c>
      <c r="FF72" t="s">
        <v>243</v>
      </c>
      <c r="FG72" t="s">
        <v>243</v>
      </c>
      <c r="FH72" t="s">
        <v>243</v>
      </c>
      <c r="FI72" t="s">
        <v>243</v>
      </c>
      <c r="FJ72" t="s">
        <v>243</v>
      </c>
      <c r="FK72" t="s">
        <v>243</v>
      </c>
      <c r="FL72" t="s">
        <v>341</v>
      </c>
      <c r="FM72" t="s">
        <v>242</v>
      </c>
      <c r="FN72" t="s">
        <v>243</v>
      </c>
      <c r="FO72" t="s">
        <v>243</v>
      </c>
      <c r="FP72" t="s">
        <v>243</v>
      </c>
      <c r="FQ72" t="s">
        <v>243</v>
      </c>
      <c r="FR72" t="s">
        <v>242</v>
      </c>
      <c r="FS72" t="s">
        <v>243</v>
      </c>
      <c r="FT72" t="s">
        <v>243</v>
      </c>
      <c r="FU72" t="s">
        <v>243</v>
      </c>
      <c r="FV72" t="s">
        <v>243</v>
      </c>
      <c r="FW72" t="s">
        <v>243</v>
      </c>
      <c r="FX72" t="s">
        <v>243</v>
      </c>
      <c r="FY72" t="s">
        <v>243</v>
      </c>
      <c r="FZ72" t="s">
        <v>243</v>
      </c>
      <c r="GA72" t="s">
        <v>243</v>
      </c>
      <c r="GB72" t="s">
        <v>243</v>
      </c>
      <c r="GC72" t="s">
        <v>243</v>
      </c>
      <c r="GD72" t="s">
        <v>243</v>
      </c>
      <c r="GE72" t="s">
        <v>243</v>
      </c>
      <c r="GG72" t="s">
        <v>274</v>
      </c>
    </row>
    <row r="73" spans="1:189" x14ac:dyDescent="0.35">
      <c r="A73" t="s">
        <v>703</v>
      </c>
      <c r="B73" t="s">
        <v>232</v>
      </c>
      <c r="C73" t="s">
        <v>233</v>
      </c>
      <c r="D73" t="s">
        <v>513</v>
      </c>
      <c r="E73" t="s">
        <v>233</v>
      </c>
      <c r="F73" t="s">
        <v>233</v>
      </c>
      <c r="G73" t="s">
        <v>233</v>
      </c>
      <c r="H73" t="s">
        <v>704</v>
      </c>
      <c r="I73" t="s">
        <v>261</v>
      </c>
      <c r="K73" t="s">
        <v>557</v>
      </c>
      <c r="L73" t="s">
        <v>558</v>
      </c>
      <c r="N73" t="s">
        <v>462</v>
      </c>
      <c r="O73" t="s">
        <v>241</v>
      </c>
      <c r="P73" t="s">
        <v>242</v>
      </c>
      <c r="Q73" t="s">
        <v>243</v>
      </c>
      <c r="R73" t="s">
        <v>243</v>
      </c>
      <c r="S73" t="s">
        <v>243</v>
      </c>
      <c r="T73" t="s">
        <v>243</v>
      </c>
      <c r="U73" t="s">
        <v>243</v>
      </c>
      <c r="W73" t="s">
        <v>244</v>
      </c>
      <c r="Y73" t="s">
        <v>311</v>
      </c>
      <c r="Z73" t="s">
        <v>242</v>
      </c>
      <c r="AA73" t="s">
        <v>243</v>
      </c>
      <c r="AB73" t="s">
        <v>243</v>
      </c>
      <c r="AC73" t="s">
        <v>243</v>
      </c>
      <c r="AD73" t="s">
        <v>243</v>
      </c>
      <c r="AE73" t="s">
        <v>243</v>
      </c>
      <c r="AF73" t="s">
        <v>243</v>
      </c>
      <c r="AG73" t="s">
        <v>243</v>
      </c>
      <c r="AH73" t="s">
        <v>243</v>
      </c>
      <c r="AI73" t="s">
        <v>243</v>
      </c>
      <c r="AJ73" t="s">
        <v>243</v>
      </c>
      <c r="AK73" t="s">
        <v>243</v>
      </c>
      <c r="AL73" t="s">
        <v>243</v>
      </c>
      <c r="AM73" t="s">
        <v>243</v>
      </c>
      <c r="AN73" t="s">
        <v>243</v>
      </c>
      <c r="AP73" t="s">
        <v>246</v>
      </c>
      <c r="AR73" t="s">
        <v>510</v>
      </c>
      <c r="AT73" t="s">
        <v>242</v>
      </c>
      <c r="AU73" t="s">
        <v>347</v>
      </c>
      <c r="AV73" t="s">
        <v>243</v>
      </c>
      <c r="AW73" t="s">
        <v>243</v>
      </c>
      <c r="AX73" t="s">
        <v>243</v>
      </c>
      <c r="AY73" t="s">
        <v>242</v>
      </c>
      <c r="AZ73" t="s">
        <v>242</v>
      </c>
      <c r="BA73" t="s">
        <v>243</v>
      </c>
      <c r="BB73" t="s">
        <v>243</v>
      </c>
      <c r="BC73" t="s">
        <v>286</v>
      </c>
      <c r="BD73" t="s">
        <v>250</v>
      </c>
      <c r="BE73" t="s">
        <v>287</v>
      </c>
      <c r="BF73" t="s">
        <v>287</v>
      </c>
      <c r="BG73" t="s">
        <v>250</v>
      </c>
      <c r="BH73" t="s">
        <v>250</v>
      </c>
      <c r="BI73" t="s">
        <v>251</v>
      </c>
      <c r="BJ73" t="s">
        <v>251</v>
      </c>
      <c r="BK73" t="s">
        <v>251</v>
      </c>
      <c r="BL73" t="s">
        <v>251</v>
      </c>
      <c r="BM73" t="s">
        <v>251</v>
      </c>
      <c r="BO73" t="s">
        <v>252</v>
      </c>
      <c r="BP73" t="s">
        <v>251</v>
      </c>
      <c r="BQ73" t="s">
        <v>251</v>
      </c>
      <c r="BR73" t="s">
        <v>267</v>
      </c>
      <c r="BS73" t="s">
        <v>251</v>
      </c>
      <c r="BU73" t="s">
        <v>253</v>
      </c>
      <c r="BV73" t="s">
        <v>251</v>
      </c>
      <c r="BY73" t="s">
        <v>251</v>
      </c>
      <c r="BZ73" t="s">
        <v>254</v>
      </c>
      <c r="CA73" t="s">
        <v>251</v>
      </c>
      <c r="CB73" t="s">
        <v>291</v>
      </c>
      <c r="CC73" t="s">
        <v>251</v>
      </c>
      <c r="CD73" t="s">
        <v>327</v>
      </c>
      <c r="CE73" t="s">
        <v>391</v>
      </c>
      <c r="CF73" t="s">
        <v>251</v>
      </c>
      <c r="CG73" t="s">
        <v>251</v>
      </c>
      <c r="CH73" t="s">
        <v>251</v>
      </c>
      <c r="CI73" t="s">
        <v>251</v>
      </c>
      <c r="CJ73" t="s">
        <v>251</v>
      </c>
      <c r="CK73" t="s">
        <v>251</v>
      </c>
      <c r="CL73" t="s">
        <v>251</v>
      </c>
      <c r="CN73" t="s">
        <v>111</v>
      </c>
      <c r="CO73" t="s">
        <v>108</v>
      </c>
      <c r="CP73" t="s">
        <v>119</v>
      </c>
      <c r="CQ73" t="s">
        <v>359</v>
      </c>
      <c r="DL73" t="s">
        <v>367</v>
      </c>
      <c r="DM73" t="s">
        <v>243</v>
      </c>
      <c r="DN73" t="s">
        <v>243</v>
      </c>
      <c r="DO73" t="s">
        <v>243</v>
      </c>
      <c r="DP73" t="s">
        <v>243</v>
      </c>
      <c r="DQ73" t="s">
        <v>243</v>
      </c>
      <c r="DR73" t="s">
        <v>243</v>
      </c>
      <c r="DS73" t="s">
        <v>243</v>
      </c>
      <c r="DT73" t="s">
        <v>243</v>
      </c>
      <c r="DU73" t="s">
        <v>243</v>
      </c>
      <c r="DV73" t="s">
        <v>243</v>
      </c>
      <c r="DW73" t="s">
        <v>242</v>
      </c>
      <c r="DX73" t="s">
        <v>243</v>
      </c>
      <c r="DY73" t="s">
        <v>243</v>
      </c>
      <c r="DZ73" t="s">
        <v>243</v>
      </c>
      <c r="EA73" t="s">
        <v>243</v>
      </c>
      <c r="EB73" t="s">
        <v>243</v>
      </c>
      <c r="EC73" t="s">
        <v>243</v>
      </c>
      <c r="ED73" t="s">
        <v>243</v>
      </c>
      <c r="EF73" t="s">
        <v>315</v>
      </c>
      <c r="EG73" t="s">
        <v>243</v>
      </c>
      <c r="EH73" t="s">
        <v>243</v>
      </c>
      <c r="EI73" t="s">
        <v>243</v>
      </c>
      <c r="EJ73" t="s">
        <v>243</v>
      </c>
      <c r="EK73" t="s">
        <v>243</v>
      </c>
      <c r="EL73" t="s">
        <v>243</v>
      </c>
      <c r="EM73" t="s">
        <v>242</v>
      </c>
      <c r="EN73" t="s">
        <v>243</v>
      </c>
      <c r="EO73" t="s">
        <v>243</v>
      </c>
      <c r="EP73" t="s">
        <v>242</v>
      </c>
      <c r="EQ73" t="s">
        <v>243</v>
      </c>
      <c r="ER73" t="s">
        <v>243</v>
      </c>
      <c r="ES73" t="s">
        <v>243</v>
      </c>
      <c r="ET73" t="s">
        <v>243</v>
      </c>
      <c r="EU73" t="s">
        <v>243</v>
      </c>
      <c r="EV73" t="s">
        <v>243</v>
      </c>
      <c r="EW73" t="s">
        <v>243</v>
      </c>
      <c r="EX73" t="s">
        <v>243</v>
      </c>
      <c r="EY73" t="s">
        <v>243</v>
      </c>
      <c r="EZ73" t="s">
        <v>243</v>
      </c>
      <c r="FA73" t="s">
        <v>243</v>
      </c>
      <c r="FB73" t="s">
        <v>243</v>
      </c>
      <c r="FC73" t="s">
        <v>243</v>
      </c>
      <c r="FD73" t="s">
        <v>243</v>
      </c>
      <c r="FE73" t="s">
        <v>243</v>
      </c>
      <c r="FF73" t="s">
        <v>243</v>
      </c>
      <c r="FG73" t="s">
        <v>243</v>
      </c>
      <c r="FH73" t="s">
        <v>243</v>
      </c>
      <c r="FI73" t="s">
        <v>243</v>
      </c>
      <c r="FJ73" t="s">
        <v>243</v>
      </c>
      <c r="FK73" t="s">
        <v>243</v>
      </c>
      <c r="FL73" t="s">
        <v>705</v>
      </c>
      <c r="FM73" t="s">
        <v>243</v>
      </c>
      <c r="FN73" t="s">
        <v>242</v>
      </c>
      <c r="FO73" t="s">
        <v>243</v>
      </c>
      <c r="FP73" t="s">
        <v>243</v>
      </c>
      <c r="FQ73" t="s">
        <v>243</v>
      </c>
      <c r="FR73" t="s">
        <v>243</v>
      </c>
      <c r="FS73" t="s">
        <v>243</v>
      </c>
      <c r="FT73" t="s">
        <v>243</v>
      </c>
      <c r="FU73" t="s">
        <v>243</v>
      </c>
      <c r="FV73" t="s">
        <v>243</v>
      </c>
      <c r="FW73" t="s">
        <v>243</v>
      </c>
      <c r="FX73" t="s">
        <v>243</v>
      </c>
      <c r="FY73" t="s">
        <v>243</v>
      </c>
      <c r="FZ73" t="s">
        <v>243</v>
      </c>
      <c r="GA73" t="s">
        <v>243</v>
      </c>
      <c r="GB73" t="s">
        <v>243</v>
      </c>
      <c r="GC73" t="s">
        <v>243</v>
      </c>
      <c r="GD73" t="s">
        <v>243</v>
      </c>
      <c r="GE73" t="s">
        <v>243</v>
      </c>
      <c r="GG73" t="s">
        <v>706</v>
      </c>
    </row>
    <row r="74" spans="1:189" x14ac:dyDescent="0.35">
      <c r="A74" t="s">
        <v>707</v>
      </c>
      <c r="B74" t="s">
        <v>561</v>
      </c>
      <c r="C74" t="s">
        <v>233</v>
      </c>
      <c r="D74" t="s">
        <v>706</v>
      </c>
      <c r="E74" t="s">
        <v>233</v>
      </c>
      <c r="F74" t="s">
        <v>233</v>
      </c>
      <c r="G74" t="s">
        <v>233</v>
      </c>
      <c r="H74" t="s">
        <v>345</v>
      </c>
      <c r="I74" t="s">
        <v>261</v>
      </c>
      <c r="K74" t="s">
        <v>389</v>
      </c>
      <c r="L74" t="s">
        <v>390</v>
      </c>
      <c r="N74" t="s">
        <v>240</v>
      </c>
      <c r="O74" t="s">
        <v>685</v>
      </c>
      <c r="P74" t="s">
        <v>242</v>
      </c>
      <c r="Q74" t="s">
        <v>243</v>
      </c>
      <c r="R74" t="s">
        <v>242</v>
      </c>
      <c r="S74" t="s">
        <v>243</v>
      </c>
      <c r="T74" t="s">
        <v>243</v>
      </c>
      <c r="U74" t="s">
        <v>243</v>
      </c>
      <c r="W74" t="s">
        <v>244</v>
      </c>
      <c r="Y74" t="s">
        <v>281</v>
      </c>
      <c r="Z74" t="s">
        <v>243</v>
      </c>
      <c r="AA74" t="s">
        <v>243</v>
      </c>
      <c r="AB74" t="s">
        <v>243</v>
      </c>
      <c r="AC74" t="s">
        <v>243</v>
      </c>
      <c r="AD74" t="s">
        <v>243</v>
      </c>
      <c r="AE74" t="s">
        <v>243</v>
      </c>
      <c r="AF74" t="s">
        <v>243</v>
      </c>
      <c r="AG74" t="s">
        <v>242</v>
      </c>
      <c r="AH74" t="s">
        <v>243</v>
      </c>
      <c r="AI74" t="s">
        <v>243</v>
      </c>
      <c r="AJ74" t="s">
        <v>243</v>
      </c>
      <c r="AK74" t="s">
        <v>243</v>
      </c>
      <c r="AL74" t="s">
        <v>243</v>
      </c>
      <c r="AM74" t="s">
        <v>243</v>
      </c>
      <c r="AN74" t="s">
        <v>243</v>
      </c>
      <c r="AP74" t="s">
        <v>246</v>
      </c>
      <c r="AR74" t="s">
        <v>510</v>
      </c>
      <c r="AT74" t="s">
        <v>242</v>
      </c>
      <c r="AU74" t="s">
        <v>534</v>
      </c>
      <c r="AV74" t="s">
        <v>243</v>
      </c>
      <c r="AW74" t="s">
        <v>243</v>
      </c>
      <c r="AX74" t="s">
        <v>242</v>
      </c>
      <c r="AY74" t="s">
        <v>243</v>
      </c>
      <c r="AZ74" t="s">
        <v>242</v>
      </c>
      <c r="BA74" t="s">
        <v>243</v>
      </c>
      <c r="BB74" t="s">
        <v>243</v>
      </c>
      <c r="BC74" t="s">
        <v>287</v>
      </c>
      <c r="BD74" t="s">
        <v>250</v>
      </c>
      <c r="BE74" t="s">
        <v>286</v>
      </c>
      <c r="BF74" t="s">
        <v>287</v>
      </c>
      <c r="BG74" t="s">
        <v>250</v>
      </c>
      <c r="BH74" t="s">
        <v>250</v>
      </c>
      <c r="BI74" t="s">
        <v>251</v>
      </c>
      <c r="BJ74" t="s">
        <v>268</v>
      </c>
      <c r="BK74" t="s">
        <v>465</v>
      </c>
      <c r="BL74" t="s">
        <v>251</v>
      </c>
      <c r="BN74" t="s">
        <v>251</v>
      </c>
      <c r="BO74" t="s">
        <v>251</v>
      </c>
      <c r="BP74" t="s">
        <v>288</v>
      </c>
      <c r="BQ74" t="s">
        <v>266</v>
      </c>
      <c r="BR74" t="s">
        <v>267</v>
      </c>
      <c r="BT74" t="s">
        <v>289</v>
      </c>
      <c r="BU74" t="s">
        <v>253</v>
      </c>
      <c r="BV74" t="s">
        <v>313</v>
      </c>
      <c r="BY74" t="s">
        <v>251</v>
      </c>
      <c r="BZ74" t="s">
        <v>251</v>
      </c>
      <c r="CA74" t="s">
        <v>251</v>
      </c>
      <c r="CB74" t="s">
        <v>251</v>
      </c>
      <c r="CC74" t="s">
        <v>251</v>
      </c>
      <c r="CD74" t="s">
        <v>251</v>
      </c>
      <c r="CE74" t="s">
        <v>251</v>
      </c>
      <c r="CF74" t="s">
        <v>251</v>
      </c>
      <c r="CG74" t="s">
        <v>251</v>
      </c>
      <c r="CH74" t="s">
        <v>268</v>
      </c>
      <c r="CI74" t="s">
        <v>251</v>
      </c>
      <c r="CJ74" t="s">
        <v>268</v>
      </c>
      <c r="CK74" t="s">
        <v>268</v>
      </c>
      <c r="CL74" t="s">
        <v>251</v>
      </c>
      <c r="CN74" t="s">
        <v>111</v>
      </c>
      <c r="CO74" t="s">
        <v>113</v>
      </c>
      <c r="CP74" t="s">
        <v>115</v>
      </c>
      <c r="CQ74" t="s">
        <v>304</v>
      </c>
      <c r="CR74" t="s">
        <v>455</v>
      </c>
      <c r="CS74" t="s">
        <v>243</v>
      </c>
      <c r="CT74" t="s">
        <v>243</v>
      </c>
      <c r="CU74" t="s">
        <v>243</v>
      </c>
      <c r="CV74" t="s">
        <v>243</v>
      </c>
      <c r="CW74" t="s">
        <v>243</v>
      </c>
      <c r="CX74" t="s">
        <v>243</v>
      </c>
      <c r="CY74" t="s">
        <v>242</v>
      </c>
      <c r="CZ74" t="s">
        <v>243</v>
      </c>
      <c r="DA74" t="s">
        <v>242</v>
      </c>
      <c r="DB74" t="s">
        <v>243</v>
      </c>
      <c r="DC74" t="s">
        <v>242</v>
      </c>
      <c r="DD74" t="s">
        <v>243</v>
      </c>
      <c r="DE74" t="s">
        <v>243</v>
      </c>
      <c r="DF74" t="s">
        <v>243</v>
      </c>
      <c r="DG74" t="s">
        <v>243</v>
      </c>
      <c r="DH74" t="s">
        <v>243</v>
      </c>
      <c r="DI74" t="s">
        <v>243</v>
      </c>
      <c r="DJ74" t="s">
        <v>243</v>
      </c>
      <c r="EF74" t="s">
        <v>708</v>
      </c>
      <c r="EG74" t="s">
        <v>243</v>
      </c>
      <c r="EH74" t="s">
        <v>243</v>
      </c>
      <c r="EI74" t="s">
        <v>242</v>
      </c>
      <c r="EJ74" t="s">
        <v>243</v>
      </c>
      <c r="EK74" t="s">
        <v>243</v>
      </c>
      <c r="EL74" t="s">
        <v>243</v>
      </c>
      <c r="EM74" t="s">
        <v>243</v>
      </c>
      <c r="EN74" t="s">
        <v>243</v>
      </c>
      <c r="EO74" t="s">
        <v>243</v>
      </c>
      <c r="EP74" t="s">
        <v>242</v>
      </c>
      <c r="EQ74" t="s">
        <v>243</v>
      </c>
      <c r="ER74" t="s">
        <v>243</v>
      </c>
      <c r="ES74" t="s">
        <v>243</v>
      </c>
      <c r="ET74" t="s">
        <v>242</v>
      </c>
      <c r="EU74" t="s">
        <v>243</v>
      </c>
      <c r="EV74" t="s">
        <v>243</v>
      </c>
      <c r="EW74" t="s">
        <v>243</v>
      </c>
      <c r="EX74" t="s">
        <v>243</v>
      </c>
      <c r="EY74" t="s">
        <v>243</v>
      </c>
      <c r="EZ74" t="s">
        <v>243</v>
      </c>
      <c r="FA74" t="s">
        <v>243</v>
      </c>
      <c r="FB74" t="s">
        <v>243</v>
      </c>
      <c r="FC74" t="s">
        <v>243</v>
      </c>
      <c r="FD74" t="s">
        <v>243</v>
      </c>
      <c r="FE74" t="s">
        <v>243</v>
      </c>
      <c r="FF74" t="s">
        <v>243</v>
      </c>
      <c r="FG74" t="s">
        <v>243</v>
      </c>
      <c r="FH74" t="s">
        <v>243</v>
      </c>
      <c r="FI74" t="s">
        <v>243</v>
      </c>
      <c r="FJ74" t="s">
        <v>243</v>
      </c>
      <c r="FK74" t="s">
        <v>243</v>
      </c>
      <c r="FL74" t="s">
        <v>446</v>
      </c>
      <c r="FM74" t="s">
        <v>242</v>
      </c>
      <c r="FN74" t="s">
        <v>243</v>
      </c>
      <c r="FO74" t="s">
        <v>243</v>
      </c>
      <c r="FP74" t="s">
        <v>243</v>
      </c>
      <c r="FQ74" t="s">
        <v>242</v>
      </c>
      <c r="FR74" t="s">
        <v>242</v>
      </c>
      <c r="FS74" t="s">
        <v>243</v>
      </c>
      <c r="FT74" t="s">
        <v>243</v>
      </c>
      <c r="FU74" t="s">
        <v>243</v>
      </c>
      <c r="FV74" t="s">
        <v>243</v>
      </c>
      <c r="FW74" t="s">
        <v>243</v>
      </c>
      <c r="FX74" t="s">
        <v>243</v>
      </c>
      <c r="FY74" t="s">
        <v>243</v>
      </c>
      <c r="FZ74" t="s">
        <v>243</v>
      </c>
      <c r="GA74" t="s">
        <v>243</v>
      </c>
      <c r="GB74" t="s">
        <v>243</v>
      </c>
      <c r="GC74" t="s">
        <v>243</v>
      </c>
      <c r="GD74" t="s">
        <v>243</v>
      </c>
      <c r="GE74" t="s">
        <v>243</v>
      </c>
      <c r="GG74" t="s">
        <v>709</v>
      </c>
    </row>
    <row r="75" spans="1:189" x14ac:dyDescent="0.35">
      <c r="A75" t="s">
        <v>710</v>
      </c>
      <c r="B75" t="s">
        <v>561</v>
      </c>
      <c r="C75" t="s">
        <v>233</v>
      </c>
      <c r="D75" t="s">
        <v>711</v>
      </c>
      <c r="E75" t="s">
        <v>233</v>
      </c>
      <c r="F75" t="s">
        <v>233</v>
      </c>
      <c r="G75" t="s">
        <v>233</v>
      </c>
      <c r="H75" t="s">
        <v>712</v>
      </c>
      <c r="I75" t="s">
        <v>261</v>
      </c>
      <c r="K75" t="s">
        <v>389</v>
      </c>
      <c r="L75" t="s">
        <v>390</v>
      </c>
      <c r="N75" t="s">
        <v>240</v>
      </c>
      <c r="O75" t="s">
        <v>241</v>
      </c>
      <c r="P75" t="s">
        <v>242</v>
      </c>
      <c r="Q75" t="s">
        <v>243</v>
      </c>
      <c r="R75" t="s">
        <v>243</v>
      </c>
      <c r="S75" t="s">
        <v>243</v>
      </c>
      <c r="T75" t="s">
        <v>243</v>
      </c>
      <c r="U75" t="s">
        <v>243</v>
      </c>
      <c r="W75" t="s">
        <v>244</v>
      </c>
      <c r="Y75" t="s">
        <v>281</v>
      </c>
      <c r="Z75" t="s">
        <v>243</v>
      </c>
      <c r="AA75" t="s">
        <v>243</v>
      </c>
      <c r="AB75" t="s">
        <v>243</v>
      </c>
      <c r="AC75" t="s">
        <v>243</v>
      </c>
      <c r="AD75" t="s">
        <v>243</v>
      </c>
      <c r="AE75" t="s">
        <v>243</v>
      </c>
      <c r="AF75" t="s">
        <v>243</v>
      </c>
      <c r="AG75" t="s">
        <v>242</v>
      </c>
      <c r="AH75" t="s">
        <v>243</v>
      </c>
      <c r="AI75" t="s">
        <v>243</v>
      </c>
      <c r="AJ75" t="s">
        <v>243</v>
      </c>
      <c r="AK75" t="s">
        <v>243</v>
      </c>
      <c r="AL75" t="s">
        <v>243</v>
      </c>
      <c r="AM75" t="s">
        <v>243</v>
      </c>
      <c r="AN75" t="s">
        <v>243</v>
      </c>
      <c r="AP75" t="s">
        <v>713</v>
      </c>
      <c r="AR75" t="s">
        <v>357</v>
      </c>
      <c r="AT75" t="s">
        <v>284</v>
      </c>
      <c r="AU75" t="s">
        <v>511</v>
      </c>
      <c r="AV75" t="s">
        <v>243</v>
      </c>
      <c r="AW75" t="s">
        <v>243</v>
      </c>
      <c r="AX75" t="s">
        <v>243</v>
      </c>
      <c r="AY75" t="s">
        <v>243</v>
      </c>
      <c r="AZ75" t="s">
        <v>242</v>
      </c>
      <c r="BA75" t="s">
        <v>243</v>
      </c>
      <c r="BB75" t="s">
        <v>243</v>
      </c>
      <c r="BC75" t="s">
        <v>287</v>
      </c>
      <c r="BD75" t="s">
        <v>287</v>
      </c>
      <c r="BE75" t="s">
        <v>286</v>
      </c>
      <c r="BF75" t="s">
        <v>286</v>
      </c>
      <c r="BG75" t="s">
        <v>286</v>
      </c>
      <c r="BH75" t="s">
        <v>286</v>
      </c>
      <c r="BI75" t="s">
        <v>251</v>
      </c>
      <c r="BJ75" t="s">
        <v>251</v>
      </c>
      <c r="BK75" t="s">
        <v>251</v>
      </c>
      <c r="BL75" t="s">
        <v>251</v>
      </c>
      <c r="BN75" t="s">
        <v>251</v>
      </c>
      <c r="BO75" t="s">
        <v>251</v>
      </c>
      <c r="BP75" t="s">
        <v>251</v>
      </c>
      <c r="BQ75" t="s">
        <v>266</v>
      </c>
      <c r="BR75" t="s">
        <v>267</v>
      </c>
      <c r="BT75" t="s">
        <v>251</v>
      </c>
      <c r="BU75" t="s">
        <v>251</v>
      </c>
      <c r="BV75" t="s">
        <v>251</v>
      </c>
      <c r="BX75" t="s">
        <v>251</v>
      </c>
      <c r="BY75" t="s">
        <v>251</v>
      </c>
      <c r="BZ75" t="s">
        <v>251</v>
      </c>
      <c r="CA75" t="s">
        <v>251</v>
      </c>
      <c r="CB75" t="s">
        <v>251</v>
      </c>
      <c r="CC75" t="s">
        <v>251</v>
      </c>
      <c r="CD75" t="s">
        <v>251</v>
      </c>
      <c r="CE75" t="s">
        <v>391</v>
      </c>
      <c r="CF75" t="s">
        <v>251</v>
      </c>
      <c r="CG75" t="s">
        <v>251</v>
      </c>
      <c r="CH75" t="s">
        <v>251</v>
      </c>
      <c r="CI75" t="s">
        <v>251</v>
      </c>
      <c r="CJ75" t="s">
        <v>251</v>
      </c>
      <c r="CK75" t="s">
        <v>251</v>
      </c>
      <c r="CL75" t="s">
        <v>251</v>
      </c>
      <c r="CN75" t="s">
        <v>111</v>
      </c>
      <c r="CO75" t="s">
        <v>110</v>
      </c>
      <c r="CP75" t="s">
        <v>124</v>
      </c>
      <c r="CQ75" t="s">
        <v>304</v>
      </c>
      <c r="CR75" t="s">
        <v>294</v>
      </c>
      <c r="CS75" t="s">
        <v>243</v>
      </c>
      <c r="CT75" t="s">
        <v>243</v>
      </c>
      <c r="CU75" t="s">
        <v>243</v>
      </c>
      <c r="CV75" t="s">
        <v>242</v>
      </c>
      <c r="CW75" t="s">
        <v>243</v>
      </c>
      <c r="CX75" t="s">
        <v>243</v>
      </c>
      <c r="CY75" t="s">
        <v>243</v>
      </c>
      <c r="CZ75" t="s">
        <v>243</v>
      </c>
      <c r="DA75" t="s">
        <v>243</v>
      </c>
      <c r="DB75" t="s">
        <v>243</v>
      </c>
      <c r="DC75" t="s">
        <v>242</v>
      </c>
      <c r="DD75" t="s">
        <v>243</v>
      </c>
      <c r="DE75" t="s">
        <v>243</v>
      </c>
      <c r="DF75" t="s">
        <v>243</v>
      </c>
      <c r="DG75" t="s">
        <v>243</v>
      </c>
      <c r="DH75" t="s">
        <v>243</v>
      </c>
      <c r="DI75" t="s">
        <v>243</v>
      </c>
      <c r="DJ75" t="s">
        <v>243</v>
      </c>
      <c r="EF75" t="s">
        <v>340</v>
      </c>
      <c r="EG75" t="s">
        <v>243</v>
      </c>
      <c r="EH75" t="s">
        <v>243</v>
      </c>
      <c r="EI75" t="s">
        <v>243</v>
      </c>
      <c r="EJ75" t="s">
        <v>243</v>
      </c>
      <c r="EK75" t="s">
        <v>243</v>
      </c>
      <c r="EL75" t="s">
        <v>243</v>
      </c>
      <c r="EM75" t="s">
        <v>243</v>
      </c>
      <c r="EN75" t="s">
        <v>243</v>
      </c>
      <c r="EO75" t="s">
        <v>242</v>
      </c>
      <c r="EP75" t="s">
        <v>242</v>
      </c>
      <c r="EQ75" t="s">
        <v>243</v>
      </c>
      <c r="ER75" t="s">
        <v>243</v>
      </c>
      <c r="ES75" t="s">
        <v>243</v>
      </c>
      <c r="ET75" t="s">
        <v>243</v>
      </c>
      <c r="EU75" t="s">
        <v>243</v>
      </c>
      <c r="EV75" t="s">
        <v>243</v>
      </c>
      <c r="EW75" t="s">
        <v>243</v>
      </c>
      <c r="EX75" t="s">
        <v>243</v>
      </c>
      <c r="EY75" t="s">
        <v>243</v>
      </c>
      <c r="EZ75" t="s">
        <v>243</v>
      </c>
      <c r="FA75" t="s">
        <v>243</v>
      </c>
      <c r="FB75" t="s">
        <v>243</v>
      </c>
      <c r="FC75" t="s">
        <v>243</v>
      </c>
      <c r="FD75" t="s">
        <v>243</v>
      </c>
      <c r="FE75" t="s">
        <v>243</v>
      </c>
      <c r="FF75" t="s">
        <v>243</v>
      </c>
      <c r="FG75" t="s">
        <v>243</v>
      </c>
      <c r="FH75" t="s">
        <v>243</v>
      </c>
      <c r="FI75" t="s">
        <v>243</v>
      </c>
      <c r="FJ75" t="s">
        <v>243</v>
      </c>
      <c r="FK75" t="s">
        <v>243</v>
      </c>
      <c r="FL75" t="s">
        <v>425</v>
      </c>
      <c r="FM75" t="s">
        <v>242</v>
      </c>
      <c r="FN75" t="s">
        <v>242</v>
      </c>
      <c r="FO75" t="s">
        <v>243</v>
      </c>
      <c r="FP75" t="s">
        <v>243</v>
      </c>
      <c r="FQ75" t="s">
        <v>243</v>
      </c>
      <c r="FR75" t="s">
        <v>243</v>
      </c>
      <c r="FS75" t="s">
        <v>242</v>
      </c>
      <c r="FT75" t="s">
        <v>243</v>
      </c>
      <c r="FU75" t="s">
        <v>243</v>
      </c>
      <c r="FV75" t="s">
        <v>243</v>
      </c>
      <c r="FW75" t="s">
        <v>243</v>
      </c>
      <c r="FX75" t="s">
        <v>243</v>
      </c>
      <c r="FY75" t="s">
        <v>243</v>
      </c>
      <c r="FZ75" t="s">
        <v>243</v>
      </c>
      <c r="GA75" t="s">
        <v>243</v>
      </c>
      <c r="GB75" t="s">
        <v>243</v>
      </c>
      <c r="GC75" t="s">
        <v>243</v>
      </c>
      <c r="GD75" t="s">
        <v>243</v>
      </c>
      <c r="GE75" t="s">
        <v>243</v>
      </c>
      <c r="GG75" t="s">
        <v>714</v>
      </c>
    </row>
    <row r="76" spans="1:189" x14ac:dyDescent="0.35">
      <c r="A76" t="s">
        <v>715</v>
      </c>
      <c r="B76" t="s">
        <v>561</v>
      </c>
      <c r="C76" t="s">
        <v>233</v>
      </c>
      <c r="D76" t="s">
        <v>673</v>
      </c>
      <c r="E76" t="s">
        <v>233</v>
      </c>
      <c r="F76" t="s">
        <v>233</v>
      </c>
      <c r="G76" t="s">
        <v>233</v>
      </c>
      <c r="H76" t="s">
        <v>716</v>
      </c>
      <c r="I76" t="s">
        <v>236</v>
      </c>
      <c r="J76" t="s">
        <v>385</v>
      </c>
      <c r="K76" t="s">
        <v>389</v>
      </c>
      <c r="L76" t="s">
        <v>390</v>
      </c>
      <c r="N76" t="s">
        <v>240</v>
      </c>
      <c r="O76" t="s">
        <v>241</v>
      </c>
      <c r="P76" t="s">
        <v>242</v>
      </c>
      <c r="Q76" t="s">
        <v>243</v>
      </c>
      <c r="R76" t="s">
        <v>243</v>
      </c>
      <c r="S76" t="s">
        <v>243</v>
      </c>
      <c r="T76" t="s">
        <v>243</v>
      </c>
      <c r="U76" t="s">
        <v>243</v>
      </c>
      <c r="W76" t="s">
        <v>244</v>
      </c>
      <c r="Y76" t="s">
        <v>281</v>
      </c>
      <c r="Z76" t="s">
        <v>243</v>
      </c>
      <c r="AA76" t="s">
        <v>243</v>
      </c>
      <c r="AB76" t="s">
        <v>243</v>
      </c>
      <c r="AC76" t="s">
        <v>243</v>
      </c>
      <c r="AD76" t="s">
        <v>243</v>
      </c>
      <c r="AE76" t="s">
        <v>243</v>
      </c>
      <c r="AF76" t="s">
        <v>243</v>
      </c>
      <c r="AG76" t="s">
        <v>242</v>
      </c>
      <c r="AH76" t="s">
        <v>243</v>
      </c>
      <c r="AI76" t="s">
        <v>243</v>
      </c>
      <c r="AJ76" t="s">
        <v>243</v>
      </c>
      <c r="AK76" t="s">
        <v>243</v>
      </c>
      <c r="AL76" t="s">
        <v>243</v>
      </c>
      <c r="AM76" t="s">
        <v>243</v>
      </c>
      <c r="AN76" t="s">
        <v>243</v>
      </c>
      <c r="AP76" t="s">
        <v>263</v>
      </c>
      <c r="AR76" t="s">
        <v>247</v>
      </c>
      <c r="AT76" t="s">
        <v>242</v>
      </c>
      <c r="AU76" t="s">
        <v>534</v>
      </c>
      <c r="AV76" t="s">
        <v>243</v>
      </c>
      <c r="AW76" t="s">
        <v>243</v>
      </c>
      <c r="AX76" t="s">
        <v>242</v>
      </c>
      <c r="AY76" t="s">
        <v>243</v>
      </c>
      <c r="AZ76" t="s">
        <v>242</v>
      </c>
      <c r="BA76" t="s">
        <v>243</v>
      </c>
      <c r="BB76" t="s">
        <v>243</v>
      </c>
      <c r="BC76" t="s">
        <v>250</v>
      </c>
      <c r="BD76" t="s">
        <v>250</v>
      </c>
      <c r="BE76" t="s">
        <v>286</v>
      </c>
      <c r="BF76" t="s">
        <v>250</v>
      </c>
      <c r="BG76" t="s">
        <v>250</v>
      </c>
      <c r="BH76" t="s">
        <v>250</v>
      </c>
      <c r="BI76" t="s">
        <v>251</v>
      </c>
      <c r="BJ76" t="s">
        <v>251</v>
      </c>
      <c r="BK76" t="s">
        <v>251</v>
      </c>
      <c r="BL76" t="s">
        <v>251</v>
      </c>
      <c r="BN76" t="s">
        <v>251</v>
      </c>
      <c r="BO76" t="s">
        <v>251</v>
      </c>
      <c r="BP76" t="s">
        <v>251</v>
      </c>
      <c r="BQ76" t="s">
        <v>251</v>
      </c>
      <c r="BR76" t="s">
        <v>267</v>
      </c>
      <c r="BT76" t="s">
        <v>251</v>
      </c>
      <c r="BU76" t="s">
        <v>251</v>
      </c>
      <c r="BV76" t="s">
        <v>251</v>
      </c>
      <c r="BY76" t="s">
        <v>251</v>
      </c>
      <c r="BZ76" t="s">
        <v>251</v>
      </c>
      <c r="CA76" t="s">
        <v>251</v>
      </c>
      <c r="CB76" t="s">
        <v>251</v>
      </c>
      <c r="CC76" t="s">
        <v>251</v>
      </c>
      <c r="CD76" t="s">
        <v>251</v>
      </c>
      <c r="CE76" t="s">
        <v>251</v>
      </c>
      <c r="CF76" t="s">
        <v>251</v>
      </c>
      <c r="CG76" t="s">
        <v>251</v>
      </c>
      <c r="CH76" t="s">
        <v>251</v>
      </c>
      <c r="CI76" t="s">
        <v>251</v>
      </c>
      <c r="CJ76" t="s">
        <v>251</v>
      </c>
      <c r="CK76" t="s">
        <v>251</v>
      </c>
      <c r="CL76" t="s">
        <v>251</v>
      </c>
      <c r="CN76" t="s">
        <v>111</v>
      </c>
      <c r="CQ76" t="s">
        <v>304</v>
      </c>
      <c r="CR76" t="s">
        <v>367</v>
      </c>
      <c r="CS76" t="s">
        <v>243</v>
      </c>
      <c r="CT76" t="s">
        <v>243</v>
      </c>
      <c r="CU76" t="s">
        <v>243</v>
      </c>
      <c r="CV76" t="s">
        <v>243</v>
      </c>
      <c r="CW76" t="s">
        <v>243</v>
      </c>
      <c r="CX76" t="s">
        <v>243</v>
      </c>
      <c r="CY76" t="s">
        <v>243</v>
      </c>
      <c r="CZ76" t="s">
        <v>243</v>
      </c>
      <c r="DA76" t="s">
        <v>243</v>
      </c>
      <c r="DB76" t="s">
        <v>243</v>
      </c>
      <c r="DC76" t="s">
        <v>242</v>
      </c>
      <c r="DD76" t="s">
        <v>243</v>
      </c>
      <c r="DE76" t="s">
        <v>243</v>
      </c>
      <c r="DF76" t="s">
        <v>243</v>
      </c>
      <c r="DG76" t="s">
        <v>243</v>
      </c>
      <c r="DH76" t="s">
        <v>243</v>
      </c>
      <c r="DI76" t="s">
        <v>243</v>
      </c>
      <c r="DJ76" t="s">
        <v>243</v>
      </c>
      <c r="EF76" t="s">
        <v>111</v>
      </c>
      <c r="EG76" t="s">
        <v>243</v>
      </c>
      <c r="EH76" t="s">
        <v>243</v>
      </c>
      <c r="EI76" t="s">
        <v>243</v>
      </c>
      <c r="EJ76" t="s">
        <v>243</v>
      </c>
      <c r="EK76" t="s">
        <v>243</v>
      </c>
      <c r="EL76" t="s">
        <v>243</v>
      </c>
      <c r="EM76" t="s">
        <v>243</v>
      </c>
      <c r="EN76" t="s">
        <v>243</v>
      </c>
      <c r="EO76" t="s">
        <v>243</v>
      </c>
      <c r="EP76" t="s">
        <v>242</v>
      </c>
      <c r="EQ76" t="s">
        <v>243</v>
      </c>
      <c r="ER76" t="s">
        <v>243</v>
      </c>
      <c r="ES76" t="s">
        <v>243</v>
      </c>
      <c r="ET76" t="s">
        <v>243</v>
      </c>
      <c r="EU76" t="s">
        <v>243</v>
      </c>
      <c r="EV76" t="s">
        <v>243</v>
      </c>
      <c r="EW76" t="s">
        <v>243</v>
      </c>
      <c r="EX76" t="s">
        <v>243</v>
      </c>
      <c r="EY76" t="s">
        <v>243</v>
      </c>
      <c r="EZ76" t="s">
        <v>243</v>
      </c>
      <c r="FA76" t="s">
        <v>243</v>
      </c>
      <c r="FB76" t="s">
        <v>243</v>
      </c>
      <c r="FC76" t="s">
        <v>243</v>
      </c>
      <c r="FD76" t="s">
        <v>243</v>
      </c>
      <c r="FE76" t="s">
        <v>243</v>
      </c>
      <c r="FF76" t="s">
        <v>243</v>
      </c>
      <c r="FG76" t="s">
        <v>243</v>
      </c>
      <c r="FH76" t="s">
        <v>243</v>
      </c>
      <c r="FI76" t="s">
        <v>243</v>
      </c>
      <c r="FJ76" t="s">
        <v>243</v>
      </c>
      <c r="FK76" t="s">
        <v>243</v>
      </c>
      <c r="FL76" t="s">
        <v>316</v>
      </c>
      <c r="FM76" t="s">
        <v>243</v>
      </c>
      <c r="FN76" t="s">
        <v>243</v>
      </c>
      <c r="FO76" t="s">
        <v>243</v>
      </c>
      <c r="FP76" t="s">
        <v>243</v>
      </c>
      <c r="FQ76" t="s">
        <v>243</v>
      </c>
      <c r="FR76" t="s">
        <v>242</v>
      </c>
      <c r="FS76" t="s">
        <v>243</v>
      </c>
      <c r="FT76" t="s">
        <v>243</v>
      </c>
      <c r="FU76" t="s">
        <v>243</v>
      </c>
      <c r="FV76" t="s">
        <v>243</v>
      </c>
      <c r="FW76" t="s">
        <v>243</v>
      </c>
      <c r="FX76" t="s">
        <v>243</v>
      </c>
      <c r="FY76" t="s">
        <v>243</v>
      </c>
      <c r="FZ76" t="s">
        <v>243</v>
      </c>
      <c r="GA76" t="s">
        <v>243</v>
      </c>
      <c r="GB76" t="s">
        <v>243</v>
      </c>
      <c r="GC76" t="s">
        <v>243</v>
      </c>
      <c r="GD76" t="s">
        <v>243</v>
      </c>
      <c r="GE76" t="s">
        <v>243</v>
      </c>
      <c r="GG76" t="s">
        <v>298</v>
      </c>
    </row>
    <row r="77" spans="1:189" x14ac:dyDescent="0.35">
      <c r="A77" t="s">
        <v>717</v>
      </c>
      <c r="B77" t="s">
        <v>561</v>
      </c>
      <c r="C77" t="s">
        <v>233</v>
      </c>
      <c r="D77" t="s">
        <v>259</v>
      </c>
      <c r="E77" t="s">
        <v>233</v>
      </c>
      <c r="F77" t="s">
        <v>233</v>
      </c>
      <c r="G77" t="s">
        <v>233</v>
      </c>
      <c r="H77" t="s">
        <v>472</v>
      </c>
      <c r="I77" t="s">
        <v>261</v>
      </c>
      <c r="K77" t="s">
        <v>238</v>
      </c>
      <c r="L77" t="s">
        <v>239</v>
      </c>
      <c r="N77" t="s">
        <v>240</v>
      </c>
      <c r="O77" t="s">
        <v>241</v>
      </c>
      <c r="P77" t="s">
        <v>242</v>
      </c>
      <c r="Q77" t="s">
        <v>243</v>
      </c>
      <c r="R77" t="s">
        <v>243</v>
      </c>
      <c r="S77" t="s">
        <v>243</v>
      </c>
      <c r="T77" t="s">
        <v>243</v>
      </c>
      <c r="U77" t="s">
        <v>243</v>
      </c>
      <c r="W77" t="s">
        <v>718</v>
      </c>
      <c r="Y77" t="s">
        <v>356</v>
      </c>
      <c r="Z77" t="s">
        <v>243</v>
      </c>
      <c r="AA77" t="s">
        <v>243</v>
      </c>
      <c r="AB77" t="s">
        <v>243</v>
      </c>
      <c r="AC77" t="s">
        <v>243</v>
      </c>
      <c r="AD77" t="s">
        <v>243</v>
      </c>
      <c r="AE77" t="s">
        <v>243</v>
      </c>
      <c r="AF77" t="s">
        <v>243</v>
      </c>
      <c r="AG77" t="s">
        <v>243</v>
      </c>
      <c r="AH77" t="s">
        <v>243</v>
      </c>
      <c r="AI77" t="s">
        <v>243</v>
      </c>
      <c r="AJ77" t="s">
        <v>243</v>
      </c>
      <c r="AK77" t="s">
        <v>242</v>
      </c>
      <c r="AL77" t="s">
        <v>243</v>
      </c>
      <c r="AM77" t="s">
        <v>243</v>
      </c>
      <c r="AN77" t="s">
        <v>243</v>
      </c>
      <c r="AP77" t="s">
        <v>282</v>
      </c>
      <c r="AR77" t="s">
        <v>463</v>
      </c>
      <c r="AT77" t="s">
        <v>264</v>
      </c>
      <c r="AU77" t="s">
        <v>325</v>
      </c>
      <c r="AV77" t="s">
        <v>243</v>
      </c>
      <c r="AW77" t="s">
        <v>242</v>
      </c>
      <c r="AX77" t="s">
        <v>243</v>
      </c>
      <c r="AY77" t="s">
        <v>243</v>
      </c>
      <c r="AZ77" t="s">
        <v>243</v>
      </c>
      <c r="BA77" t="s">
        <v>243</v>
      </c>
      <c r="BB77" t="s">
        <v>243</v>
      </c>
      <c r="BC77" t="s">
        <v>250</v>
      </c>
      <c r="BD77" t="s">
        <v>250</v>
      </c>
      <c r="BE77" t="s">
        <v>250</v>
      </c>
      <c r="BF77" t="s">
        <v>250</v>
      </c>
      <c r="BG77" t="s">
        <v>250</v>
      </c>
      <c r="BH77" t="s">
        <v>250</v>
      </c>
      <c r="BI77" t="s">
        <v>251</v>
      </c>
      <c r="BJ77" t="s">
        <v>251</v>
      </c>
      <c r="BK77" t="s">
        <v>251</v>
      </c>
      <c r="BL77" t="s">
        <v>251</v>
      </c>
      <c r="BN77" t="s">
        <v>251</v>
      </c>
      <c r="BO77" t="s">
        <v>251</v>
      </c>
      <c r="BP77" t="s">
        <v>251</v>
      </c>
      <c r="BQ77" t="s">
        <v>251</v>
      </c>
      <c r="BR77" t="s">
        <v>251</v>
      </c>
      <c r="BT77" t="s">
        <v>251</v>
      </c>
      <c r="BU77" t="s">
        <v>251</v>
      </c>
      <c r="BV77" t="s">
        <v>251</v>
      </c>
      <c r="BW77" t="s">
        <v>251</v>
      </c>
      <c r="BX77" t="s">
        <v>251</v>
      </c>
      <c r="BY77" t="s">
        <v>251</v>
      </c>
      <c r="BZ77" t="s">
        <v>251</v>
      </c>
      <c r="CA77" t="s">
        <v>251</v>
      </c>
      <c r="CB77" t="s">
        <v>251</v>
      </c>
      <c r="CC77" t="s">
        <v>251</v>
      </c>
      <c r="CD77" t="s">
        <v>251</v>
      </c>
      <c r="CE77" t="s">
        <v>251</v>
      </c>
      <c r="CF77" t="s">
        <v>251</v>
      </c>
      <c r="CG77" t="s">
        <v>251</v>
      </c>
      <c r="CH77" t="s">
        <v>251</v>
      </c>
      <c r="CI77" t="s">
        <v>251</v>
      </c>
      <c r="CJ77" t="s">
        <v>251</v>
      </c>
      <c r="CK77" t="s">
        <v>251</v>
      </c>
      <c r="CL77" t="s">
        <v>251</v>
      </c>
      <c r="CQ77" t="s">
        <v>359</v>
      </c>
      <c r="DL77" t="s">
        <v>367</v>
      </c>
      <c r="DM77" t="s">
        <v>243</v>
      </c>
      <c r="DN77" t="s">
        <v>243</v>
      </c>
      <c r="DO77" t="s">
        <v>243</v>
      </c>
      <c r="DP77" t="s">
        <v>243</v>
      </c>
      <c r="DQ77" t="s">
        <v>243</v>
      </c>
      <c r="DR77" t="s">
        <v>243</v>
      </c>
      <c r="DS77" t="s">
        <v>243</v>
      </c>
      <c r="DT77" t="s">
        <v>243</v>
      </c>
      <c r="DU77" t="s">
        <v>243</v>
      </c>
      <c r="DV77" t="s">
        <v>243</v>
      </c>
      <c r="DW77" t="s">
        <v>242</v>
      </c>
      <c r="DX77" t="s">
        <v>243</v>
      </c>
      <c r="DY77" t="s">
        <v>243</v>
      </c>
      <c r="DZ77" t="s">
        <v>243</v>
      </c>
      <c r="EA77" t="s">
        <v>243</v>
      </c>
      <c r="EB77" t="s">
        <v>243</v>
      </c>
      <c r="EC77" t="s">
        <v>243</v>
      </c>
      <c r="ED77" t="s">
        <v>243</v>
      </c>
      <c r="GG77" t="s">
        <v>719</v>
      </c>
    </row>
    <row r="78" spans="1:189" x14ac:dyDescent="0.35">
      <c r="A78" t="s">
        <v>720</v>
      </c>
      <c r="B78" t="s">
        <v>561</v>
      </c>
      <c r="C78" t="s">
        <v>233</v>
      </c>
      <c r="D78" t="s">
        <v>277</v>
      </c>
      <c r="E78" t="s">
        <v>233</v>
      </c>
      <c r="F78" t="s">
        <v>233</v>
      </c>
      <c r="G78" t="s">
        <v>233</v>
      </c>
      <c r="H78" t="s">
        <v>721</v>
      </c>
      <c r="I78" t="s">
        <v>236</v>
      </c>
      <c r="J78" t="s">
        <v>406</v>
      </c>
      <c r="K78" t="s">
        <v>238</v>
      </c>
      <c r="L78" t="s">
        <v>239</v>
      </c>
      <c r="N78" t="s">
        <v>240</v>
      </c>
      <c r="O78" t="s">
        <v>241</v>
      </c>
      <c r="P78" t="s">
        <v>242</v>
      </c>
      <c r="Q78" t="s">
        <v>243</v>
      </c>
      <c r="R78" t="s">
        <v>243</v>
      </c>
      <c r="S78" t="s">
        <v>243</v>
      </c>
      <c r="T78" t="s">
        <v>243</v>
      </c>
      <c r="U78" t="s">
        <v>243</v>
      </c>
      <c r="W78" t="s">
        <v>244</v>
      </c>
      <c r="Y78" t="s">
        <v>356</v>
      </c>
      <c r="Z78" t="s">
        <v>243</v>
      </c>
      <c r="AA78" t="s">
        <v>243</v>
      </c>
      <c r="AB78" t="s">
        <v>243</v>
      </c>
      <c r="AC78" t="s">
        <v>243</v>
      </c>
      <c r="AD78" t="s">
        <v>243</v>
      </c>
      <c r="AE78" t="s">
        <v>243</v>
      </c>
      <c r="AF78" t="s">
        <v>243</v>
      </c>
      <c r="AG78" t="s">
        <v>243</v>
      </c>
      <c r="AH78" t="s">
        <v>243</v>
      </c>
      <c r="AI78" t="s">
        <v>243</v>
      </c>
      <c r="AJ78" t="s">
        <v>243</v>
      </c>
      <c r="AK78" t="s">
        <v>242</v>
      </c>
      <c r="AL78" t="s">
        <v>243</v>
      </c>
      <c r="AM78" t="s">
        <v>243</v>
      </c>
      <c r="AN78" t="s">
        <v>243</v>
      </c>
      <c r="AP78" t="s">
        <v>263</v>
      </c>
      <c r="AR78" t="s">
        <v>247</v>
      </c>
      <c r="AT78" t="s">
        <v>284</v>
      </c>
      <c r="AU78" t="s">
        <v>325</v>
      </c>
      <c r="AV78" t="s">
        <v>243</v>
      </c>
      <c r="AW78" t="s">
        <v>242</v>
      </c>
      <c r="AX78" t="s">
        <v>243</v>
      </c>
      <c r="AY78" t="s">
        <v>243</v>
      </c>
      <c r="AZ78" t="s">
        <v>243</v>
      </c>
      <c r="BA78" t="s">
        <v>243</v>
      </c>
      <c r="BB78" t="s">
        <v>243</v>
      </c>
      <c r="BC78" t="s">
        <v>250</v>
      </c>
      <c r="BD78" t="s">
        <v>250</v>
      </c>
      <c r="BE78" t="s">
        <v>250</v>
      </c>
      <c r="BF78" t="s">
        <v>250</v>
      </c>
      <c r="BG78" t="s">
        <v>250</v>
      </c>
      <c r="BH78" t="s">
        <v>250</v>
      </c>
      <c r="BI78" t="s">
        <v>251</v>
      </c>
      <c r="BJ78" t="s">
        <v>251</v>
      </c>
      <c r="BK78" t="s">
        <v>251</v>
      </c>
      <c r="BL78" t="s">
        <v>251</v>
      </c>
      <c r="BN78" t="s">
        <v>251</v>
      </c>
      <c r="BO78" t="s">
        <v>252</v>
      </c>
      <c r="BP78" t="s">
        <v>251</v>
      </c>
      <c r="BQ78" t="s">
        <v>266</v>
      </c>
      <c r="BR78" t="s">
        <v>251</v>
      </c>
      <c r="BT78" t="s">
        <v>251</v>
      </c>
      <c r="BU78" t="s">
        <v>251</v>
      </c>
      <c r="BV78" t="s">
        <v>251</v>
      </c>
      <c r="BW78" t="s">
        <v>251</v>
      </c>
      <c r="BX78" t="s">
        <v>251</v>
      </c>
      <c r="BY78" t="s">
        <v>251</v>
      </c>
      <c r="BZ78" t="s">
        <v>251</v>
      </c>
      <c r="CA78" t="s">
        <v>251</v>
      </c>
      <c r="CB78" t="s">
        <v>291</v>
      </c>
      <c r="CC78" t="s">
        <v>292</v>
      </c>
      <c r="CD78" t="s">
        <v>251</v>
      </c>
      <c r="CE78" t="s">
        <v>251</v>
      </c>
      <c r="CF78" t="s">
        <v>251</v>
      </c>
      <c r="CG78" t="s">
        <v>251</v>
      </c>
      <c r="CH78" t="s">
        <v>251</v>
      </c>
      <c r="CI78" t="s">
        <v>251</v>
      </c>
      <c r="CJ78" t="s">
        <v>251</v>
      </c>
      <c r="CK78" t="s">
        <v>251</v>
      </c>
      <c r="CL78" t="s">
        <v>251</v>
      </c>
      <c r="CN78" t="s">
        <v>108</v>
      </c>
      <c r="CO78" t="s">
        <v>110</v>
      </c>
      <c r="CP78" t="s">
        <v>121</v>
      </c>
      <c r="CQ78" t="s">
        <v>293</v>
      </c>
      <c r="DL78" t="s">
        <v>367</v>
      </c>
      <c r="DM78" t="s">
        <v>243</v>
      </c>
      <c r="DN78" t="s">
        <v>243</v>
      </c>
      <c r="DO78" t="s">
        <v>243</v>
      </c>
      <c r="DP78" t="s">
        <v>243</v>
      </c>
      <c r="DQ78" t="s">
        <v>243</v>
      </c>
      <c r="DR78" t="s">
        <v>243</v>
      </c>
      <c r="DS78" t="s">
        <v>243</v>
      </c>
      <c r="DT78" t="s">
        <v>243</v>
      </c>
      <c r="DU78" t="s">
        <v>243</v>
      </c>
      <c r="DV78" t="s">
        <v>243</v>
      </c>
      <c r="DW78" t="s">
        <v>242</v>
      </c>
      <c r="DX78" t="s">
        <v>243</v>
      </c>
      <c r="DY78" t="s">
        <v>243</v>
      </c>
      <c r="DZ78" t="s">
        <v>243</v>
      </c>
      <c r="EA78" t="s">
        <v>243</v>
      </c>
      <c r="EB78" t="s">
        <v>243</v>
      </c>
      <c r="EC78" t="s">
        <v>243</v>
      </c>
      <c r="ED78" t="s">
        <v>243</v>
      </c>
      <c r="EF78" t="s">
        <v>722</v>
      </c>
      <c r="EG78" t="s">
        <v>243</v>
      </c>
      <c r="EH78" t="s">
        <v>243</v>
      </c>
      <c r="EI78" t="s">
        <v>243</v>
      </c>
      <c r="EJ78" t="s">
        <v>243</v>
      </c>
      <c r="EK78" t="s">
        <v>243</v>
      </c>
      <c r="EL78" t="s">
        <v>243</v>
      </c>
      <c r="EM78" t="s">
        <v>242</v>
      </c>
      <c r="EN78" t="s">
        <v>243</v>
      </c>
      <c r="EO78" t="s">
        <v>242</v>
      </c>
      <c r="EP78" t="s">
        <v>243</v>
      </c>
      <c r="EQ78" t="s">
        <v>243</v>
      </c>
      <c r="ER78" t="s">
        <v>243</v>
      </c>
      <c r="ES78" t="s">
        <v>243</v>
      </c>
      <c r="ET78" t="s">
        <v>243</v>
      </c>
      <c r="EU78" t="s">
        <v>243</v>
      </c>
      <c r="EV78" t="s">
        <v>243</v>
      </c>
      <c r="EW78" t="s">
        <v>243</v>
      </c>
      <c r="EX78" t="s">
        <v>243</v>
      </c>
      <c r="EY78" t="s">
        <v>243</v>
      </c>
      <c r="EZ78" t="s">
        <v>242</v>
      </c>
      <c r="FA78" t="s">
        <v>243</v>
      </c>
      <c r="FB78" t="s">
        <v>243</v>
      </c>
      <c r="FC78" t="s">
        <v>243</v>
      </c>
      <c r="FD78" t="s">
        <v>243</v>
      </c>
      <c r="FE78" t="s">
        <v>243</v>
      </c>
      <c r="FF78" t="s">
        <v>243</v>
      </c>
      <c r="FG78" t="s">
        <v>243</v>
      </c>
      <c r="FH78" t="s">
        <v>243</v>
      </c>
      <c r="FI78" t="s">
        <v>243</v>
      </c>
      <c r="FJ78" t="s">
        <v>243</v>
      </c>
      <c r="FK78" t="s">
        <v>243</v>
      </c>
      <c r="FL78" t="s">
        <v>416</v>
      </c>
      <c r="FM78" t="s">
        <v>242</v>
      </c>
      <c r="FN78" t="s">
        <v>242</v>
      </c>
      <c r="FO78" t="s">
        <v>243</v>
      </c>
      <c r="FP78" t="s">
        <v>243</v>
      </c>
      <c r="FQ78" t="s">
        <v>243</v>
      </c>
      <c r="FR78" t="s">
        <v>243</v>
      </c>
      <c r="FS78" t="s">
        <v>243</v>
      </c>
      <c r="FT78" t="s">
        <v>243</v>
      </c>
      <c r="FU78" t="s">
        <v>243</v>
      </c>
      <c r="FV78" t="s">
        <v>243</v>
      </c>
      <c r="FW78" t="s">
        <v>243</v>
      </c>
      <c r="FX78" t="s">
        <v>243</v>
      </c>
      <c r="FY78" t="s">
        <v>243</v>
      </c>
      <c r="FZ78" t="s">
        <v>243</v>
      </c>
      <c r="GA78" t="s">
        <v>243</v>
      </c>
      <c r="GB78" t="s">
        <v>243</v>
      </c>
      <c r="GC78" t="s">
        <v>243</v>
      </c>
      <c r="GD78" t="s">
        <v>243</v>
      </c>
      <c r="GE78" t="s">
        <v>243</v>
      </c>
      <c r="GG78" t="s">
        <v>723</v>
      </c>
    </row>
    <row r="79" spans="1:189" x14ac:dyDescent="0.35">
      <c r="A79" t="s">
        <v>724</v>
      </c>
      <c r="B79" t="s">
        <v>725</v>
      </c>
      <c r="C79" t="s">
        <v>233</v>
      </c>
      <c r="D79" t="s">
        <v>670</v>
      </c>
      <c r="E79" t="s">
        <v>233</v>
      </c>
      <c r="F79" t="s">
        <v>233</v>
      </c>
      <c r="G79" t="s">
        <v>233</v>
      </c>
      <c r="H79" t="s">
        <v>602</v>
      </c>
      <c r="I79" t="s">
        <v>236</v>
      </c>
      <c r="J79" t="s">
        <v>277</v>
      </c>
      <c r="K79" t="s">
        <v>628</v>
      </c>
      <c r="L79" t="s">
        <v>629</v>
      </c>
      <c r="N79" t="s">
        <v>462</v>
      </c>
      <c r="O79" t="s">
        <v>241</v>
      </c>
      <c r="P79" t="s">
        <v>242</v>
      </c>
      <c r="Q79" t="s">
        <v>243</v>
      </c>
      <c r="R79" t="s">
        <v>243</v>
      </c>
      <c r="S79" t="s">
        <v>243</v>
      </c>
      <c r="T79" t="s">
        <v>243</v>
      </c>
      <c r="U79" t="s">
        <v>243</v>
      </c>
      <c r="W79" t="s">
        <v>244</v>
      </c>
      <c r="Y79" t="s">
        <v>281</v>
      </c>
      <c r="Z79" t="s">
        <v>243</v>
      </c>
      <c r="AA79" t="s">
        <v>243</v>
      </c>
      <c r="AB79" t="s">
        <v>243</v>
      </c>
      <c r="AC79" t="s">
        <v>243</v>
      </c>
      <c r="AD79" t="s">
        <v>243</v>
      </c>
      <c r="AE79" t="s">
        <v>243</v>
      </c>
      <c r="AF79" t="s">
        <v>243</v>
      </c>
      <c r="AG79" t="s">
        <v>242</v>
      </c>
      <c r="AH79" t="s">
        <v>243</v>
      </c>
      <c r="AI79" t="s">
        <v>243</v>
      </c>
      <c r="AJ79" t="s">
        <v>243</v>
      </c>
      <c r="AK79" t="s">
        <v>243</v>
      </c>
      <c r="AL79" t="s">
        <v>243</v>
      </c>
      <c r="AM79" t="s">
        <v>243</v>
      </c>
      <c r="AN79" t="s">
        <v>243</v>
      </c>
      <c r="AP79" t="s">
        <v>246</v>
      </c>
      <c r="AR79" t="s">
        <v>247</v>
      </c>
      <c r="AT79" t="s">
        <v>284</v>
      </c>
      <c r="AU79" t="s">
        <v>534</v>
      </c>
      <c r="AV79" t="s">
        <v>243</v>
      </c>
      <c r="AW79" t="s">
        <v>243</v>
      </c>
      <c r="AX79" t="s">
        <v>242</v>
      </c>
      <c r="AY79" t="s">
        <v>243</v>
      </c>
      <c r="AZ79" t="s">
        <v>242</v>
      </c>
      <c r="BA79" t="s">
        <v>243</v>
      </c>
      <c r="BB79" t="s">
        <v>243</v>
      </c>
      <c r="BC79" t="s">
        <v>250</v>
      </c>
      <c r="BD79" t="s">
        <v>250</v>
      </c>
      <c r="BE79" t="s">
        <v>287</v>
      </c>
      <c r="BF79" t="s">
        <v>250</v>
      </c>
      <c r="BG79" t="s">
        <v>250</v>
      </c>
      <c r="BH79" t="s">
        <v>250</v>
      </c>
      <c r="BI79" t="s">
        <v>251</v>
      </c>
      <c r="BJ79" t="s">
        <v>251</v>
      </c>
      <c r="BK79" t="s">
        <v>251</v>
      </c>
      <c r="BL79" t="s">
        <v>251</v>
      </c>
      <c r="BM79" t="s">
        <v>251</v>
      </c>
      <c r="BO79" t="s">
        <v>252</v>
      </c>
      <c r="BP79" t="s">
        <v>251</v>
      </c>
      <c r="BQ79" t="s">
        <v>266</v>
      </c>
      <c r="BR79" t="s">
        <v>267</v>
      </c>
      <c r="BS79" t="s">
        <v>251</v>
      </c>
      <c r="BU79" t="s">
        <v>253</v>
      </c>
      <c r="BV79" t="s">
        <v>251</v>
      </c>
      <c r="BX79" t="s">
        <v>251</v>
      </c>
      <c r="BY79" t="s">
        <v>251</v>
      </c>
      <c r="BZ79" t="s">
        <v>254</v>
      </c>
      <c r="CA79" t="s">
        <v>251</v>
      </c>
      <c r="CB79" t="s">
        <v>291</v>
      </c>
      <c r="CC79" t="s">
        <v>292</v>
      </c>
      <c r="CD79" t="s">
        <v>251</v>
      </c>
      <c r="CE79" t="s">
        <v>251</v>
      </c>
      <c r="CF79" t="s">
        <v>251</v>
      </c>
      <c r="CG79" t="s">
        <v>251</v>
      </c>
      <c r="CH79" t="s">
        <v>251</v>
      </c>
      <c r="CI79" t="s">
        <v>251</v>
      </c>
      <c r="CJ79" t="s">
        <v>251</v>
      </c>
      <c r="CK79" t="s">
        <v>251</v>
      </c>
      <c r="CL79" t="s">
        <v>251</v>
      </c>
      <c r="CN79" t="s">
        <v>119</v>
      </c>
      <c r="CO79" t="s">
        <v>110</v>
      </c>
      <c r="CP79" t="s">
        <v>108</v>
      </c>
      <c r="CQ79" t="s">
        <v>359</v>
      </c>
      <c r="DL79" t="s">
        <v>424</v>
      </c>
      <c r="DM79" t="s">
        <v>243</v>
      </c>
      <c r="DN79" t="s">
        <v>243</v>
      </c>
      <c r="DO79" t="s">
        <v>243</v>
      </c>
      <c r="DP79" t="s">
        <v>243</v>
      </c>
      <c r="DQ79" t="s">
        <v>242</v>
      </c>
      <c r="DR79" t="s">
        <v>243</v>
      </c>
      <c r="DS79" t="s">
        <v>242</v>
      </c>
      <c r="DT79" t="s">
        <v>243</v>
      </c>
      <c r="DU79" t="s">
        <v>243</v>
      </c>
      <c r="DV79" t="s">
        <v>243</v>
      </c>
      <c r="DW79" t="s">
        <v>242</v>
      </c>
      <c r="DX79" t="s">
        <v>243</v>
      </c>
      <c r="DY79" t="s">
        <v>243</v>
      </c>
      <c r="DZ79" t="s">
        <v>243</v>
      </c>
      <c r="EA79" t="s">
        <v>243</v>
      </c>
      <c r="EB79" t="s">
        <v>243</v>
      </c>
      <c r="EC79" t="s">
        <v>243</v>
      </c>
      <c r="ED79" t="s">
        <v>243</v>
      </c>
      <c r="EF79" t="s">
        <v>726</v>
      </c>
      <c r="EG79" t="s">
        <v>243</v>
      </c>
      <c r="EH79" t="s">
        <v>243</v>
      </c>
      <c r="EI79" t="s">
        <v>243</v>
      </c>
      <c r="EJ79" t="s">
        <v>243</v>
      </c>
      <c r="EK79" t="s">
        <v>243</v>
      </c>
      <c r="EL79" t="s">
        <v>243</v>
      </c>
      <c r="EM79" t="s">
        <v>242</v>
      </c>
      <c r="EN79" t="s">
        <v>243</v>
      </c>
      <c r="EO79" t="s">
        <v>242</v>
      </c>
      <c r="EP79" t="s">
        <v>242</v>
      </c>
      <c r="EQ79" t="s">
        <v>243</v>
      </c>
      <c r="ER79" t="s">
        <v>243</v>
      </c>
      <c r="ES79" t="s">
        <v>243</v>
      </c>
      <c r="ET79" t="s">
        <v>243</v>
      </c>
      <c r="EU79" t="s">
        <v>243</v>
      </c>
      <c r="EV79" t="s">
        <v>243</v>
      </c>
      <c r="EW79" t="s">
        <v>243</v>
      </c>
      <c r="EX79" t="s">
        <v>243</v>
      </c>
      <c r="EY79" t="s">
        <v>243</v>
      </c>
      <c r="EZ79" t="s">
        <v>243</v>
      </c>
      <c r="FA79" t="s">
        <v>243</v>
      </c>
      <c r="FB79" t="s">
        <v>243</v>
      </c>
      <c r="FC79" t="s">
        <v>243</v>
      </c>
      <c r="FD79" t="s">
        <v>243</v>
      </c>
      <c r="FE79" t="s">
        <v>243</v>
      </c>
      <c r="FF79" t="s">
        <v>243</v>
      </c>
      <c r="FG79" t="s">
        <v>243</v>
      </c>
      <c r="FH79" t="s">
        <v>243</v>
      </c>
      <c r="FI79" t="s">
        <v>243</v>
      </c>
      <c r="FJ79" t="s">
        <v>243</v>
      </c>
      <c r="FK79" t="s">
        <v>243</v>
      </c>
      <c r="FL79" t="s">
        <v>727</v>
      </c>
      <c r="FM79" t="s">
        <v>242</v>
      </c>
      <c r="FN79" t="s">
        <v>242</v>
      </c>
      <c r="FO79" t="s">
        <v>243</v>
      </c>
      <c r="FP79" t="s">
        <v>243</v>
      </c>
      <c r="FQ79" t="s">
        <v>242</v>
      </c>
      <c r="FR79" t="s">
        <v>243</v>
      </c>
      <c r="FS79" t="s">
        <v>243</v>
      </c>
      <c r="FT79" t="s">
        <v>243</v>
      </c>
      <c r="FU79" t="s">
        <v>243</v>
      </c>
      <c r="FV79" t="s">
        <v>243</v>
      </c>
      <c r="FW79" t="s">
        <v>243</v>
      </c>
      <c r="FX79" t="s">
        <v>243</v>
      </c>
      <c r="FY79" t="s">
        <v>243</v>
      </c>
      <c r="FZ79" t="s">
        <v>243</v>
      </c>
      <c r="GA79" t="s">
        <v>243</v>
      </c>
      <c r="GB79" t="s">
        <v>243</v>
      </c>
      <c r="GC79" t="s">
        <v>243</v>
      </c>
      <c r="GD79" t="s">
        <v>243</v>
      </c>
      <c r="GE79" t="s">
        <v>243</v>
      </c>
      <c r="GG79" t="s">
        <v>728</v>
      </c>
    </row>
    <row r="80" spans="1:189" x14ac:dyDescent="0.35">
      <c r="A80" t="s">
        <v>729</v>
      </c>
      <c r="B80" t="s">
        <v>725</v>
      </c>
      <c r="C80" t="s">
        <v>233</v>
      </c>
      <c r="D80" t="s">
        <v>498</v>
      </c>
      <c r="E80" t="s">
        <v>233</v>
      </c>
      <c r="F80" t="s">
        <v>233</v>
      </c>
      <c r="G80" t="s">
        <v>233</v>
      </c>
      <c r="H80" t="s">
        <v>533</v>
      </c>
      <c r="I80" t="s">
        <v>433</v>
      </c>
      <c r="J80" t="s">
        <v>473</v>
      </c>
      <c r="K80" t="s">
        <v>238</v>
      </c>
      <c r="L80" t="s">
        <v>239</v>
      </c>
      <c r="N80" t="s">
        <v>240</v>
      </c>
      <c r="O80" t="s">
        <v>241</v>
      </c>
      <c r="P80" t="s">
        <v>242</v>
      </c>
      <c r="Q80" t="s">
        <v>243</v>
      </c>
      <c r="R80" t="s">
        <v>243</v>
      </c>
      <c r="S80" t="s">
        <v>243</v>
      </c>
      <c r="T80" t="s">
        <v>243</v>
      </c>
      <c r="U80" t="s">
        <v>243</v>
      </c>
      <c r="W80" t="s">
        <v>244</v>
      </c>
      <c r="Y80" t="s">
        <v>311</v>
      </c>
      <c r="Z80" t="s">
        <v>242</v>
      </c>
      <c r="AA80" t="s">
        <v>243</v>
      </c>
      <c r="AB80" t="s">
        <v>243</v>
      </c>
      <c r="AC80" t="s">
        <v>243</v>
      </c>
      <c r="AD80" t="s">
        <v>243</v>
      </c>
      <c r="AE80" t="s">
        <v>243</v>
      </c>
      <c r="AF80" t="s">
        <v>243</v>
      </c>
      <c r="AG80" t="s">
        <v>243</v>
      </c>
      <c r="AH80" t="s">
        <v>243</v>
      </c>
      <c r="AI80" t="s">
        <v>243</v>
      </c>
      <c r="AJ80" t="s">
        <v>243</v>
      </c>
      <c r="AK80" t="s">
        <v>243</v>
      </c>
      <c r="AL80" t="s">
        <v>243</v>
      </c>
      <c r="AM80" t="s">
        <v>243</v>
      </c>
      <c r="AN80" t="s">
        <v>243</v>
      </c>
      <c r="AP80" t="s">
        <v>263</v>
      </c>
      <c r="AR80" t="s">
        <v>247</v>
      </c>
      <c r="AT80" t="s">
        <v>284</v>
      </c>
      <c r="AU80" t="s">
        <v>265</v>
      </c>
      <c r="AV80" t="s">
        <v>243</v>
      </c>
      <c r="AW80" t="s">
        <v>242</v>
      </c>
      <c r="AX80" t="s">
        <v>243</v>
      </c>
      <c r="AY80" t="s">
        <v>243</v>
      </c>
      <c r="AZ80" t="s">
        <v>243</v>
      </c>
      <c r="BA80" t="s">
        <v>242</v>
      </c>
      <c r="BB80" t="s">
        <v>243</v>
      </c>
      <c r="BC80" t="s">
        <v>287</v>
      </c>
      <c r="BD80" t="s">
        <v>250</v>
      </c>
      <c r="BE80" t="s">
        <v>250</v>
      </c>
      <c r="BF80" t="s">
        <v>250</v>
      </c>
      <c r="BG80" t="s">
        <v>250</v>
      </c>
      <c r="BH80" t="s">
        <v>250</v>
      </c>
      <c r="BI80" t="s">
        <v>251</v>
      </c>
      <c r="BJ80" t="s">
        <v>251</v>
      </c>
      <c r="BK80" t="s">
        <v>251</v>
      </c>
      <c r="BL80" t="s">
        <v>251</v>
      </c>
      <c r="BN80" t="s">
        <v>251</v>
      </c>
      <c r="BO80" t="s">
        <v>251</v>
      </c>
      <c r="BP80" t="s">
        <v>251</v>
      </c>
      <c r="BQ80" t="s">
        <v>266</v>
      </c>
      <c r="BR80" t="s">
        <v>251</v>
      </c>
      <c r="BT80" t="s">
        <v>289</v>
      </c>
      <c r="BU80" t="s">
        <v>251</v>
      </c>
      <c r="BV80" t="s">
        <v>251</v>
      </c>
      <c r="BX80" t="s">
        <v>338</v>
      </c>
      <c r="BY80" t="s">
        <v>251</v>
      </c>
      <c r="BZ80" t="s">
        <v>254</v>
      </c>
      <c r="CA80" t="s">
        <v>251</v>
      </c>
      <c r="CB80" t="s">
        <v>251</v>
      </c>
      <c r="CC80" t="s">
        <v>251</v>
      </c>
      <c r="CD80" t="s">
        <v>251</v>
      </c>
      <c r="CE80" t="s">
        <v>251</v>
      </c>
      <c r="CF80" t="s">
        <v>251</v>
      </c>
      <c r="CG80" t="s">
        <v>423</v>
      </c>
      <c r="CH80" t="s">
        <v>251</v>
      </c>
      <c r="CI80" t="s">
        <v>251</v>
      </c>
      <c r="CJ80" t="s">
        <v>328</v>
      </c>
      <c r="CK80" t="s">
        <v>251</v>
      </c>
      <c r="CL80" t="s">
        <v>697</v>
      </c>
      <c r="CM80" t="s">
        <v>730</v>
      </c>
      <c r="CN80" t="s">
        <v>113</v>
      </c>
      <c r="CO80" t="s">
        <v>117</v>
      </c>
      <c r="CP80" t="s">
        <v>110</v>
      </c>
      <c r="CQ80" t="s">
        <v>255</v>
      </c>
      <c r="CR80" t="s">
        <v>424</v>
      </c>
      <c r="CS80" t="s">
        <v>243</v>
      </c>
      <c r="CT80" t="s">
        <v>243</v>
      </c>
      <c r="CU80" t="s">
        <v>243</v>
      </c>
      <c r="CV80" t="s">
        <v>243</v>
      </c>
      <c r="CW80" t="s">
        <v>242</v>
      </c>
      <c r="CX80" t="s">
        <v>243</v>
      </c>
      <c r="CY80" t="s">
        <v>242</v>
      </c>
      <c r="CZ80" t="s">
        <v>243</v>
      </c>
      <c r="DA80" t="s">
        <v>243</v>
      </c>
      <c r="DB80" t="s">
        <v>243</v>
      </c>
      <c r="DC80" t="s">
        <v>242</v>
      </c>
      <c r="DD80" t="s">
        <v>243</v>
      </c>
      <c r="DE80" t="s">
        <v>243</v>
      </c>
      <c r="DF80" t="s">
        <v>243</v>
      </c>
      <c r="DG80" t="s">
        <v>243</v>
      </c>
      <c r="DH80" t="s">
        <v>243</v>
      </c>
      <c r="DI80" t="s">
        <v>243</v>
      </c>
      <c r="DJ80" t="s">
        <v>243</v>
      </c>
      <c r="EF80" t="s">
        <v>731</v>
      </c>
      <c r="EG80" t="s">
        <v>243</v>
      </c>
      <c r="EH80" t="s">
        <v>243</v>
      </c>
      <c r="EI80" t="s">
        <v>243</v>
      </c>
      <c r="EJ80" t="s">
        <v>243</v>
      </c>
      <c r="EK80" t="s">
        <v>243</v>
      </c>
      <c r="EL80" t="s">
        <v>243</v>
      </c>
      <c r="EM80" t="s">
        <v>243</v>
      </c>
      <c r="EN80" t="s">
        <v>243</v>
      </c>
      <c r="EO80" t="s">
        <v>242</v>
      </c>
      <c r="EP80" t="s">
        <v>243</v>
      </c>
      <c r="EQ80" t="s">
        <v>243</v>
      </c>
      <c r="ER80" t="s">
        <v>242</v>
      </c>
      <c r="ES80" t="s">
        <v>243</v>
      </c>
      <c r="ET80" t="s">
        <v>243</v>
      </c>
      <c r="EU80" t="s">
        <v>243</v>
      </c>
      <c r="EV80" t="s">
        <v>242</v>
      </c>
      <c r="EW80" t="s">
        <v>243</v>
      </c>
      <c r="EX80" t="s">
        <v>243</v>
      </c>
      <c r="EY80" t="s">
        <v>243</v>
      </c>
      <c r="EZ80" t="s">
        <v>243</v>
      </c>
      <c r="FA80" t="s">
        <v>243</v>
      </c>
      <c r="FB80" t="s">
        <v>243</v>
      </c>
      <c r="FC80" t="s">
        <v>243</v>
      </c>
      <c r="FD80" t="s">
        <v>243</v>
      </c>
      <c r="FE80" t="s">
        <v>243</v>
      </c>
      <c r="FF80" t="s">
        <v>243</v>
      </c>
      <c r="FG80" t="s">
        <v>243</v>
      </c>
      <c r="FH80" t="s">
        <v>243</v>
      </c>
      <c r="FI80" t="s">
        <v>243</v>
      </c>
      <c r="FJ80" t="s">
        <v>243</v>
      </c>
      <c r="FK80" t="s">
        <v>243</v>
      </c>
      <c r="FL80" t="s">
        <v>272</v>
      </c>
      <c r="FM80" t="s">
        <v>242</v>
      </c>
      <c r="FN80" t="s">
        <v>243</v>
      </c>
      <c r="FO80" t="s">
        <v>243</v>
      </c>
      <c r="FP80" t="s">
        <v>243</v>
      </c>
      <c r="FQ80" t="s">
        <v>243</v>
      </c>
      <c r="FR80" t="s">
        <v>242</v>
      </c>
      <c r="FS80" t="s">
        <v>242</v>
      </c>
      <c r="FT80" t="s">
        <v>243</v>
      </c>
      <c r="FU80" t="s">
        <v>243</v>
      </c>
      <c r="FV80" t="s">
        <v>243</v>
      </c>
      <c r="FW80" t="s">
        <v>243</v>
      </c>
      <c r="FX80" t="s">
        <v>243</v>
      </c>
      <c r="FY80" t="s">
        <v>243</v>
      </c>
      <c r="FZ80" t="s">
        <v>243</v>
      </c>
      <c r="GA80" t="s">
        <v>243</v>
      </c>
      <c r="GB80" t="s">
        <v>243</v>
      </c>
      <c r="GC80" t="s">
        <v>243</v>
      </c>
      <c r="GD80" t="s">
        <v>243</v>
      </c>
      <c r="GE80" t="s">
        <v>243</v>
      </c>
      <c r="GG80" t="s">
        <v>732</v>
      </c>
    </row>
    <row r="81" spans="1:189" x14ac:dyDescent="0.35">
      <c r="A81" t="s">
        <v>733</v>
      </c>
      <c r="B81" t="s">
        <v>561</v>
      </c>
      <c r="C81" t="s">
        <v>233</v>
      </c>
      <c r="D81" t="s">
        <v>334</v>
      </c>
      <c r="E81" t="s">
        <v>233</v>
      </c>
      <c r="F81" t="s">
        <v>233</v>
      </c>
      <c r="G81" t="s">
        <v>233</v>
      </c>
      <c r="H81" t="s">
        <v>734</v>
      </c>
      <c r="I81" t="s">
        <v>276</v>
      </c>
      <c r="J81" t="s">
        <v>434</v>
      </c>
      <c r="K81" t="s">
        <v>238</v>
      </c>
      <c r="L81" t="s">
        <v>239</v>
      </c>
      <c r="N81" t="s">
        <v>240</v>
      </c>
      <c r="O81" t="s">
        <v>241</v>
      </c>
      <c r="P81" t="s">
        <v>242</v>
      </c>
      <c r="Q81" t="s">
        <v>243</v>
      </c>
      <c r="R81" t="s">
        <v>243</v>
      </c>
      <c r="S81" t="s">
        <v>243</v>
      </c>
      <c r="T81" t="s">
        <v>243</v>
      </c>
      <c r="U81" t="s">
        <v>243</v>
      </c>
      <c r="W81" t="s">
        <v>244</v>
      </c>
      <c r="Y81" t="s">
        <v>311</v>
      </c>
      <c r="Z81" t="s">
        <v>242</v>
      </c>
      <c r="AA81" t="s">
        <v>243</v>
      </c>
      <c r="AB81" t="s">
        <v>243</v>
      </c>
      <c r="AC81" t="s">
        <v>243</v>
      </c>
      <c r="AD81" t="s">
        <v>243</v>
      </c>
      <c r="AE81" t="s">
        <v>243</v>
      </c>
      <c r="AF81" t="s">
        <v>243</v>
      </c>
      <c r="AG81" t="s">
        <v>243</v>
      </c>
      <c r="AH81" t="s">
        <v>243</v>
      </c>
      <c r="AI81" t="s">
        <v>243</v>
      </c>
      <c r="AJ81" t="s">
        <v>243</v>
      </c>
      <c r="AK81" t="s">
        <v>243</v>
      </c>
      <c r="AL81" t="s">
        <v>243</v>
      </c>
      <c r="AM81" t="s">
        <v>243</v>
      </c>
      <c r="AN81" t="s">
        <v>243</v>
      </c>
      <c r="AP81" t="s">
        <v>336</v>
      </c>
      <c r="AR81" t="s">
        <v>247</v>
      </c>
      <c r="AT81" t="s">
        <v>284</v>
      </c>
      <c r="AU81" t="s">
        <v>312</v>
      </c>
      <c r="AV81" t="s">
        <v>243</v>
      </c>
      <c r="AW81" t="s">
        <v>242</v>
      </c>
      <c r="AX81" t="s">
        <v>243</v>
      </c>
      <c r="AY81" t="s">
        <v>243</v>
      </c>
      <c r="AZ81" t="s">
        <v>242</v>
      </c>
      <c r="BA81" t="s">
        <v>243</v>
      </c>
      <c r="BB81" t="s">
        <v>243</v>
      </c>
      <c r="BC81" t="s">
        <v>250</v>
      </c>
      <c r="BD81" t="s">
        <v>250</v>
      </c>
      <c r="BE81" t="s">
        <v>250</v>
      </c>
      <c r="BF81" t="s">
        <v>287</v>
      </c>
      <c r="BG81" t="s">
        <v>250</v>
      </c>
      <c r="BH81" t="s">
        <v>250</v>
      </c>
      <c r="BI81" t="s">
        <v>251</v>
      </c>
      <c r="BJ81" t="s">
        <v>251</v>
      </c>
      <c r="BK81" t="s">
        <v>251</v>
      </c>
      <c r="BL81" t="s">
        <v>251</v>
      </c>
      <c r="BN81" t="s">
        <v>251</v>
      </c>
      <c r="BO81" t="s">
        <v>251</v>
      </c>
      <c r="BP81" t="s">
        <v>251</v>
      </c>
      <c r="BQ81" t="s">
        <v>266</v>
      </c>
      <c r="BR81" t="s">
        <v>267</v>
      </c>
      <c r="BT81" t="s">
        <v>251</v>
      </c>
      <c r="BU81" t="s">
        <v>253</v>
      </c>
      <c r="BV81" t="s">
        <v>251</v>
      </c>
      <c r="BX81" t="s">
        <v>251</v>
      </c>
      <c r="BY81" t="s">
        <v>251</v>
      </c>
      <c r="BZ81" t="s">
        <v>251</v>
      </c>
      <c r="CA81" t="s">
        <v>251</v>
      </c>
      <c r="CB81" t="s">
        <v>251</v>
      </c>
      <c r="CC81" t="s">
        <v>292</v>
      </c>
      <c r="CD81" t="s">
        <v>251</v>
      </c>
      <c r="CE81" t="s">
        <v>251</v>
      </c>
      <c r="CF81" t="s">
        <v>251</v>
      </c>
      <c r="CG81" t="s">
        <v>423</v>
      </c>
      <c r="CH81" t="s">
        <v>251</v>
      </c>
      <c r="CI81" t="s">
        <v>251</v>
      </c>
      <c r="CJ81" t="s">
        <v>251</v>
      </c>
      <c r="CK81" t="s">
        <v>251</v>
      </c>
      <c r="CL81" t="s">
        <v>251</v>
      </c>
      <c r="CN81" t="s">
        <v>110</v>
      </c>
      <c r="CO81" t="s">
        <v>111</v>
      </c>
      <c r="CP81" t="s">
        <v>122</v>
      </c>
      <c r="CQ81" t="s">
        <v>304</v>
      </c>
      <c r="CR81" t="s">
        <v>530</v>
      </c>
      <c r="CS81" t="s">
        <v>243</v>
      </c>
      <c r="CT81" t="s">
        <v>243</v>
      </c>
      <c r="CU81" t="s">
        <v>243</v>
      </c>
      <c r="CV81" t="s">
        <v>243</v>
      </c>
      <c r="CW81" t="s">
        <v>243</v>
      </c>
      <c r="CX81" t="s">
        <v>243</v>
      </c>
      <c r="CY81" t="s">
        <v>243</v>
      </c>
      <c r="CZ81" t="s">
        <v>243</v>
      </c>
      <c r="DA81" t="s">
        <v>243</v>
      </c>
      <c r="DB81" t="s">
        <v>243</v>
      </c>
      <c r="DC81" t="s">
        <v>243</v>
      </c>
      <c r="DD81" t="s">
        <v>242</v>
      </c>
      <c r="DE81" t="s">
        <v>243</v>
      </c>
      <c r="DF81" t="s">
        <v>243</v>
      </c>
      <c r="DG81" t="s">
        <v>243</v>
      </c>
      <c r="DH81" t="s">
        <v>243</v>
      </c>
      <c r="DI81" t="s">
        <v>243</v>
      </c>
      <c r="DJ81" t="s">
        <v>243</v>
      </c>
      <c r="EF81" t="s">
        <v>456</v>
      </c>
      <c r="EG81" t="s">
        <v>243</v>
      </c>
      <c r="EH81" t="s">
        <v>243</v>
      </c>
      <c r="EI81" t="s">
        <v>243</v>
      </c>
      <c r="EJ81" t="s">
        <v>243</v>
      </c>
      <c r="EK81" t="s">
        <v>243</v>
      </c>
      <c r="EL81" t="s">
        <v>243</v>
      </c>
      <c r="EM81" t="s">
        <v>243</v>
      </c>
      <c r="EN81" t="s">
        <v>243</v>
      </c>
      <c r="EO81" t="s">
        <v>242</v>
      </c>
      <c r="EP81" t="s">
        <v>242</v>
      </c>
      <c r="EQ81" t="s">
        <v>243</v>
      </c>
      <c r="ER81" t="s">
        <v>243</v>
      </c>
      <c r="ES81" t="s">
        <v>243</v>
      </c>
      <c r="ET81" t="s">
        <v>243</v>
      </c>
      <c r="EU81" t="s">
        <v>243</v>
      </c>
      <c r="EV81" t="s">
        <v>243</v>
      </c>
      <c r="EW81" t="s">
        <v>243</v>
      </c>
      <c r="EX81" t="s">
        <v>243</v>
      </c>
      <c r="EY81" t="s">
        <v>243</v>
      </c>
      <c r="EZ81" t="s">
        <v>243</v>
      </c>
      <c r="FA81" t="s">
        <v>242</v>
      </c>
      <c r="FB81" t="s">
        <v>243</v>
      </c>
      <c r="FC81" t="s">
        <v>243</v>
      </c>
      <c r="FD81" t="s">
        <v>243</v>
      </c>
      <c r="FE81" t="s">
        <v>243</v>
      </c>
      <c r="FF81" t="s">
        <v>243</v>
      </c>
      <c r="FG81" t="s">
        <v>243</v>
      </c>
      <c r="FH81" t="s">
        <v>243</v>
      </c>
      <c r="FI81" t="s">
        <v>243</v>
      </c>
      <c r="FJ81" t="s">
        <v>243</v>
      </c>
      <c r="FK81" t="s">
        <v>243</v>
      </c>
      <c r="FL81" t="s">
        <v>735</v>
      </c>
      <c r="FM81" t="s">
        <v>242</v>
      </c>
      <c r="FN81" t="s">
        <v>243</v>
      </c>
      <c r="FO81" t="s">
        <v>243</v>
      </c>
      <c r="FP81" t="s">
        <v>243</v>
      </c>
      <c r="FQ81" t="s">
        <v>243</v>
      </c>
      <c r="FR81" t="s">
        <v>243</v>
      </c>
      <c r="FS81" t="s">
        <v>243</v>
      </c>
      <c r="FT81" t="s">
        <v>242</v>
      </c>
      <c r="FU81" t="s">
        <v>243</v>
      </c>
      <c r="FV81" t="s">
        <v>243</v>
      </c>
      <c r="FW81" t="s">
        <v>243</v>
      </c>
      <c r="FX81" t="s">
        <v>243</v>
      </c>
      <c r="FY81" t="s">
        <v>243</v>
      </c>
      <c r="FZ81" t="s">
        <v>242</v>
      </c>
      <c r="GA81" t="s">
        <v>243</v>
      </c>
      <c r="GB81" t="s">
        <v>243</v>
      </c>
      <c r="GC81" t="s">
        <v>243</v>
      </c>
      <c r="GD81" t="s">
        <v>243</v>
      </c>
      <c r="GE81" t="s">
        <v>243</v>
      </c>
      <c r="GG81" t="s">
        <v>736</v>
      </c>
    </row>
    <row r="82" spans="1:189" x14ac:dyDescent="0.35">
      <c r="A82" t="s">
        <v>737</v>
      </c>
      <c r="B82" t="s">
        <v>725</v>
      </c>
      <c r="C82" t="s">
        <v>233</v>
      </c>
      <c r="D82" t="s">
        <v>408</v>
      </c>
      <c r="E82" t="s">
        <v>233</v>
      </c>
      <c r="F82" t="s">
        <v>233</v>
      </c>
      <c r="G82" t="s">
        <v>233</v>
      </c>
      <c r="H82" t="s">
        <v>738</v>
      </c>
      <c r="I82" t="s">
        <v>261</v>
      </c>
      <c r="K82" t="s">
        <v>238</v>
      </c>
      <c r="L82" t="s">
        <v>239</v>
      </c>
      <c r="N82" t="s">
        <v>240</v>
      </c>
      <c r="O82" t="s">
        <v>241</v>
      </c>
      <c r="P82" t="s">
        <v>242</v>
      </c>
      <c r="Q82" t="s">
        <v>243</v>
      </c>
      <c r="R82" t="s">
        <v>243</v>
      </c>
      <c r="S82" t="s">
        <v>243</v>
      </c>
      <c r="T82" t="s">
        <v>243</v>
      </c>
      <c r="U82" t="s">
        <v>243</v>
      </c>
      <c r="W82" t="s">
        <v>244</v>
      </c>
      <c r="Y82" t="s">
        <v>356</v>
      </c>
      <c r="Z82" t="s">
        <v>243</v>
      </c>
      <c r="AA82" t="s">
        <v>243</v>
      </c>
      <c r="AB82" t="s">
        <v>243</v>
      </c>
      <c r="AC82" t="s">
        <v>243</v>
      </c>
      <c r="AD82" t="s">
        <v>243</v>
      </c>
      <c r="AE82" t="s">
        <v>243</v>
      </c>
      <c r="AF82" t="s">
        <v>243</v>
      </c>
      <c r="AG82" t="s">
        <v>243</v>
      </c>
      <c r="AH82" t="s">
        <v>243</v>
      </c>
      <c r="AI82" t="s">
        <v>243</v>
      </c>
      <c r="AJ82" t="s">
        <v>243</v>
      </c>
      <c r="AK82" t="s">
        <v>242</v>
      </c>
      <c r="AL82" t="s">
        <v>243</v>
      </c>
      <c r="AM82" t="s">
        <v>243</v>
      </c>
      <c r="AN82" t="s">
        <v>243</v>
      </c>
      <c r="AP82" t="s">
        <v>246</v>
      </c>
      <c r="AR82" t="s">
        <v>247</v>
      </c>
      <c r="AT82" t="s">
        <v>248</v>
      </c>
      <c r="AU82" t="s">
        <v>739</v>
      </c>
      <c r="AV82" t="s">
        <v>242</v>
      </c>
      <c r="AW82" t="s">
        <v>242</v>
      </c>
      <c r="AX82" t="s">
        <v>243</v>
      </c>
      <c r="AY82" t="s">
        <v>242</v>
      </c>
      <c r="AZ82" t="s">
        <v>242</v>
      </c>
      <c r="BA82" t="s">
        <v>243</v>
      </c>
      <c r="BB82" t="s">
        <v>243</v>
      </c>
      <c r="BC82" t="s">
        <v>250</v>
      </c>
      <c r="BD82" t="s">
        <v>250</v>
      </c>
      <c r="BE82" t="s">
        <v>250</v>
      </c>
      <c r="BF82" t="s">
        <v>250</v>
      </c>
      <c r="BG82" t="s">
        <v>250</v>
      </c>
      <c r="BH82" t="s">
        <v>250</v>
      </c>
      <c r="BI82" t="s">
        <v>251</v>
      </c>
      <c r="BJ82" t="s">
        <v>251</v>
      </c>
      <c r="BK82" t="s">
        <v>251</v>
      </c>
      <c r="BL82" t="s">
        <v>251</v>
      </c>
      <c r="BN82" t="s">
        <v>251</v>
      </c>
      <c r="BO82" t="s">
        <v>252</v>
      </c>
      <c r="BP82" t="s">
        <v>268</v>
      </c>
      <c r="BQ82" t="s">
        <v>266</v>
      </c>
      <c r="BR82" t="s">
        <v>251</v>
      </c>
      <c r="BT82" t="s">
        <v>251</v>
      </c>
      <c r="BU82" t="s">
        <v>253</v>
      </c>
      <c r="BV82" t="s">
        <v>251</v>
      </c>
      <c r="BX82" t="s">
        <v>338</v>
      </c>
      <c r="BY82" t="s">
        <v>251</v>
      </c>
      <c r="BZ82" t="s">
        <v>251</v>
      </c>
      <c r="CA82" t="s">
        <v>251</v>
      </c>
      <c r="CB82" t="s">
        <v>291</v>
      </c>
      <c r="CC82" t="s">
        <v>251</v>
      </c>
      <c r="CD82" t="s">
        <v>251</v>
      </c>
      <c r="CE82" t="s">
        <v>251</v>
      </c>
      <c r="CF82" t="s">
        <v>251</v>
      </c>
      <c r="CG82" t="s">
        <v>251</v>
      </c>
      <c r="CH82" t="s">
        <v>251</v>
      </c>
      <c r="CI82" t="s">
        <v>251</v>
      </c>
      <c r="CJ82" t="s">
        <v>251</v>
      </c>
      <c r="CK82" t="s">
        <v>251</v>
      </c>
      <c r="CL82" t="s">
        <v>251</v>
      </c>
      <c r="CN82" t="s">
        <v>110</v>
      </c>
      <c r="CO82" t="s">
        <v>121</v>
      </c>
      <c r="CP82" t="s">
        <v>117</v>
      </c>
      <c r="CQ82" t="s">
        <v>304</v>
      </c>
      <c r="CR82" t="s">
        <v>740</v>
      </c>
      <c r="CS82" t="s">
        <v>243</v>
      </c>
      <c r="CT82" t="s">
        <v>243</v>
      </c>
      <c r="CU82" t="s">
        <v>242</v>
      </c>
      <c r="CV82" t="s">
        <v>243</v>
      </c>
      <c r="CW82" t="s">
        <v>243</v>
      </c>
      <c r="CX82" t="s">
        <v>243</v>
      </c>
      <c r="CY82" t="s">
        <v>243</v>
      </c>
      <c r="CZ82" t="s">
        <v>243</v>
      </c>
      <c r="DA82" t="s">
        <v>243</v>
      </c>
      <c r="DB82" t="s">
        <v>243</v>
      </c>
      <c r="DC82" t="s">
        <v>242</v>
      </c>
      <c r="DD82" t="s">
        <v>242</v>
      </c>
      <c r="DE82" t="s">
        <v>243</v>
      </c>
      <c r="DF82" t="s">
        <v>243</v>
      </c>
      <c r="DG82" t="s">
        <v>243</v>
      </c>
      <c r="DH82" t="s">
        <v>243</v>
      </c>
      <c r="DI82" t="s">
        <v>243</v>
      </c>
      <c r="DJ82" t="s">
        <v>243</v>
      </c>
      <c r="EF82" t="s">
        <v>741</v>
      </c>
      <c r="EG82" t="s">
        <v>243</v>
      </c>
      <c r="EH82" t="s">
        <v>243</v>
      </c>
      <c r="EI82" t="s">
        <v>243</v>
      </c>
      <c r="EJ82" t="s">
        <v>243</v>
      </c>
      <c r="EK82" t="s">
        <v>243</v>
      </c>
      <c r="EL82" t="s">
        <v>243</v>
      </c>
      <c r="EM82" t="s">
        <v>243</v>
      </c>
      <c r="EN82" t="s">
        <v>243</v>
      </c>
      <c r="EO82" t="s">
        <v>242</v>
      </c>
      <c r="EP82" t="s">
        <v>243</v>
      </c>
      <c r="EQ82" t="s">
        <v>243</v>
      </c>
      <c r="ER82" t="s">
        <v>243</v>
      </c>
      <c r="ES82" t="s">
        <v>243</v>
      </c>
      <c r="ET82" t="s">
        <v>243</v>
      </c>
      <c r="EU82" t="s">
        <v>243</v>
      </c>
      <c r="EV82" t="s">
        <v>242</v>
      </c>
      <c r="EW82" t="s">
        <v>243</v>
      </c>
      <c r="EX82" t="s">
        <v>243</v>
      </c>
      <c r="EY82" t="s">
        <v>243</v>
      </c>
      <c r="EZ82" t="s">
        <v>242</v>
      </c>
      <c r="FA82" t="s">
        <v>243</v>
      </c>
      <c r="FB82" t="s">
        <v>243</v>
      </c>
      <c r="FC82" t="s">
        <v>243</v>
      </c>
      <c r="FD82" t="s">
        <v>243</v>
      </c>
      <c r="FE82" t="s">
        <v>243</v>
      </c>
      <c r="FF82" t="s">
        <v>243</v>
      </c>
      <c r="FG82" t="s">
        <v>243</v>
      </c>
      <c r="FH82" t="s">
        <v>243</v>
      </c>
      <c r="FI82" t="s">
        <v>243</v>
      </c>
      <c r="FJ82" t="s">
        <v>243</v>
      </c>
      <c r="FK82" t="s">
        <v>243</v>
      </c>
      <c r="FL82" t="s">
        <v>742</v>
      </c>
      <c r="FM82" t="s">
        <v>242</v>
      </c>
      <c r="FN82" t="s">
        <v>243</v>
      </c>
      <c r="FO82" t="s">
        <v>243</v>
      </c>
      <c r="FP82" t="s">
        <v>243</v>
      </c>
      <c r="FQ82" t="s">
        <v>243</v>
      </c>
      <c r="FR82" t="s">
        <v>242</v>
      </c>
      <c r="FS82" t="s">
        <v>243</v>
      </c>
      <c r="FT82" t="s">
        <v>243</v>
      </c>
      <c r="FU82" t="s">
        <v>243</v>
      </c>
      <c r="FV82" t="s">
        <v>243</v>
      </c>
      <c r="FW82" t="s">
        <v>242</v>
      </c>
      <c r="FX82" t="s">
        <v>243</v>
      </c>
      <c r="FY82" t="s">
        <v>243</v>
      </c>
      <c r="FZ82" t="s">
        <v>243</v>
      </c>
      <c r="GA82" t="s">
        <v>243</v>
      </c>
      <c r="GB82" t="s">
        <v>243</v>
      </c>
      <c r="GC82" t="s">
        <v>243</v>
      </c>
      <c r="GD82" t="s">
        <v>243</v>
      </c>
      <c r="GE82" t="s">
        <v>243</v>
      </c>
      <c r="GG82" t="s">
        <v>743</v>
      </c>
    </row>
    <row r="83" spans="1:189" x14ac:dyDescent="0.35">
      <c r="A83" t="s">
        <v>744</v>
      </c>
      <c r="B83" t="s">
        <v>725</v>
      </c>
      <c r="C83" t="s">
        <v>233</v>
      </c>
      <c r="D83" t="s">
        <v>545</v>
      </c>
      <c r="E83" t="s">
        <v>233</v>
      </c>
      <c r="F83" t="s">
        <v>233</v>
      </c>
      <c r="G83" t="s">
        <v>233</v>
      </c>
      <c r="H83" t="s">
        <v>623</v>
      </c>
      <c r="I83" t="s">
        <v>236</v>
      </c>
      <c r="J83" t="s">
        <v>457</v>
      </c>
      <c r="K83" t="s">
        <v>745</v>
      </c>
      <c r="L83" t="s">
        <v>746</v>
      </c>
      <c r="N83" t="s">
        <v>240</v>
      </c>
      <c r="O83" t="s">
        <v>580</v>
      </c>
      <c r="P83" t="s">
        <v>242</v>
      </c>
      <c r="Q83" t="s">
        <v>242</v>
      </c>
      <c r="R83" t="s">
        <v>243</v>
      </c>
      <c r="S83" t="s">
        <v>243</v>
      </c>
      <c r="T83" t="s">
        <v>243</v>
      </c>
      <c r="U83" t="s">
        <v>243</v>
      </c>
      <c r="W83" t="s">
        <v>244</v>
      </c>
      <c r="Y83" t="s">
        <v>262</v>
      </c>
      <c r="Z83" t="s">
        <v>243</v>
      </c>
      <c r="AA83" t="s">
        <v>243</v>
      </c>
      <c r="AB83" t="s">
        <v>243</v>
      </c>
      <c r="AC83" t="s">
        <v>243</v>
      </c>
      <c r="AD83" t="s">
        <v>243</v>
      </c>
      <c r="AE83" t="s">
        <v>242</v>
      </c>
      <c r="AF83" t="s">
        <v>243</v>
      </c>
      <c r="AG83" t="s">
        <v>243</v>
      </c>
      <c r="AH83" t="s">
        <v>243</v>
      </c>
      <c r="AI83" t="s">
        <v>243</v>
      </c>
      <c r="AJ83" t="s">
        <v>243</v>
      </c>
      <c r="AK83" t="s">
        <v>243</v>
      </c>
      <c r="AL83" t="s">
        <v>243</v>
      </c>
      <c r="AM83" t="s">
        <v>243</v>
      </c>
      <c r="AN83" t="s">
        <v>243</v>
      </c>
      <c r="AP83" t="s">
        <v>246</v>
      </c>
      <c r="AR83" t="s">
        <v>482</v>
      </c>
      <c r="AT83" t="s">
        <v>342</v>
      </c>
      <c r="AU83" t="s">
        <v>249</v>
      </c>
      <c r="AV83" t="s">
        <v>243</v>
      </c>
      <c r="AW83" t="s">
        <v>242</v>
      </c>
      <c r="AX83" t="s">
        <v>242</v>
      </c>
      <c r="AY83" t="s">
        <v>243</v>
      </c>
      <c r="AZ83" t="s">
        <v>242</v>
      </c>
      <c r="BA83" t="s">
        <v>243</v>
      </c>
      <c r="BB83" t="s">
        <v>243</v>
      </c>
      <c r="BC83" t="s">
        <v>287</v>
      </c>
      <c r="BD83" t="s">
        <v>250</v>
      </c>
      <c r="BE83" t="s">
        <v>286</v>
      </c>
      <c r="BF83" t="s">
        <v>250</v>
      </c>
      <c r="BG83" t="s">
        <v>250</v>
      </c>
      <c r="BH83" t="s">
        <v>250</v>
      </c>
      <c r="BI83" t="s">
        <v>251</v>
      </c>
      <c r="BJ83" t="s">
        <v>366</v>
      </c>
      <c r="BK83" t="s">
        <v>251</v>
      </c>
      <c r="BL83" t="s">
        <v>251</v>
      </c>
      <c r="BN83" t="s">
        <v>438</v>
      </c>
      <c r="BO83" t="s">
        <v>252</v>
      </c>
      <c r="BP83" t="s">
        <v>288</v>
      </c>
      <c r="BQ83" t="s">
        <v>266</v>
      </c>
      <c r="BR83" t="s">
        <v>267</v>
      </c>
      <c r="BT83" t="s">
        <v>289</v>
      </c>
      <c r="BU83" t="s">
        <v>253</v>
      </c>
      <c r="BV83" t="s">
        <v>251</v>
      </c>
      <c r="BX83" t="s">
        <v>251</v>
      </c>
      <c r="BY83" t="s">
        <v>251</v>
      </c>
      <c r="BZ83" t="s">
        <v>254</v>
      </c>
      <c r="CA83" t="s">
        <v>251</v>
      </c>
      <c r="CB83" t="s">
        <v>291</v>
      </c>
      <c r="CC83" t="s">
        <v>292</v>
      </c>
      <c r="CD83" t="s">
        <v>251</v>
      </c>
      <c r="CE83" t="s">
        <v>251</v>
      </c>
      <c r="CF83" t="s">
        <v>251</v>
      </c>
      <c r="CG83" t="s">
        <v>268</v>
      </c>
      <c r="CH83" t="s">
        <v>251</v>
      </c>
      <c r="CI83" t="s">
        <v>251</v>
      </c>
      <c r="CJ83" t="s">
        <v>251</v>
      </c>
      <c r="CK83" t="s">
        <v>251</v>
      </c>
      <c r="CL83" t="s">
        <v>251</v>
      </c>
      <c r="CN83" t="s">
        <v>110</v>
      </c>
      <c r="CO83" t="s">
        <v>109</v>
      </c>
      <c r="CP83" t="s">
        <v>108</v>
      </c>
      <c r="CQ83" t="s">
        <v>293</v>
      </c>
      <c r="DL83" t="s">
        <v>517</v>
      </c>
      <c r="DM83" t="s">
        <v>242</v>
      </c>
      <c r="DN83" t="s">
        <v>243</v>
      </c>
      <c r="DO83" t="s">
        <v>243</v>
      </c>
      <c r="DP83" t="s">
        <v>242</v>
      </c>
      <c r="DQ83" t="s">
        <v>243</v>
      </c>
      <c r="DR83" t="s">
        <v>243</v>
      </c>
      <c r="DS83" t="s">
        <v>243</v>
      </c>
      <c r="DT83" t="s">
        <v>243</v>
      </c>
      <c r="DU83" t="s">
        <v>243</v>
      </c>
      <c r="DV83" t="s">
        <v>243</v>
      </c>
      <c r="DW83" t="s">
        <v>242</v>
      </c>
      <c r="DX83" t="s">
        <v>243</v>
      </c>
      <c r="DY83" t="s">
        <v>243</v>
      </c>
      <c r="DZ83" t="s">
        <v>243</v>
      </c>
      <c r="EA83" t="s">
        <v>243</v>
      </c>
      <c r="EB83" t="s">
        <v>243</v>
      </c>
      <c r="EC83" t="s">
        <v>243</v>
      </c>
      <c r="ED83" t="s">
        <v>243</v>
      </c>
      <c r="EF83" t="s">
        <v>654</v>
      </c>
      <c r="EG83" t="s">
        <v>243</v>
      </c>
      <c r="EH83" t="s">
        <v>243</v>
      </c>
      <c r="EI83" t="s">
        <v>243</v>
      </c>
      <c r="EJ83" t="s">
        <v>243</v>
      </c>
      <c r="EK83" t="s">
        <v>243</v>
      </c>
      <c r="EL83" t="s">
        <v>243</v>
      </c>
      <c r="EM83" t="s">
        <v>242</v>
      </c>
      <c r="EN83" t="s">
        <v>242</v>
      </c>
      <c r="EO83" t="s">
        <v>242</v>
      </c>
      <c r="EP83" t="s">
        <v>243</v>
      </c>
      <c r="EQ83" t="s">
        <v>243</v>
      </c>
      <c r="ER83" t="s">
        <v>243</v>
      </c>
      <c r="ES83" t="s">
        <v>243</v>
      </c>
      <c r="ET83" t="s">
        <v>243</v>
      </c>
      <c r="EU83" t="s">
        <v>243</v>
      </c>
      <c r="EV83" t="s">
        <v>243</v>
      </c>
      <c r="EW83" t="s">
        <v>243</v>
      </c>
      <c r="EX83" t="s">
        <v>243</v>
      </c>
      <c r="EY83" t="s">
        <v>243</v>
      </c>
      <c r="EZ83" t="s">
        <v>243</v>
      </c>
      <c r="FA83" t="s">
        <v>243</v>
      </c>
      <c r="FB83" t="s">
        <v>243</v>
      </c>
      <c r="FC83" t="s">
        <v>243</v>
      </c>
      <c r="FD83" t="s">
        <v>243</v>
      </c>
      <c r="FE83" t="s">
        <v>243</v>
      </c>
      <c r="FF83" t="s">
        <v>243</v>
      </c>
      <c r="FG83" t="s">
        <v>243</v>
      </c>
      <c r="FH83" t="s">
        <v>243</v>
      </c>
      <c r="FI83" t="s">
        <v>243</v>
      </c>
      <c r="FJ83" t="s">
        <v>243</v>
      </c>
      <c r="FK83" t="s">
        <v>243</v>
      </c>
      <c r="FL83" t="s">
        <v>425</v>
      </c>
      <c r="FM83" t="s">
        <v>242</v>
      </c>
      <c r="FN83" t="s">
        <v>242</v>
      </c>
      <c r="FO83" t="s">
        <v>243</v>
      </c>
      <c r="FP83" t="s">
        <v>243</v>
      </c>
      <c r="FQ83" t="s">
        <v>243</v>
      </c>
      <c r="FR83" t="s">
        <v>243</v>
      </c>
      <c r="FS83" t="s">
        <v>242</v>
      </c>
      <c r="FT83" t="s">
        <v>243</v>
      </c>
      <c r="FU83" t="s">
        <v>243</v>
      </c>
      <c r="FV83" t="s">
        <v>243</v>
      </c>
      <c r="FW83" t="s">
        <v>243</v>
      </c>
      <c r="FX83" t="s">
        <v>243</v>
      </c>
      <c r="FY83" t="s">
        <v>243</v>
      </c>
      <c r="FZ83" t="s">
        <v>243</v>
      </c>
      <c r="GA83" t="s">
        <v>243</v>
      </c>
      <c r="GB83" t="s">
        <v>243</v>
      </c>
      <c r="GC83" t="s">
        <v>243</v>
      </c>
      <c r="GD83" t="s">
        <v>243</v>
      </c>
      <c r="GE83" t="s">
        <v>243</v>
      </c>
      <c r="GG83" t="s">
        <v>747</v>
      </c>
    </row>
    <row r="84" spans="1:189" x14ac:dyDescent="0.35">
      <c r="A84" t="s">
        <v>748</v>
      </c>
      <c r="B84" t="s">
        <v>725</v>
      </c>
      <c r="C84" t="s">
        <v>233</v>
      </c>
      <c r="D84" t="s">
        <v>259</v>
      </c>
      <c r="E84" t="s">
        <v>233</v>
      </c>
      <c r="F84" t="s">
        <v>233</v>
      </c>
      <c r="G84" t="s">
        <v>233</v>
      </c>
      <c r="H84" t="s">
        <v>481</v>
      </c>
      <c r="I84" t="s">
        <v>261</v>
      </c>
      <c r="K84" t="s">
        <v>238</v>
      </c>
      <c r="L84" t="s">
        <v>239</v>
      </c>
      <c r="N84" t="s">
        <v>240</v>
      </c>
      <c r="O84" t="s">
        <v>241</v>
      </c>
      <c r="P84" t="s">
        <v>242</v>
      </c>
      <c r="Q84" t="s">
        <v>243</v>
      </c>
      <c r="R84" t="s">
        <v>243</v>
      </c>
      <c r="S84" t="s">
        <v>243</v>
      </c>
      <c r="T84" t="s">
        <v>243</v>
      </c>
      <c r="U84" t="s">
        <v>243</v>
      </c>
      <c r="W84" t="s">
        <v>244</v>
      </c>
      <c r="Y84" t="s">
        <v>323</v>
      </c>
      <c r="Z84" t="s">
        <v>243</v>
      </c>
      <c r="AA84" t="s">
        <v>243</v>
      </c>
      <c r="AB84" t="s">
        <v>243</v>
      </c>
      <c r="AC84" t="s">
        <v>243</v>
      </c>
      <c r="AD84" t="s">
        <v>243</v>
      </c>
      <c r="AE84" t="s">
        <v>243</v>
      </c>
      <c r="AF84" t="s">
        <v>242</v>
      </c>
      <c r="AG84" t="s">
        <v>243</v>
      </c>
      <c r="AH84" t="s">
        <v>243</v>
      </c>
      <c r="AI84" t="s">
        <v>243</v>
      </c>
      <c r="AJ84" t="s">
        <v>243</v>
      </c>
      <c r="AK84" t="s">
        <v>242</v>
      </c>
      <c r="AL84" t="s">
        <v>243</v>
      </c>
      <c r="AM84" t="s">
        <v>243</v>
      </c>
      <c r="AN84" t="s">
        <v>243</v>
      </c>
      <c r="AP84" t="s">
        <v>282</v>
      </c>
      <c r="AR84" t="s">
        <v>247</v>
      </c>
      <c r="AT84" t="s">
        <v>264</v>
      </c>
      <c r="AU84" t="s">
        <v>325</v>
      </c>
      <c r="AV84" t="s">
        <v>243</v>
      </c>
      <c r="AW84" t="s">
        <v>242</v>
      </c>
      <c r="AX84" t="s">
        <v>243</v>
      </c>
      <c r="AY84" t="s">
        <v>243</v>
      </c>
      <c r="AZ84" t="s">
        <v>243</v>
      </c>
      <c r="BA84" t="s">
        <v>243</v>
      </c>
      <c r="BB84" t="s">
        <v>243</v>
      </c>
      <c r="BC84" t="s">
        <v>250</v>
      </c>
      <c r="BD84" t="s">
        <v>250</v>
      </c>
      <c r="BE84" t="s">
        <v>250</v>
      </c>
      <c r="BF84" t="s">
        <v>287</v>
      </c>
      <c r="BG84" t="s">
        <v>250</v>
      </c>
      <c r="BH84" t="s">
        <v>250</v>
      </c>
      <c r="BI84" t="s">
        <v>251</v>
      </c>
      <c r="BJ84" t="s">
        <v>251</v>
      </c>
      <c r="BK84" t="s">
        <v>251</v>
      </c>
      <c r="BL84" t="s">
        <v>251</v>
      </c>
      <c r="BN84" t="s">
        <v>251</v>
      </c>
      <c r="BO84" t="s">
        <v>251</v>
      </c>
      <c r="BP84" t="s">
        <v>251</v>
      </c>
      <c r="BQ84" t="s">
        <v>266</v>
      </c>
      <c r="BR84" t="s">
        <v>267</v>
      </c>
      <c r="BT84" t="s">
        <v>251</v>
      </c>
      <c r="BU84" t="s">
        <v>251</v>
      </c>
      <c r="BV84" t="s">
        <v>251</v>
      </c>
      <c r="BW84" t="s">
        <v>251</v>
      </c>
      <c r="BX84" t="s">
        <v>251</v>
      </c>
      <c r="BY84" t="s">
        <v>268</v>
      </c>
      <c r="BZ84" t="s">
        <v>254</v>
      </c>
      <c r="CA84" t="s">
        <v>251</v>
      </c>
      <c r="CB84" t="s">
        <v>291</v>
      </c>
      <c r="CC84" t="s">
        <v>292</v>
      </c>
      <c r="CD84" t="s">
        <v>251</v>
      </c>
      <c r="CE84" t="s">
        <v>251</v>
      </c>
      <c r="CF84" t="s">
        <v>251</v>
      </c>
      <c r="CG84" t="s">
        <v>423</v>
      </c>
      <c r="CH84" t="s">
        <v>251</v>
      </c>
      <c r="CI84" t="s">
        <v>268</v>
      </c>
      <c r="CJ84" t="s">
        <v>328</v>
      </c>
      <c r="CK84" t="s">
        <v>269</v>
      </c>
      <c r="CL84" t="s">
        <v>251</v>
      </c>
      <c r="CN84" t="s">
        <v>110</v>
      </c>
      <c r="CO84" t="s">
        <v>119</v>
      </c>
      <c r="CP84" t="s">
        <v>121</v>
      </c>
      <c r="CQ84" t="s">
        <v>293</v>
      </c>
      <c r="DL84" t="s">
        <v>749</v>
      </c>
      <c r="DM84" t="s">
        <v>243</v>
      </c>
      <c r="DN84" t="s">
        <v>243</v>
      </c>
      <c r="DO84" t="s">
        <v>243</v>
      </c>
      <c r="DP84" t="s">
        <v>242</v>
      </c>
      <c r="DQ84" t="s">
        <v>242</v>
      </c>
      <c r="DR84" t="s">
        <v>242</v>
      </c>
      <c r="DS84" t="s">
        <v>242</v>
      </c>
      <c r="DT84" t="s">
        <v>243</v>
      </c>
      <c r="DU84" t="s">
        <v>243</v>
      </c>
      <c r="DV84" t="s">
        <v>243</v>
      </c>
      <c r="DW84" t="s">
        <v>242</v>
      </c>
      <c r="DX84" t="s">
        <v>243</v>
      </c>
      <c r="DY84" t="s">
        <v>243</v>
      </c>
      <c r="DZ84" t="s">
        <v>243</v>
      </c>
      <c r="EA84" t="s">
        <v>243</v>
      </c>
      <c r="EB84" t="s">
        <v>243</v>
      </c>
      <c r="EC84" t="s">
        <v>243</v>
      </c>
      <c r="ED84" t="s">
        <v>243</v>
      </c>
      <c r="EF84" t="s">
        <v>750</v>
      </c>
      <c r="EG84" t="s">
        <v>243</v>
      </c>
      <c r="EH84" t="s">
        <v>243</v>
      </c>
      <c r="EI84" t="s">
        <v>243</v>
      </c>
      <c r="EJ84" t="s">
        <v>243</v>
      </c>
      <c r="EK84" t="s">
        <v>243</v>
      </c>
      <c r="EL84" t="s">
        <v>243</v>
      </c>
      <c r="EM84" t="s">
        <v>243</v>
      </c>
      <c r="EN84" t="s">
        <v>243</v>
      </c>
      <c r="EO84" t="s">
        <v>242</v>
      </c>
      <c r="EP84" t="s">
        <v>243</v>
      </c>
      <c r="EQ84" t="s">
        <v>243</v>
      </c>
      <c r="ER84" t="s">
        <v>243</v>
      </c>
      <c r="ES84" t="s">
        <v>243</v>
      </c>
      <c r="ET84" t="s">
        <v>243</v>
      </c>
      <c r="EU84" t="s">
        <v>243</v>
      </c>
      <c r="EV84" t="s">
        <v>243</v>
      </c>
      <c r="EW84" t="s">
        <v>243</v>
      </c>
      <c r="EX84" t="s">
        <v>242</v>
      </c>
      <c r="EY84" t="s">
        <v>243</v>
      </c>
      <c r="EZ84" t="s">
        <v>242</v>
      </c>
      <c r="FA84" t="s">
        <v>243</v>
      </c>
      <c r="FB84" t="s">
        <v>243</v>
      </c>
      <c r="FC84" t="s">
        <v>243</v>
      </c>
      <c r="FD84" t="s">
        <v>243</v>
      </c>
      <c r="FE84" t="s">
        <v>243</v>
      </c>
      <c r="FF84" t="s">
        <v>243</v>
      </c>
      <c r="FG84" t="s">
        <v>243</v>
      </c>
      <c r="FH84" t="s">
        <v>243</v>
      </c>
      <c r="FI84" t="s">
        <v>243</v>
      </c>
      <c r="FJ84" t="s">
        <v>243</v>
      </c>
      <c r="FK84" t="s">
        <v>243</v>
      </c>
      <c r="FL84" t="s">
        <v>751</v>
      </c>
      <c r="FM84" t="s">
        <v>242</v>
      </c>
      <c r="FN84" t="s">
        <v>243</v>
      </c>
      <c r="FO84" t="s">
        <v>243</v>
      </c>
      <c r="FP84" t="s">
        <v>243</v>
      </c>
      <c r="FQ84" t="s">
        <v>243</v>
      </c>
      <c r="FR84" t="s">
        <v>243</v>
      </c>
      <c r="FS84" t="s">
        <v>243</v>
      </c>
      <c r="FT84" t="s">
        <v>243</v>
      </c>
      <c r="FU84" t="s">
        <v>243</v>
      </c>
      <c r="FV84" t="s">
        <v>243</v>
      </c>
      <c r="FW84" t="s">
        <v>242</v>
      </c>
      <c r="FX84" t="s">
        <v>243</v>
      </c>
      <c r="FY84" t="s">
        <v>243</v>
      </c>
      <c r="FZ84" t="s">
        <v>243</v>
      </c>
      <c r="GA84" t="s">
        <v>243</v>
      </c>
      <c r="GB84" t="s">
        <v>243</v>
      </c>
      <c r="GC84" t="s">
        <v>243</v>
      </c>
      <c r="GD84" t="s">
        <v>243</v>
      </c>
      <c r="GE84" t="s">
        <v>243</v>
      </c>
      <c r="GG84" t="s">
        <v>752</v>
      </c>
    </row>
    <row r="85" spans="1:189" x14ac:dyDescent="0.35">
      <c r="A85" t="s">
        <v>753</v>
      </c>
      <c r="B85" t="s">
        <v>725</v>
      </c>
      <c r="C85" t="s">
        <v>233</v>
      </c>
      <c r="D85" t="s">
        <v>334</v>
      </c>
      <c r="E85" t="s">
        <v>233</v>
      </c>
      <c r="F85" t="s">
        <v>233</v>
      </c>
      <c r="G85" t="s">
        <v>233</v>
      </c>
      <c r="H85" t="s">
        <v>754</v>
      </c>
      <c r="I85" t="s">
        <v>276</v>
      </c>
      <c r="J85" t="s">
        <v>378</v>
      </c>
      <c r="K85" t="s">
        <v>238</v>
      </c>
      <c r="L85" t="s">
        <v>239</v>
      </c>
      <c r="N85" t="s">
        <v>240</v>
      </c>
      <c r="O85" t="s">
        <v>241</v>
      </c>
      <c r="P85" t="s">
        <v>242</v>
      </c>
      <c r="Q85" t="s">
        <v>243</v>
      </c>
      <c r="R85" t="s">
        <v>243</v>
      </c>
      <c r="S85" t="s">
        <v>243</v>
      </c>
      <c r="T85" t="s">
        <v>243</v>
      </c>
      <c r="U85" t="s">
        <v>243</v>
      </c>
      <c r="W85" t="s">
        <v>244</v>
      </c>
      <c r="Y85" t="s">
        <v>323</v>
      </c>
      <c r="Z85" t="s">
        <v>243</v>
      </c>
      <c r="AA85" t="s">
        <v>243</v>
      </c>
      <c r="AB85" t="s">
        <v>243</v>
      </c>
      <c r="AC85" t="s">
        <v>243</v>
      </c>
      <c r="AD85" t="s">
        <v>243</v>
      </c>
      <c r="AE85" t="s">
        <v>243</v>
      </c>
      <c r="AF85" t="s">
        <v>242</v>
      </c>
      <c r="AG85" t="s">
        <v>243</v>
      </c>
      <c r="AH85" t="s">
        <v>243</v>
      </c>
      <c r="AI85" t="s">
        <v>243</v>
      </c>
      <c r="AJ85" t="s">
        <v>243</v>
      </c>
      <c r="AK85" t="s">
        <v>242</v>
      </c>
      <c r="AL85" t="s">
        <v>243</v>
      </c>
      <c r="AM85" t="s">
        <v>243</v>
      </c>
      <c r="AN85" t="s">
        <v>243</v>
      </c>
      <c r="AP85" t="s">
        <v>282</v>
      </c>
      <c r="AR85" t="s">
        <v>247</v>
      </c>
      <c r="AT85" t="s">
        <v>264</v>
      </c>
      <c r="AU85" t="s">
        <v>325</v>
      </c>
      <c r="AV85" t="s">
        <v>243</v>
      </c>
      <c r="AW85" t="s">
        <v>242</v>
      </c>
      <c r="AX85" t="s">
        <v>243</v>
      </c>
      <c r="AY85" t="s">
        <v>243</v>
      </c>
      <c r="AZ85" t="s">
        <v>243</v>
      </c>
      <c r="BA85" t="s">
        <v>243</v>
      </c>
      <c r="BB85" t="s">
        <v>243</v>
      </c>
      <c r="BC85" t="s">
        <v>250</v>
      </c>
      <c r="BD85" t="s">
        <v>250</v>
      </c>
      <c r="BE85" t="s">
        <v>250</v>
      </c>
      <c r="BF85" t="s">
        <v>250</v>
      </c>
      <c r="BG85" t="s">
        <v>250</v>
      </c>
      <c r="BH85" t="s">
        <v>250</v>
      </c>
      <c r="BI85" t="s">
        <v>251</v>
      </c>
      <c r="BJ85" t="s">
        <v>251</v>
      </c>
      <c r="BK85" t="s">
        <v>251</v>
      </c>
      <c r="BL85" t="s">
        <v>251</v>
      </c>
      <c r="BN85" t="s">
        <v>251</v>
      </c>
      <c r="BO85" t="s">
        <v>251</v>
      </c>
      <c r="BP85" t="s">
        <v>251</v>
      </c>
      <c r="BQ85" t="s">
        <v>266</v>
      </c>
      <c r="BR85" t="s">
        <v>251</v>
      </c>
      <c r="BT85" t="s">
        <v>289</v>
      </c>
      <c r="BU85" t="s">
        <v>253</v>
      </c>
      <c r="BV85" t="s">
        <v>251</v>
      </c>
      <c r="BW85" t="s">
        <v>251</v>
      </c>
      <c r="BX85" t="s">
        <v>251</v>
      </c>
      <c r="BY85" t="s">
        <v>251</v>
      </c>
      <c r="BZ85" t="s">
        <v>251</v>
      </c>
      <c r="CA85" t="s">
        <v>251</v>
      </c>
      <c r="CB85" t="s">
        <v>251</v>
      </c>
      <c r="CC85" t="s">
        <v>268</v>
      </c>
      <c r="CD85" t="s">
        <v>251</v>
      </c>
      <c r="CE85" t="s">
        <v>251</v>
      </c>
      <c r="CF85" t="s">
        <v>251</v>
      </c>
      <c r="CG85" t="s">
        <v>423</v>
      </c>
      <c r="CH85" t="s">
        <v>251</v>
      </c>
      <c r="CI85" t="s">
        <v>414</v>
      </c>
      <c r="CJ85" t="s">
        <v>268</v>
      </c>
      <c r="CK85" t="s">
        <v>268</v>
      </c>
      <c r="CL85" t="s">
        <v>251</v>
      </c>
      <c r="CN85" t="s">
        <v>110</v>
      </c>
      <c r="CO85" t="s">
        <v>128</v>
      </c>
      <c r="CP85" t="s">
        <v>113</v>
      </c>
      <c r="CQ85" t="s">
        <v>304</v>
      </c>
      <c r="CR85" t="s">
        <v>339</v>
      </c>
      <c r="CS85" t="s">
        <v>243</v>
      </c>
      <c r="CT85" t="s">
        <v>243</v>
      </c>
      <c r="CU85" t="s">
        <v>243</v>
      </c>
      <c r="CV85" t="s">
        <v>243</v>
      </c>
      <c r="CW85" t="s">
        <v>243</v>
      </c>
      <c r="CX85" t="s">
        <v>243</v>
      </c>
      <c r="CY85" t="s">
        <v>242</v>
      </c>
      <c r="CZ85" t="s">
        <v>243</v>
      </c>
      <c r="DA85" t="s">
        <v>243</v>
      </c>
      <c r="DB85" t="s">
        <v>243</v>
      </c>
      <c r="DC85" t="s">
        <v>242</v>
      </c>
      <c r="DD85" t="s">
        <v>243</v>
      </c>
      <c r="DE85" t="s">
        <v>243</v>
      </c>
      <c r="DF85" t="s">
        <v>243</v>
      </c>
      <c r="DG85" t="s">
        <v>243</v>
      </c>
      <c r="DH85" t="s">
        <v>243</v>
      </c>
      <c r="DI85" t="s">
        <v>243</v>
      </c>
      <c r="DJ85" t="s">
        <v>243</v>
      </c>
      <c r="EF85" t="s">
        <v>755</v>
      </c>
      <c r="EG85" t="s">
        <v>243</v>
      </c>
      <c r="EH85" t="s">
        <v>243</v>
      </c>
      <c r="EI85" t="s">
        <v>243</v>
      </c>
      <c r="EJ85" t="s">
        <v>243</v>
      </c>
      <c r="EK85" t="s">
        <v>243</v>
      </c>
      <c r="EL85" t="s">
        <v>243</v>
      </c>
      <c r="EM85" t="s">
        <v>243</v>
      </c>
      <c r="EN85" t="s">
        <v>243</v>
      </c>
      <c r="EO85" t="s">
        <v>242</v>
      </c>
      <c r="EP85" t="s">
        <v>243</v>
      </c>
      <c r="EQ85" t="s">
        <v>243</v>
      </c>
      <c r="ER85" t="s">
        <v>242</v>
      </c>
      <c r="ES85" t="s">
        <v>242</v>
      </c>
      <c r="ET85" t="s">
        <v>243</v>
      </c>
      <c r="EU85" t="s">
        <v>243</v>
      </c>
      <c r="EV85" t="s">
        <v>243</v>
      </c>
      <c r="EW85" t="s">
        <v>243</v>
      </c>
      <c r="EX85" t="s">
        <v>243</v>
      </c>
      <c r="EY85" t="s">
        <v>243</v>
      </c>
      <c r="EZ85" t="s">
        <v>243</v>
      </c>
      <c r="FA85" t="s">
        <v>243</v>
      </c>
      <c r="FB85" t="s">
        <v>243</v>
      </c>
      <c r="FC85" t="s">
        <v>243</v>
      </c>
      <c r="FD85" t="s">
        <v>243</v>
      </c>
      <c r="FE85" t="s">
        <v>243</v>
      </c>
      <c r="FF85" t="s">
        <v>243</v>
      </c>
      <c r="FG85" t="s">
        <v>243</v>
      </c>
      <c r="FH85" t="s">
        <v>243</v>
      </c>
      <c r="FI85" t="s">
        <v>243</v>
      </c>
      <c r="FJ85" t="s">
        <v>243</v>
      </c>
      <c r="FK85" t="s">
        <v>243</v>
      </c>
      <c r="FL85" t="s">
        <v>742</v>
      </c>
      <c r="FM85" t="s">
        <v>242</v>
      </c>
      <c r="FN85" t="s">
        <v>243</v>
      </c>
      <c r="FO85" t="s">
        <v>243</v>
      </c>
      <c r="FP85" t="s">
        <v>243</v>
      </c>
      <c r="FQ85" t="s">
        <v>243</v>
      </c>
      <c r="FR85" t="s">
        <v>242</v>
      </c>
      <c r="FS85" t="s">
        <v>243</v>
      </c>
      <c r="FT85" t="s">
        <v>243</v>
      </c>
      <c r="FU85" t="s">
        <v>243</v>
      </c>
      <c r="FV85" t="s">
        <v>243</v>
      </c>
      <c r="FW85" t="s">
        <v>242</v>
      </c>
      <c r="FX85" t="s">
        <v>243</v>
      </c>
      <c r="FY85" t="s">
        <v>243</v>
      </c>
      <c r="FZ85" t="s">
        <v>243</v>
      </c>
      <c r="GA85" t="s">
        <v>243</v>
      </c>
      <c r="GB85" t="s">
        <v>243</v>
      </c>
      <c r="GC85" t="s">
        <v>243</v>
      </c>
      <c r="GD85" t="s">
        <v>243</v>
      </c>
      <c r="GE85" t="s">
        <v>243</v>
      </c>
      <c r="GG85" t="s">
        <v>756</v>
      </c>
    </row>
    <row r="86" spans="1:189" x14ac:dyDescent="0.35">
      <c r="A86" t="s">
        <v>757</v>
      </c>
      <c r="B86" t="s">
        <v>725</v>
      </c>
      <c r="C86" t="s">
        <v>233</v>
      </c>
      <c r="D86" t="s">
        <v>521</v>
      </c>
      <c r="E86" t="s">
        <v>233</v>
      </c>
      <c r="F86" t="s">
        <v>233</v>
      </c>
      <c r="G86" t="s">
        <v>233</v>
      </c>
      <c r="H86" t="s">
        <v>588</v>
      </c>
      <c r="I86" t="s">
        <v>261</v>
      </c>
      <c r="K86" t="s">
        <v>389</v>
      </c>
      <c r="L86" t="s">
        <v>390</v>
      </c>
      <c r="N86" t="s">
        <v>240</v>
      </c>
      <c r="O86" t="s">
        <v>241</v>
      </c>
      <c r="P86" t="s">
        <v>242</v>
      </c>
      <c r="Q86" t="s">
        <v>243</v>
      </c>
      <c r="R86" t="s">
        <v>243</v>
      </c>
      <c r="S86" t="s">
        <v>243</v>
      </c>
      <c r="T86" t="s">
        <v>243</v>
      </c>
      <c r="U86" t="s">
        <v>243</v>
      </c>
      <c r="W86" t="s">
        <v>244</v>
      </c>
      <c r="Y86" t="s">
        <v>453</v>
      </c>
      <c r="Z86" t="s">
        <v>243</v>
      </c>
      <c r="AA86" t="s">
        <v>243</v>
      </c>
      <c r="AB86" t="s">
        <v>243</v>
      </c>
      <c r="AC86" t="s">
        <v>243</v>
      </c>
      <c r="AD86" t="s">
        <v>243</v>
      </c>
      <c r="AE86" t="s">
        <v>243</v>
      </c>
      <c r="AF86" t="s">
        <v>243</v>
      </c>
      <c r="AG86" t="s">
        <v>242</v>
      </c>
      <c r="AH86" t="s">
        <v>243</v>
      </c>
      <c r="AI86" t="s">
        <v>243</v>
      </c>
      <c r="AJ86" t="s">
        <v>242</v>
      </c>
      <c r="AK86" t="s">
        <v>243</v>
      </c>
      <c r="AL86" t="s">
        <v>243</v>
      </c>
      <c r="AM86" t="s">
        <v>243</v>
      </c>
      <c r="AN86" t="s">
        <v>243</v>
      </c>
      <c r="AP86" t="s">
        <v>336</v>
      </c>
      <c r="AR86" t="s">
        <v>482</v>
      </c>
      <c r="AT86" t="s">
        <v>284</v>
      </c>
      <c r="AU86" t="s">
        <v>495</v>
      </c>
      <c r="AV86" t="s">
        <v>243</v>
      </c>
      <c r="AW86" t="s">
        <v>243</v>
      </c>
      <c r="AX86" t="s">
        <v>242</v>
      </c>
      <c r="AY86" t="s">
        <v>242</v>
      </c>
      <c r="AZ86" t="s">
        <v>242</v>
      </c>
      <c r="BA86" t="s">
        <v>243</v>
      </c>
      <c r="BB86" t="s">
        <v>243</v>
      </c>
      <c r="BC86" t="s">
        <v>287</v>
      </c>
      <c r="BD86" t="s">
        <v>250</v>
      </c>
      <c r="BE86" t="s">
        <v>250</v>
      </c>
      <c r="BF86" t="s">
        <v>287</v>
      </c>
      <c r="BG86" t="s">
        <v>250</v>
      </c>
      <c r="BH86" t="s">
        <v>250</v>
      </c>
      <c r="BI86" t="s">
        <v>251</v>
      </c>
      <c r="BJ86" t="s">
        <v>251</v>
      </c>
      <c r="BK86" t="s">
        <v>251</v>
      </c>
      <c r="BL86" t="s">
        <v>251</v>
      </c>
      <c r="BN86" t="s">
        <v>251</v>
      </c>
      <c r="BO86" t="s">
        <v>251</v>
      </c>
      <c r="BP86" t="s">
        <v>251</v>
      </c>
      <c r="BQ86" t="s">
        <v>251</v>
      </c>
      <c r="BR86" t="s">
        <v>267</v>
      </c>
      <c r="BT86" t="s">
        <v>289</v>
      </c>
      <c r="BU86" t="s">
        <v>251</v>
      </c>
      <c r="BV86" t="s">
        <v>251</v>
      </c>
      <c r="BX86" t="s">
        <v>251</v>
      </c>
      <c r="BY86" t="s">
        <v>251</v>
      </c>
      <c r="BZ86" t="s">
        <v>251</v>
      </c>
      <c r="CA86" t="s">
        <v>251</v>
      </c>
      <c r="CB86" t="s">
        <v>251</v>
      </c>
      <c r="CC86" t="s">
        <v>292</v>
      </c>
      <c r="CD86" t="s">
        <v>251</v>
      </c>
      <c r="CE86" t="s">
        <v>251</v>
      </c>
      <c r="CF86" t="s">
        <v>251</v>
      </c>
      <c r="CG86" t="s">
        <v>251</v>
      </c>
      <c r="CH86" t="s">
        <v>251</v>
      </c>
      <c r="CI86" t="s">
        <v>251</v>
      </c>
      <c r="CJ86" t="s">
        <v>251</v>
      </c>
      <c r="CK86" t="s">
        <v>251</v>
      </c>
      <c r="CL86" t="s">
        <v>251</v>
      </c>
      <c r="CN86" t="s">
        <v>111</v>
      </c>
      <c r="CO86" t="s">
        <v>122</v>
      </c>
      <c r="CP86" t="s">
        <v>113</v>
      </c>
      <c r="CQ86" t="s">
        <v>304</v>
      </c>
      <c r="CR86" t="s">
        <v>445</v>
      </c>
      <c r="CS86" t="s">
        <v>243</v>
      </c>
      <c r="CT86" t="s">
        <v>243</v>
      </c>
      <c r="CU86" t="s">
        <v>243</v>
      </c>
      <c r="CV86" t="s">
        <v>243</v>
      </c>
      <c r="CW86" t="s">
        <v>243</v>
      </c>
      <c r="CX86" t="s">
        <v>243</v>
      </c>
      <c r="CY86" t="s">
        <v>243</v>
      </c>
      <c r="CZ86" t="s">
        <v>243</v>
      </c>
      <c r="DA86" t="s">
        <v>243</v>
      </c>
      <c r="DB86" t="s">
        <v>243</v>
      </c>
      <c r="DC86" t="s">
        <v>242</v>
      </c>
      <c r="DD86" t="s">
        <v>242</v>
      </c>
      <c r="DE86" t="s">
        <v>243</v>
      </c>
      <c r="DF86" t="s">
        <v>243</v>
      </c>
      <c r="DG86" t="s">
        <v>243</v>
      </c>
      <c r="DH86" t="s">
        <v>243</v>
      </c>
      <c r="DI86" t="s">
        <v>243</v>
      </c>
      <c r="DJ86" t="s">
        <v>243</v>
      </c>
      <c r="EF86" t="s">
        <v>111</v>
      </c>
      <c r="EG86" t="s">
        <v>243</v>
      </c>
      <c r="EH86" t="s">
        <v>243</v>
      </c>
      <c r="EI86" t="s">
        <v>243</v>
      </c>
      <c r="EJ86" t="s">
        <v>243</v>
      </c>
      <c r="EK86" t="s">
        <v>243</v>
      </c>
      <c r="EL86" t="s">
        <v>243</v>
      </c>
      <c r="EM86" t="s">
        <v>243</v>
      </c>
      <c r="EN86" t="s">
        <v>243</v>
      </c>
      <c r="EO86" t="s">
        <v>243</v>
      </c>
      <c r="EP86" t="s">
        <v>242</v>
      </c>
      <c r="EQ86" t="s">
        <v>243</v>
      </c>
      <c r="ER86" t="s">
        <v>243</v>
      </c>
      <c r="ES86" t="s">
        <v>243</v>
      </c>
      <c r="ET86" t="s">
        <v>243</v>
      </c>
      <c r="EU86" t="s">
        <v>243</v>
      </c>
      <c r="EV86" t="s">
        <v>243</v>
      </c>
      <c r="EW86" t="s">
        <v>243</v>
      </c>
      <c r="EX86" t="s">
        <v>243</v>
      </c>
      <c r="EY86" t="s">
        <v>243</v>
      </c>
      <c r="EZ86" t="s">
        <v>243</v>
      </c>
      <c r="FA86" t="s">
        <v>243</v>
      </c>
      <c r="FB86" t="s">
        <v>243</v>
      </c>
      <c r="FC86" t="s">
        <v>243</v>
      </c>
      <c r="FD86" t="s">
        <v>243</v>
      </c>
      <c r="FE86" t="s">
        <v>243</v>
      </c>
      <c r="FF86" t="s">
        <v>243</v>
      </c>
      <c r="FG86" t="s">
        <v>243</v>
      </c>
      <c r="FH86" t="s">
        <v>243</v>
      </c>
      <c r="FI86" t="s">
        <v>243</v>
      </c>
      <c r="FJ86" t="s">
        <v>243</v>
      </c>
      <c r="FK86" t="s">
        <v>243</v>
      </c>
      <c r="FL86" t="s">
        <v>296</v>
      </c>
      <c r="FM86" t="s">
        <v>242</v>
      </c>
      <c r="FN86" t="s">
        <v>242</v>
      </c>
      <c r="FO86" t="s">
        <v>243</v>
      </c>
      <c r="FP86" t="s">
        <v>243</v>
      </c>
      <c r="FQ86" t="s">
        <v>243</v>
      </c>
      <c r="FR86" t="s">
        <v>242</v>
      </c>
      <c r="FS86" t="s">
        <v>243</v>
      </c>
      <c r="FT86" t="s">
        <v>243</v>
      </c>
      <c r="FU86" t="s">
        <v>243</v>
      </c>
      <c r="FV86" t="s">
        <v>243</v>
      </c>
      <c r="FW86" t="s">
        <v>243</v>
      </c>
      <c r="FX86" t="s">
        <v>243</v>
      </c>
      <c r="FY86" t="s">
        <v>243</v>
      </c>
      <c r="FZ86" t="s">
        <v>243</v>
      </c>
      <c r="GA86" t="s">
        <v>243</v>
      </c>
      <c r="GB86" t="s">
        <v>243</v>
      </c>
      <c r="GC86" t="s">
        <v>243</v>
      </c>
      <c r="GD86" t="s">
        <v>243</v>
      </c>
      <c r="GE86" t="s">
        <v>243</v>
      </c>
      <c r="GG86" t="s">
        <v>758</v>
      </c>
    </row>
    <row r="87" spans="1:189" x14ac:dyDescent="0.35">
      <c r="A87" t="s">
        <v>759</v>
      </c>
      <c r="B87" t="s">
        <v>725</v>
      </c>
      <c r="C87" t="s">
        <v>233</v>
      </c>
      <c r="D87" t="s">
        <v>334</v>
      </c>
      <c r="E87" t="s">
        <v>233</v>
      </c>
      <c r="F87" t="s">
        <v>233</v>
      </c>
      <c r="G87" t="s">
        <v>233</v>
      </c>
      <c r="H87" t="s">
        <v>450</v>
      </c>
      <c r="I87" t="s">
        <v>261</v>
      </c>
      <c r="K87" t="s">
        <v>410</v>
      </c>
      <c r="L87" t="s">
        <v>760</v>
      </c>
      <c r="N87" t="s">
        <v>240</v>
      </c>
      <c r="O87" t="s">
        <v>241</v>
      </c>
      <c r="P87" t="s">
        <v>242</v>
      </c>
      <c r="Q87" t="s">
        <v>243</v>
      </c>
      <c r="R87" t="s">
        <v>243</v>
      </c>
      <c r="S87" t="s">
        <v>243</v>
      </c>
      <c r="T87" t="s">
        <v>243</v>
      </c>
      <c r="U87" t="s">
        <v>243</v>
      </c>
      <c r="W87" t="s">
        <v>244</v>
      </c>
      <c r="Y87" t="s">
        <v>356</v>
      </c>
      <c r="Z87" t="s">
        <v>243</v>
      </c>
      <c r="AA87" t="s">
        <v>243</v>
      </c>
      <c r="AB87" t="s">
        <v>243</v>
      </c>
      <c r="AC87" t="s">
        <v>243</v>
      </c>
      <c r="AD87" t="s">
        <v>243</v>
      </c>
      <c r="AE87" t="s">
        <v>243</v>
      </c>
      <c r="AF87" t="s">
        <v>243</v>
      </c>
      <c r="AG87" t="s">
        <v>243</v>
      </c>
      <c r="AH87" t="s">
        <v>243</v>
      </c>
      <c r="AI87" t="s">
        <v>243</v>
      </c>
      <c r="AJ87" t="s">
        <v>243</v>
      </c>
      <c r="AK87" t="s">
        <v>242</v>
      </c>
      <c r="AL87" t="s">
        <v>243</v>
      </c>
      <c r="AM87" t="s">
        <v>243</v>
      </c>
      <c r="AN87" t="s">
        <v>243</v>
      </c>
      <c r="AP87" t="s">
        <v>282</v>
      </c>
      <c r="AR87" t="s">
        <v>510</v>
      </c>
      <c r="AT87" t="s">
        <v>248</v>
      </c>
      <c r="AU87" t="s">
        <v>265</v>
      </c>
      <c r="AV87" t="s">
        <v>243</v>
      </c>
      <c r="AW87" t="s">
        <v>242</v>
      </c>
      <c r="AX87" t="s">
        <v>243</v>
      </c>
      <c r="AY87" t="s">
        <v>243</v>
      </c>
      <c r="AZ87" t="s">
        <v>243</v>
      </c>
      <c r="BA87" t="s">
        <v>242</v>
      </c>
      <c r="BB87" t="s">
        <v>243</v>
      </c>
      <c r="BC87" t="s">
        <v>250</v>
      </c>
      <c r="BD87" t="s">
        <v>250</v>
      </c>
      <c r="BE87" t="s">
        <v>250</v>
      </c>
      <c r="BF87" t="s">
        <v>250</v>
      </c>
      <c r="BG87" t="s">
        <v>250</v>
      </c>
      <c r="BH87" t="s">
        <v>250</v>
      </c>
      <c r="BI87" t="s">
        <v>251</v>
      </c>
      <c r="BJ87" t="s">
        <v>251</v>
      </c>
      <c r="BK87" t="s">
        <v>251</v>
      </c>
      <c r="BL87" t="s">
        <v>251</v>
      </c>
      <c r="BN87" t="s">
        <v>251</v>
      </c>
      <c r="BO87" t="s">
        <v>252</v>
      </c>
      <c r="BP87" t="s">
        <v>288</v>
      </c>
      <c r="BQ87" t="s">
        <v>266</v>
      </c>
      <c r="BR87" t="s">
        <v>251</v>
      </c>
      <c r="BT87" t="s">
        <v>251</v>
      </c>
      <c r="BU87" t="s">
        <v>251</v>
      </c>
      <c r="BV87" t="s">
        <v>251</v>
      </c>
      <c r="BX87" t="s">
        <v>251</v>
      </c>
      <c r="BY87" t="s">
        <v>251</v>
      </c>
      <c r="BZ87" t="s">
        <v>254</v>
      </c>
      <c r="CA87" t="s">
        <v>251</v>
      </c>
      <c r="CB87" t="s">
        <v>251</v>
      </c>
      <c r="CC87" t="s">
        <v>251</v>
      </c>
      <c r="CD87" t="s">
        <v>251</v>
      </c>
      <c r="CE87" t="s">
        <v>251</v>
      </c>
      <c r="CF87" t="s">
        <v>251</v>
      </c>
      <c r="CG87" t="s">
        <v>251</v>
      </c>
      <c r="CH87" t="s">
        <v>251</v>
      </c>
      <c r="CI87" t="s">
        <v>251</v>
      </c>
      <c r="CJ87" t="s">
        <v>251</v>
      </c>
      <c r="CK87" t="s">
        <v>251</v>
      </c>
      <c r="CL87" t="s">
        <v>251</v>
      </c>
      <c r="CN87" t="s">
        <v>110</v>
      </c>
      <c r="CO87" t="s">
        <v>109</v>
      </c>
      <c r="CP87" t="s">
        <v>108</v>
      </c>
      <c r="CQ87" t="s">
        <v>304</v>
      </c>
      <c r="CR87" t="s">
        <v>491</v>
      </c>
      <c r="CS87" t="s">
        <v>242</v>
      </c>
      <c r="CT87" t="s">
        <v>243</v>
      </c>
      <c r="CU87" t="s">
        <v>243</v>
      </c>
      <c r="CV87" t="s">
        <v>243</v>
      </c>
      <c r="CW87" t="s">
        <v>243</v>
      </c>
      <c r="CX87" t="s">
        <v>243</v>
      </c>
      <c r="CY87" t="s">
        <v>243</v>
      </c>
      <c r="CZ87" t="s">
        <v>243</v>
      </c>
      <c r="DA87" t="s">
        <v>243</v>
      </c>
      <c r="DB87" t="s">
        <v>243</v>
      </c>
      <c r="DC87" t="s">
        <v>243</v>
      </c>
      <c r="DD87" t="s">
        <v>243</v>
      </c>
      <c r="DE87" t="s">
        <v>243</v>
      </c>
      <c r="DF87" t="s">
        <v>243</v>
      </c>
      <c r="DG87" t="s">
        <v>243</v>
      </c>
      <c r="DH87" t="s">
        <v>243</v>
      </c>
      <c r="DI87" t="s">
        <v>243</v>
      </c>
      <c r="DJ87" t="s">
        <v>243</v>
      </c>
      <c r="EF87" t="s">
        <v>108</v>
      </c>
      <c r="EG87" t="s">
        <v>243</v>
      </c>
      <c r="EH87" t="s">
        <v>243</v>
      </c>
      <c r="EI87" t="s">
        <v>243</v>
      </c>
      <c r="EJ87" t="s">
        <v>243</v>
      </c>
      <c r="EK87" t="s">
        <v>243</v>
      </c>
      <c r="EL87" t="s">
        <v>243</v>
      </c>
      <c r="EM87" t="s">
        <v>242</v>
      </c>
      <c r="EN87" t="s">
        <v>243</v>
      </c>
      <c r="EO87" t="s">
        <v>243</v>
      </c>
      <c r="EP87" t="s">
        <v>243</v>
      </c>
      <c r="EQ87" t="s">
        <v>243</v>
      </c>
      <c r="ER87" t="s">
        <v>243</v>
      </c>
      <c r="ES87" t="s">
        <v>243</v>
      </c>
      <c r="ET87" t="s">
        <v>243</v>
      </c>
      <c r="EU87" t="s">
        <v>243</v>
      </c>
      <c r="EV87" t="s">
        <v>243</v>
      </c>
      <c r="EW87" t="s">
        <v>243</v>
      </c>
      <c r="EX87" t="s">
        <v>243</v>
      </c>
      <c r="EY87" t="s">
        <v>243</v>
      </c>
      <c r="EZ87" t="s">
        <v>243</v>
      </c>
      <c r="FA87" t="s">
        <v>243</v>
      </c>
      <c r="FB87" t="s">
        <v>243</v>
      </c>
      <c r="FC87" t="s">
        <v>243</v>
      </c>
      <c r="FD87" t="s">
        <v>243</v>
      </c>
      <c r="FE87" t="s">
        <v>243</v>
      </c>
      <c r="FF87" t="s">
        <v>243</v>
      </c>
      <c r="FG87" t="s">
        <v>243</v>
      </c>
      <c r="FH87" t="s">
        <v>243</v>
      </c>
      <c r="FI87" t="s">
        <v>243</v>
      </c>
      <c r="FJ87" t="s">
        <v>243</v>
      </c>
      <c r="FK87" t="s">
        <v>243</v>
      </c>
      <c r="FL87" t="s">
        <v>272</v>
      </c>
      <c r="FM87" t="s">
        <v>242</v>
      </c>
      <c r="FN87" t="s">
        <v>243</v>
      </c>
      <c r="FO87" t="s">
        <v>243</v>
      </c>
      <c r="FP87" t="s">
        <v>243</v>
      </c>
      <c r="FQ87" t="s">
        <v>243</v>
      </c>
      <c r="FR87" t="s">
        <v>242</v>
      </c>
      <c r="FS87" t="s">
        <v>242</v>
      </c>
      <c r="FT87" t="s">
        <v>243</v>
      </c>
      <c r="FU87" t="s">
        <v>243</v>
      </c>
      <c r="FV87" t="s">
        <v>243</v>
      </c>
      <c r="FW87" t="s">
        <v>243</v>
      </c>
      <c r="FX87" t="s">
        <v>243</v>
      </c>
      <c r="FY87" t="s">
        <v>243</v>
      </c>
      <c r="FZ87" t="s">
        <v>243</v>
      </c>
      <c r="GA87" t="s">
        <v>243</v>
      </c>
      <c r="GB87" t="s">
        <v>243</v>
      </c>
      <c r="GC87" t="s">
        <v>243</v>
      </c>
      <c r="GD87" t="s">
        <v>243</v>
      </c>
      <c r="GE87" t="s">
        <v>243</v>
      </c>
      <c r="GG87" t="s">
        <v>761</v>
      </c>
    </row>
    <row r="88" spans="1:189" x14ac:dyDescent="0.35">
      <c r="A88" t="s">
        <v>762</v>
      </c>
      <c r="B88" t="s">
        <v>725</v>
      </c>
      <c r="C88" t="s">
        <v>233</v>
      </c>
      <c r="D88" t="s">
        <v>688</v>
      </c>
      <c r="E88" t="s">
        <v>233</v>
      </c>
      <c r="F88" t="s">
        <v>233</v>
      </c>
      <c r="G88" t="s">
        <v>233</v>
      </c>
      <c r="H88" t="s">
        <v>494</v>
      </c>
      <c r="I88" t="s">
        <v>261</v>
      </c>
      <c r="K88" t="s">
        <v>389</v>
      </c>
      <c r="L88" t="s">
        <v>390</v>
      </c>
      <c r="N88" t="s">
        <v>462</v>
      </c>
      <c r="O88" t="s">
        <v>241</v>
      </c>
      <c r="P88" t="s">
        <v>242</v>
      </c>
      <c r="Q88" t="s">
        <v>243</v>
      </c>
      <c r="R88" t="s">
        <v>243</v>
      </c>
      <c r="S88" t="s">
        <v>243</v>
      </c>
      <c r="T88" t="s">
        <v>243</v>
      </c>
      <c r="U88" t="s">
        <v>243</v>
      </c>
      <c r="W88" t="s">
        <v>244</v>
      </c>
      <c r="Y88" t="s">
        <v>453</v>
      </c>
      <c r="Z88" t="s">
        <v>243</v>
      </c>
      <c r="AA88" t="s">
        <v>243</v>
      </c>
      <c r="AB88" t="s">
        <v>243</v>
      </c>
      <c r="AC88" t="s">
        <v>243</v>
      </c>
      <c r="AD88" t="s">
        <v>243</v>
      </c>
      <c r="AE88" t="s">
        <v>243</v>
      </c>
      <c r="AF88" t="s">
        <v>243</v>
      </c>
      <c r="AG88" t="s">
        <v>242</v>
      </c>
      <c r="AH88" t="s">
        <v>243</v>
      </c>
      <c r="AI88" t="s">
        <v>243</v>
      </c>
      <c r="AJ88" t="s">
        <v>242</v>
      </c>
      <c r="AK88" t="s">
        <v>243</v>
      </c>
      <c r="AL88" t="s">
        <v>243</v>
      </c>
      <c r="AM88" t="s">
        <v>243</v>
      </c>
      <c r="AN88" t="s">
        <v>243</v>
      </c>
      <c r="AP88" t="s">
        <v>246</v>
      </c>
      <c r="AR88" t="s">
        <v>247</v>
      </c>
      <c r="AT88" t="s">
        <v>284</v>
      </c>
      <c r="AU88" t="s">
        <v>454</v>
      </c>
      <c r="AV88" t="s">
        <v>243</v>
      </c>
      <c r="AW88" t="s">
        <v>243</v>
      </c>
      <c r="AX88" t="s">
        <v>242</v>
      </c>
      <c r="AY88" t="s">
        <v>242</v>
      </c>
      <c r="AZ88" t="s">
        <v>243</v>
      </c>
      <c r="BA88" t="s">
        <v>243</v>
      </c>
      <c r="BB88" t="s">
        <v>243</v>
      </c>
      <c r="BC88" t="s">
        <v>286</v>
      </c>
      <c r="BD88" t="s">
        <v>287</v>
      </c>
      <c r="BE88" t="s">
        <v>286</v>
      </c>
      <c r="BF88" t="s">
        <v>250</v>
      </c>
      <c r="BG88" t="s">
        <v>250</v>
      </c>
      <c r="BH88" t="s">
        <v>250</v>
      </c>
      <c r="BI88" t="s">
        <v>251</v>
      </c>
      <c r="BJ88" t="s">
        <v>251</v>
      </c>
      <c r="BK88" t="s">
        <v>251</v>
      </c>
      <c r="BL88" t="s">
        <v>251</v>
      </c>
      <c r="BM88" t="s">
        <v>251</v>
      </c>
      <c r="BO88" t="s">
        <v>252</v>
      </c>
      <c r="BP88" t="s">
        <v>251</v>
      </c>
      <c r="BQ88" t="s">
        <v>266</v>
      </c>
      <c r="BR88" t="s">
        <v>267</v>
      </c>
      <c r="BS88" t="s">
        <v>609</v>
      </c>
      <c r="BU88" t="s">
        <v>251</v>
      </c>
      <c r="BV88" t="s">
        <v>251</v>
      </c>
      <c r="BX88" t="s">
        <v>251</v>
      </c>
      <c r="BY88" t="s">
        <v>251</v>
      </c>
      <c r="BZ88" t="s">
        <v>251</v>
      </c>
      <c r="CA88" t="s">
        <v>251</v>
      </c>
      <c r="CB88" t="s">
        <v>291</v>
      </c>
      <c r="CC88" t="s">
        <v>251</v>
      </c>
      <c r="CD88" t="s">
        <v>251</v>
      </c>
      <c r="CE88" t="s">
        <v>251</v>
      </c>
      <c r="CF88" t="s">
        <v>251</v>
      </c>
      <c r="CG88" t="s">
        <v>251</v>
      </c>
      <c r="CH88" t="s">
        <v>251</v>
      </c>
      <c r="CI88" t="s">
        <v>251</v>
      </c>
      <c r="CJ88" t="s">
        <v>251</v>
      </c>
      <c r="CK88" t="s">
        <v>251</v>
      </c>
      <c r="CL88" t="s">
        <v>251</v>
      </c>
      <c r="CN88" t="s">
        <v>111</v>
      </c>
      <c r="CO88" t="s">
        <v>110</v>
      </c>
      <c r="CP88" t="s">
        <v>112</v>
      </c>
      <c r="CQ88" t="s">
        <v>293</v>
      </c>
      <c r="DL88" t="s">
        <v>491</v>
      </c>
      <c r="DM88" t="s">
        <v>242</v>
      </c>
      <c r="DN88" t="s">
        <v>243</v>
      </c>
      <c r="DO88" t="s">
        <v>243</v>
      </c>
      <c r="DP88" t="s">
        <v>243</v>
      </c>
      <c r="DQ88" t="s">
        <v>243</v>
      </c>
      <c r="DR88" t="s">
        <v>243</v>
      </c>
      <c r="DS88" t="s">
        <v>243</v>
      </c>
      <c r="DT88" t="s">
        <v>243</v>
      </c>
      <c r="DU88" t="s">
        <v>243</v>
      </c>
      <c r="DV88" t="s">
        <v>243</v>
      </c>
      <c r="DW88" t="s">
        <v>243</v>
      </c>
      <c r="DX88" t="s">
        <v>243</v>
      </c>
      <c r="DY88" t="s">
        <v>243</v>
      </c>
      <c r="DZ88" t="s">
        <v>243</v>
      </c>
      <c r="EA88" t="s">
        <v>243</v>
      </c>
      <c r="EB88" t="s">
        <v>243</v>
      </c>
      <c r="EC88" t="s">
        <v>243</v>
      </c>
      <c r="ED88" t="s">
        <v>243</v>
      </c>
      <c r="EF88" t="s">
        <v>340</v>
      </c>
      <c r="EG88" t="s">
        <v>243</v>
      </c>
      <c r="EH88" t="s">
        <v>243</v>
      </c>
      <c r="EI88" t="s">
        <v>243</v>
      </c>
      <c r="EJ88" t="s">
        <v>243</v>
      </c>
      <c r="EK88" t="s">
        <v>243</v>
      </c>
      <c r="EL88" t="s">
        <v>243</v>
      </c>
      <c r="EM88" t="s">
        <v>243</v>
      </c>
      <c r="EN88" t="s">
        <v>243</v>
      </c>
      <c r="EO88" t="s">
        <v>242</v>
      </c>
      <c r="EP88" t="s">
        <v>242</v>
      </c>
      <c r="EQ88" t="s">
        <v>243</v>
      </c>
      <c r="ER88" t="s">
        <v>243</v>
      </c>
      <c r="ES88" t="s">
        <v>243</v>
      </c>
      <c r="ET88" t="s">
        <v>243</v>
      </c>
      <c r="EU88" t="s">
        <v>243</v>
      </c>
      <c r="EV88" t="s">
        <v>243</v>
      </c>
      <c r="EW88" t="s">
        <v>243</v>
      </c>
      <c r="EX88" t="s">
        <v>243</v>
      </c>
      <c r="EY88" t="s">
        <v>243</v>
      </c>
      <c r="EZ88" t="s">
        <v>243</v>
      </c>
      <c r="FA88" t="s">
        <v>243</v>
      </c>
      <c r="FB88" t="s">
        <v>243</v>
      </c>
      <c r="FC88" t="s">
        <v>243</v>
      </c>
      <c r="FD88" t="s">
        <v>243</v>
      </c>
      <c r="FE88" t="s">
        <v>243</v>
      </c>
      <c r="FF88" t="s">
        <v>243</v>
      </c>
      <c r="FG88" t="s">
        <v>243</v>
      </c>
      <c r="FH88" t="s">
        <v>243</v>
      </c>
      <c r="FI88" t="s">
        <v>243</v>
      </c>
      <c r="FJ88" t="s">
        <v>243</v>
      </c>
      <c r="FK88" t="s">
        <v>243</v>
      </c>
      <c r="FL88" t="s">
        <v>272</v>
      </c>
      <c r="FM88" t="s">
        <v>242</v>
      </c>
      <c r="FN88" t="s">
        <v>243</v>
      </c>
      <c r="FO88" t="s">
        <v>243</v>
      </c>
      <c r="FP88" t="s">
        <v>243</v>
      </c>
      <c r="FQ88" t="s">
        <v>243</v>
      </c>
      <c r="FR88" t="s">
        <v>242</v>
      </c>
      <c r="FS88" t="s">
        <v>242</v>
      </c>
      <c r="FT88" t="s">
        <v>243</v>
      </c>
      <c r="FU88" t="s">
        <v>243</v>
      </c>
      <c r="FV88" t="s">
        <v>243</v>
      </c>
      <c r="FW88" t="s">
        <v>243</v>
      </c>
      <c r="FX88" t="s">
        <v>243</v>
      </c>
      <c r="FY88" t="s">
        <v>243</v>
      </c>
      <c r="FZ88" t="s">
        <v>243</v>
      </c>
      <c r="GA88" t="s">
        <v>243</v>
      </c>
      <c r="GB88" t="s">
        <v>243</v>
      </c>
      <c r="GC88" t="s">
        <v>243</v>
      </c>
      <c r="GD88" t="s">
        <v>243</v>
      </c>
      <c r="GE88" t="s">
        <v>243</v>
      </c>
      <c r="GG88" t="s">
        <v>763</v>
      </c>
    </row>
    <row r="89" spans="1:189" x14ac:dyDescent="0.35">
      <c r="A89" t="s">
        <v>764</v>
      </c>
      <c r="B89" t="s">
        <v>725</v>
      </c>
      <c r="C89" t="s">
        <v>233</v>
      </c>
      <c r="D89" t="s">
        <v>578</v>
      </c>
      <c r="E89" t="s">
        <v>233</v>
      </c>
      <c r="F89" t="s">
        <v>233</v>
      </c>
      <c r="G89" t="s">
        <v>233</v>
      </c>
      <c r="H89" t="s">
        <v>765</v>
      </c>
      <c r="I89" t="s">
        <v>433</v>
      </c>
      <c r="J89" t="s">
        <v>473</v>
      </c>
      <c r="K89" t="s">
        <v>238</v>
      </c>
      <c r="L89" t="s">
        <v>239</v>
      </c>
      <c r="N89" t="s">
        <v>240</v>
      </c>
      <c r="O89" t="s">
        <v>241</v>
      </c>
      <c r="P89" t="s">
        <v>242</v>
      </c>
      <c r="Q89" t="s">
        <v>243</v>
      </c>
      <c r="R89" t="s">
        <v>243</v>
      </c>
      <c r="S89" t="s">
        <v>243</v>
      </c>
      <c r="T89" t="s">
        <v>243</v>
      </c>
      <c r="U89" t="s">
        <v>243</v>
      </c>
      <c r="W89" t="s">
        <v>244</v>
      </c>
      <c r="Y89" t="s">
        <v>262</v>
      </c>
      <c r="Z89" t="s">
        <v>243</v>
      </c>
      <c r="AA89" t="s">
        <v>243</v>
      </c>
      <c r="AB89" t="s">
        <v>243</v>
      </c>
      <c r="AC89" t="s">
        <v>243</v>
      </c>
      <c r="AD89" t="s">
        <v>243</v>
      </c>
      <c r="AE89" t="s">
        <v>242</v>
      </c>
      <c r="AF89" t="s">
        <v>243</v>
      </c>
      <c r="AG89" t="s">
        <v>243</v>
      </c>
      <c r="AH89" t="s">
        <v>243</v>
      </c>
      <c r="AI89" t="s">
        <v>243</v>
      </c>
      <c r="AJ89" t="s">
        <v>243</v>
      </c>
      <c r="AK89" t="s">
        <v>243</v>
      </c>
      <c r="AL89" t="s">
        <v>243</v>
      </c>
      <c r="AM89" t="s">
        <v>243</v>
      </c>
      <c r="AN89" t="s">
        <v>243</v>
      </c>
      <c r="AP89" t="s">
        <v>282</v>
      </c>
      <c r="AR89" t="s">
        <v>247</v>
      </c>
      <c r="AT89" t="s">
        <v>242</v>
      </c>
      <c r="AU89" t="s">
        <v>511</v>
      </c>
      <c r="AV89" t="s">
        <v>243</v>
      </c>
      <c r="AW89" t="s">
        <v>243</v>
      </c>
      <c r="AX89" t="s">
        <v>243</v>
      </c>
      <c r="AY89" t="s">
        <v>243</v>
      </c>
      <c r="AZ89" t="s">
        <v>242</v>
      </c>
      <c r="BA89" t="s">
        <v>243</v>
      </c>
      <c r="BB89" t="s">
        <v>243</v>
      </c>
      <c r="BC89" t="s">
        <v>287</v>
      </c>
      <c r="BD89" t="s">
        <v>250</v>
      </c>
      <c r="BE89" t="s">
        <v>287</v>
      </c>
      <c r="BF89" t="s">
        <v>287</v>
      </c>
      <c r="BG89" t="s">
        <v>250</v>
      </c>
      <c r="BH89" t="s">
        <v>250</v>
      </c>
      <c r="BI89" t="s">
        <v>348</v>
      </c>
      <c r="BJ89" t="s">
        <v>251</v>
      </c>
      <c r="BK89" t="s">
        <v>251</v>
      </c>
      <c r="BL89" t="s">
        <v>251</v>
      </c>
      <c r="BN89" t="s">
        <v>251</v>
      </c>
      <c r="BO89" t="s">
        <v>252</v>
      </c>
      <c r="BP89" t="s">
        <v>268</v>
      </c>
      <c r="BQ89" t="s">
        <v>266</v>
      </c>
      <c r="BR89" t="s">
        <v>267</v>
      </c>
      <c r="BT89" t="s">
        <v>289</v>
      </c>
      <c r="BU89" t="s">
        <v>253</v>
      </c>
      <c r="BV89" t="s">
        <v>251</v>
      </c>
      <c r="BY89" t="s">
        <v>251</v>
      </c>
      <c r="BZ89" t="s">
        <v>251</v>
      </c>
      <c r="CA89" t="s">
        <v>251</v>
      </c>
      <c r="CB89" t="s">
        <v>251</v>
      </c>
      <c r="CC89" t="s">
        <v>292</v>
      </c>
      <c r="CD89" t="s">
        <v>327</v>
      </c>
      <c r="CE89" t="s">
        <v>251</v>
      </c>
      <c r="CF89" t="s">
        <v>251</v>
      </c>
      <c r="CG89" t="s">
        <v>423</v>
      </c>
      <c r="CH89" t="s">
        <v>251</v>
      </c>
      <c r="CI89" t="s">
        <v>251</v>
      </c>
      <c r="CJ89" t="s">
        <v>328</v>
      </c>
      <c r="CK89" t="s">
        <v>251</v>
      </c>
      <c r="CL89" t="s">
        <v>697</v>
      </c>
      <c r="CM89" t="s">
        <v>766</v>
      </c>
      <c r="CN89" t="s">
        <v>110</v>
      </c>
      <c r="CO89" t="s">
        <v>113</v>
      </c>
      <c r="CP89" t="s">
        <v>108</v>
      </c>
      <c r="CQ89" t="s">
        <v>304</v>
      </c>
      <c r="CR89" t="s">
        <v>527</v>
      </c>
      <c r="CS89" t="s">
        <v>243</v>
      </c>
      <c r="CT89" t="s">
        <v>242</v>
      </c>
      <c r="CU89" t="s">
        <v>243</v>
      </c>
      <c r="CV89" t="s">
        <v>243</v>
      </c>
      <c r="CW89" t="s">
        <v>243</v>
      </c>
      <c r="CX89" t="s">
        <v>243</v>
      </c>
      <c r="CY89" t="s">
        <v>242</v>
      </c>
      <c r="CZ89" t="s">
        <v>243</v>
      </c>
      <c r="DA89" t="s">
        <v>243</v>
      </c>
      <c r="DB89" t="s">
        <v>243</v>
      </c>
      <c r="DC89" t="s">
        <v>242</v>
      </c>
      <c r="DD89" t="s">
        <v>243</v>
      </c>
      <c r="DE89" t="s">
        <v>243</v>
      </c>
      <c r="DF89" t="s">
        <v>243</v>
      </c>
      <c r="DG89" t="s">
        <v>243</v>
      </c>
      <c r="DH89" t="s">
        <v>243</v>
      </c>
      <c r="DI89" t="s">
        <v>243</v>
      </c>
      <c r="DJ89" t="s">
        <v>243</v>
      </c>
      <c r="EF89" t="s">
        <v>306</v>
      </c>
      <c r="EG89" t="s">
        <v>243</v>
      </c>
      <c r="EH89" t="s">
        <v>243</v>
      </c>
      <c r="EI89" t="s">
        <v>243</v>
      </c>
      <c r="EJ89" t="s">
        <v>243</v>
      </c>
      <c r="EK89" t="s">
        <v>243</v>
      </c>
      <c r="EL89" t="s">
        <v>243</v>
      </c>
      <c r="EM89" t="s">
        <v>242</v>
      </c>
      <c r="EN89" t="s">
        <v>243</v>
      </c>
      <c r="EO89" t="s">
        <v>242</v>
      </c>
      <c r="EP89" t="s">
        <v>243</v>
      </c>
      <c r="EQ89" t="s">
        <v>243</v>
      </c>
      <c r="ER89" t="s">
        <v>243</v>
      </c>
      <c r="ES89" t="s">
        <v>243</v>
      </c>
      <c r="ET89" t="s">
        <v>243</v>
      </c>
      <c r="EU89" t="s">
        <v>243</v>
      </c>
      <c r="EV89" t="s">
        <v>243</v>
      </c>
      <c r="EW89" t="s">
        <v>243</v>
      </c>
      <c r="EX89" t="s">
        <v>243</v>
      </c>
      <c r="EY89" t="s">
        <v>243</v>
      </c>
      <c r="EZ89" t="s">
        <v>243</v>
      </c>
      <c r="FA89" t="s">
        <v>243</v>
      </c>
      <c r="FB89" t="s">
        <v>243</v>
      </c>
      <c r="FC89" t="s">
        <v>243</v>
      </c>
      <c r="FD89" t="s">
        <v>243</v>
      </c>
      <c r="FE89" t="s">
        <v>243</v>
      </c>
      <c r="FF89" t="s">
        <v>243</v>
      </c>
      <c r="FG89" t="s">
        <v>243</v>
      </c>
      <c r="FH89" t="s">
        <v>243</v>
      </c>
      <c r="FI89" t="s">
        <v>243</v>
      </c>
      <c r="FJ89" t="s">
        <v>243</v>
      </c>
      <c r="FK89" t="s">
        <v>243</v>
      </c>
      <c r="FL89" t="s">
        <v>767</v>
      </c>
      <c r="FM89" t="s">
        <v>242</v>
      </c>
      <c r="FN89" t="s">
        <v>243</v>
      </c>
      <c r="FO89" t="s">
        <v>243</v>
      </c>
      <c r="FP89" t="s">
        <v>243</v>
      </c>
      <c r="FQ89" t="s">
        <v>243</v>
      </c>
      <c r="FR89" t="s">
        <v>243</v>
      </c>
      <c r="FS89" t="s">
        <v>242</v>
      </c>
      <c r="FT89" t="s">
        <v>243</v>
      </c>
      <c r="FU89" t="s">
        <v>243</v>
      </c>
      <c r="FV89" t="s">
        <v>243</v>
      </c>
      <c r="FW89" t="s">
        <v>243</v>
      </c>
      <c r="FX89" t="s">
        <v>242</v>
      </c>
      <c r="FY89" t="s">
        <v>243</v>
      </c>
      <c r="FZ89" t="s">
        <v>243</v>
      </c>
      <c r="GA89" t="s">
        <v>243</v>
      </c>
      <c r="GB89" t="s">
        <v>243</v>
      </c>
      <c r="GC89" t="s">
        <v>243</v>
      </c>
      <c r="GD89" t="s">
        <v>243</v>
      </c>
      <c r="GE89" t="s">
        <v>243</v>
      </c>
      <c r="GG89" t="s">
        <v>768</v>
      </c>
    </row>
    <row r="90" spans="1:189" x14ac:dyDescent="0.35">
      <c r="A90" t="s">
        <v>769</v>
      </c>
      <c r="B90" t="s">
        <v>725</v>
      </c>
      <c r="C90" t="s">
        <v>233</v>
      </c>
      <c r="D90" t="s">
        <v>656</v>
      </c>
      <c r="E90" t="s">
        <v>233</v>
      </c>
      <c r="F90" t="s">
        <v>233</v>
      </c>
      <c r="G90" t="s">
        <v>233</v>
      </c>
      <c r="H90" t="s">
        <v>678</v>
      </c>
      <c r="I90" t="s">
        <v>261</v>
      </c>
      <c r="K90" t="s">
        <v>238</v>
      </c>
      <c r="L90" t="s">
        <v>239</v>
      </c>
      <c r="N90" t="s">
        <v>240</v>
      </c>
      <c r="O90" t="s">
        <v>241</v>
      </c>
      <c r="P90" t="s">
        <v>242</v>
      </c>
      <c r="Q90" t="s">
        <v>243</v>
      </c>
      <c r="R90" t="s">
        <v>243</v>
      </c>
      <c r="S90" t="s">
        <v>243</v>
      </c>
      <c r="T90" t="s">
        <v>243</v>
      </c>
      <c r="U90" t="s">
        <v>243</v>
      </c>
      <c r="W90" t="s">
        <v>244</v>
      </c>
      <c r="Y90" t="s">
        <v>281</v>
      </c>
      <c r="Z90" t="s">
        <v>243</v>
      </c>
      <c r="AA90" t="s">
        <v>243</v>
      </c>
      <c r="AB90" t="s">
        <v>243</v>
      </c>
      <c r="AC90" t="s">
        <v>243</v>
      </c>
      <c r="AD90" t="s">
        <v>243</v>
      </c>
      <c r="AE90" t="s">
        <v>243</v>
      </c>
      <c r="AF90" t="s">
        <v>243</v>
      </c>
      <c r="AG90" t="s">
        <v>242</v>
      </c>
      <c r="AH90" t="s">
        <v>243</v>
      </c>
      <c r="AI90" t="s">
        <v>243</v>
      </c>
      <c r="AJ90" t="s">
        <v>243</v>
      </c>
      <c r="AK90" t="s">
        <v>243</v>
      </c>
      <c r="AL90" t="s">
        <v>243</v>
      </c>
      <c r="AM90" t="s">
        <v>243</v>
      </c>
      <c r="AN90" t="s">
        <v>243</v>
      </c>
      <c r="AP90" t="s">
        <v>373</v>
      </c>
      <c r="AR90" t="s">
        <v>324</v>
      </c>
      <c r="AT90" t="s">
        <v>242</v>
      </c>
      <c r="AU90" t="s">
        <v>534</v>
      </c>
      <c r="AV90" t="s">
        <v>243</v>
      </c>
      <c r="AW90" t="s">
        <v>243</v>
      </c>
      <c r="AX90" t="s">
        <v>242</v>
      </c>
      <c r="AY90" t="s">
        <v>243</v>
      </c>
      <c r="AZ90" t="s">
        <v>242</v>
      </c>
      <c r="BA90" t="s">
        <v>243</v>
      </c>
      <c r="BB90" t="s">
        <v>243</v>
      </c>
      <c r="BC90" t="s">
        <v>286</v>
      </c>
      <c r="BD90" t="s">
        <v>250</v>
      </c>
      <c r="BE90" t="s">
        <v>250</v>
      </c>
      <c r="BF90" t="s">
        <v>250</v>
      </c>
      <c r="BG90" t="s">
        <v>250</v>
      </c>
      <c r="BH90" t="s">
        <v>250</v>
      </c>
      <c r="BI90" t="s">
        <v>251</v>
      </c>
      <c r="BJ90" t="s">
        <v>251</v>
      </c>
      <c r="BK90" t="s">
        <v>251</v>
      </c>
      <c r="BL90" t="s">
        <v>251</v>
      </c>
      <c r="BN90" t="s">
        <v>251</v>
      </c>
      <c r="BO90" t="s">
        <v>251</v>
      </c>
      <c r="BP90" t="s">
        <v>251</v>
      </c>
      <c r="BQ90" t="s">
        <v>266</v>
      </c>
      <c r="BR90" t="s">
        <v>251</v>
      </c>
      <c r="BT90" t="s">
        <v>251</v>
      </c>
      <c r="BU90" t="s">
        <v>253</v>
      </c>
      <c r="BV90" t="s">
        <v>251</v>
      </c>
      <c r="BY90" t="s">
        <v>251</v>
      </c>
      <c r="BZ90" t="s">
        <v>254</v>
      </c>
      <c r="CA90" t="s">
        <v>251</v>
      </c>
      <c r="CB90" t="s">
        <v>251</v>
      </c>
      <c r="CC90" t="s">
        <v>251</v>
      </c>
      <c r="CD90" t="s">
        <v>327</v>
      </c>
      <c r="CE90" t="s">
        <v>251</v>
      </c>
      <c r="CF90" t="s">
        <v>251</v>
      </c>
      <c r="CG90" t="s">
        <v>251</v>
      </c>
      <c r="CH90" t="s">
        <v>251</v>
      </c>
      <c r="CI90" t="s">
        <v>251</v>
      </c>
      <c r="CJ90" t="s">
        <v>251</v>
      </c>
      <c r="CK90" t="s">
        <v>251</v>
      </c>
      <c r="CL90" t="s">
        <v>251</v>
      </c>
      <c r="CN90" t="s">
        <v>119</v>
      </c>
      <c r="CO90" t="s">
        <v>110</v>
      </c>
      <c r="CP90" t="s">
        <v>114</v>
      </c>
      <c r="CQ90" t="s">
        <v>255</v>
      </c>
      <c r="CR90" t="s">
        <v>392</v>
      </c>
      <c r="CS90" t="s">
        <v>243</v>
      </c>
      <c r="CT90" t="s">
        <v>243</v>
      </c>
      <c r="CU90" t="s">
        <v>243</v>
      </c>
      <c r="CV90" t="s">
        <v>243</v>
      </c>
      <c r="CW90" t="s">
        <v>243</v>
      </c>
      <c r="CX90" t="s">
        <v>243</v>
      </c>
      <c r="CY90" t="s">
        <v>242</v>
      </c>
      <c r="CZ90" t="s">
        <v>243</v>
      </c>
      <c r="DA90" t="s">
        <v>243</v>
      </c>
      <c r="DB90" t="s">
        <v>243</v>
      </c>
      <c r="DC90" t="s">
        <v>242</v>
      </c>
      <c r="DD90" t="s">
        <v>242</v>
      </c>
      <c r="DE90" t="s">
        <v>243</v>
      </c>
      <c r="DF90" t="s">
        <v>243</v>
      </c>
      <c r="DG90" t="s">
        <v>243</v>
      </c>
      <c r="DH90" t="s">
        <v>243</v>
      </c>
      <c r="DI90" t="s">
        <v>243</v>
      </c>
      <c r="DJ90" t="s">
        <v>243</v>
      </c>
      <c r="EF90" t="s">
        <v>770</v>
      </c>
      <c r="EG90" t="s">
        <v>243</v>
      </c>
      <c r="EH90" t="s">
        <v>243</v>
      </c>
      <c r="EI90" t="s">
        <v>243</v>
      </c>
      <c r="EJ90" t="s">
        <v>243</v>
      </c>
      <c r="EK90" t="s">
        <v>243</v>
      </c>
      <c r="EL90" t="s">
        <v>243</v>
      </c>
      <c r="EM90" t="s">
        <v>243</v>
      </c>
      <c r="EN90" t="s">
        <v>243</v>
      </c>
      <c r="EO90" t="s">
        <v>242</v>
      </c>
      <c r="EP90" t="s">
        <v>243</v>
      </c>
      <c r="EQ90" t="s">
        <v>243</v>
      </c>
      <c r="ER90" t="s">
        <v>243</v>
      </c>
      <c r="ES90" t="s">
        <v>242</v>
      </c>
      <c r="ET90" t="s">
        <v>243</v>
      </c>
      <c r="EU90" t="s">
        <v>243</v>
      </c>
      <c r="EV90" t="s">
        <v>243</v>
      </c>
      <c r="EW90" t="s">
        <v>243</v>
      </c>
      <c r="EX90" t="s">
        <v>243</v>
      </c>
      <c r="EY90" t="s">
        <v>243</v>
      </c>
      <c r="EZ90" t="s">
        <v>243</v>
      </c>
      <c r="FA90" t="s">
        <v>243</v>
      </c>
      <c r="FB90" t="s">
        <v>243</v>
      </c>
      <c r="FC90" t="s">
        <v>243</v>
      </c>
      <c r="FD90" t="s">
        <v>243</v>
      </c>
      <c r="FE90" t="s">
        <v>243</v>
      </c>
      <c r="FF90" t="s">
        <v>243</v>
      </c>
      <c r="FG90" t="s">
        <v>243</v>
      </c>
      <c r="FH90" t="s">
        <v>243</v>
      </c>
      <c r="FI90" t="s">
        <v>243</v>
      </c>
      <c r="FJ90" t="s">
        <v>243</v>
      </c>
      <c r="FK90" t="s">
        <v>243</v>
      </c>
      <c r="FL90" t="s">
        <v>446</v>
      </c>
      <c r="FM90" t="s">
        <v>242</v>
      </c>
      <c r="FN90" t="s">
        <v>243</v>
      </c>
      <c r="FO90" t="s">
        <v>243</v>
      </c>
      <c r="FP90" t="s">
        <v>243</v>
      </c>
      <c r="FQ90" t="s">
        <v>242</v>
      </c>
      <c r="FR90" t="s">
        <v>242</v>
      </c>
      <c r="FS90" t="s">
        <v>243</v>
      </c>
      <c r="FT90" t="s">
        <v>243</v>
      </c>
      <c r="FU90" t="s">
        <v>243</v>
      </c>
      <c r="FV90" t="s">
        <v>243</v>
      </c>
      <c r="FW90" t="s">
        <v>243</v>
      </c>
      <c r="FX90" t="s">
        <v>243</v>
      </c>
      <c r="FY90" t="s">
        <v>243</v>
      </c>
      <c r="FZ90" t="s">
        <v>243</v>
      </c>
      <c r="GA90" t="s">
        <v>243</v>
      </c>
      <c r="GB90" t="s">
        <v>243</v>
      </c>
      <c r="GC90" t="s">
        <v>243</v>
      </c>
      <c r="GD90" t="s">
        <v>243</v>
      </c>
      <c r="GE90" t="s">
        <v>243</v>
      </c>
      <c r="GG90" t="s">
        <v>771</v>
      </c>
    </row>
    <row r="91" spans="1:189" x14ac:dyDescent="0.35">
      <c r="A91" t="s">
        <v>772</v>
      </c>
      <c r="B91" t="s">
        <v>725</v>
      </c>
      <c r="C91" t="s">
        <v>233</v>
      </c>
      <c r="D91" t="s">
        <v>419</v>
      </c>
      <c r="E91" t="s">
        <v>233</v>
      </c>
      <c r="F91" t="s">
        <v>233</v>
      </c>
      <c r="G91" t="s">
        <v>233</v>
      </c>
      <c r="H91" t="s">
        <v>420</v>
      </c>
      <c r="I91" t="s">
        <v>276</v>
      </c>
      <c r="J91" t="s">
        <v>406</v>
      </c>
      <c r="K91" t="s">
        <v>238</v>
      </c>
      <c r="L91" t="s">
        <v>239</v>
      </c>
      <c r="N91" t="s">
        <v>240</v>
      </c>
      <c r="O91" t="s">
        <v>241</v>
      </c>
      <c r="P91" t="s">
        <v>242</v>
      </c>
      <c r="Q91" t="s">
        <v>243</v>
      </c>
      <c r="R91" t="s">
        <v>243</v>
      </c>
      <c r="S91" t="s">
        <v>243</v>
      </c>
      <c r="T91" t="s">
        <v>243</v>
      </c>
      <c r="U91" t="s">
        <v>243</v>
      </c>
      <c r="W91" t="s">
        <v>244</v>
      </c>
      <c r="Y91" t="s">
        <v>412</v>
      </c>
      <c r="Z91" t="s">
        <v>243</v>
      </c>
      <c r="AA91" t="s">
        <v>242</v>
      </c>
      <c r="AB91" t="s">
        <v>243</v>
      </c>
      <c r="AC91" t="s">
        <v>243</v>
      </c>
      <c r="AD91" t="s">
        <v>243</v>
      </c>
      <c r="AE91" t="s">
        <v>243</v>
      </c>
      <c r="AF91" t="s">
        <v>243</v>
      </c>
      <c r="AG91" t="s">
        <v>243</v>
      </c>
      <c r="AH91" t="s">
        <v>243</v>
      </c>
      <c r="AI91" t="s">
        <v>243</v>
      </c>
      <c r="AJ91" t="s">
        <v>243</v>
      </c>
      <c r="AK91" t="s">
        <v>243</v>
      </c>
      <c r="AL91" t="s">
        <v>243</v>
      </c>
      <c r="AM91" t="s">
        <v>243</v>
      </c>
      <c r="AN91" t="s">
        <v>243</v>
      </c>
      <c r="AP91" t="s">
        <v>282</v>
      </c>
      <c r="AR91" t="s">
        <v>247</v>
      </c>
      <c r="AT91" t="s">
        <v>284</v>
      </c>
      <c r="AU91" t="s">
        <v>265</v>
      </c>
      <c r="AV91" t="s">
        <v>243</v>
      </c>
      <c r="AW91" t="s">
        <v>242</v>
      </c>
      <c r="AX91" t="s">
        <v>243</v>
      </c>
      <c r="AY91" t="s">
        <v>243</v>
      </c>
      <c r="AZ91" t="s">
        <v>243</v>
      </c>
      <c r="BA91" t="s">
        <v>242</v>
      </c>
      <c r="BB91" t="s">
        <v>243</v>
      </c>
      <c r="BC91" t="s">
        <v>250</v>
      </c>
      <c r="BD91" t="s">
        <v>287</v>
      </c>
      <c r="BE91" t="s">
        <v>250</v>
      </c>
      <c r="BF91" t="s">
        <v>250</v>
      </c>
      <c r="BG91" t="s">
        <v>250</v>
      </c>
      <c r="BH91" t="s">
        <v>250</v>
      </c>
      <c r="BI91" t="s">
        <v>251</v>
      </c>
      <c r="BJ91" t="s">
        <v>251</v>
      </c>
      <c r="BK91" t="s">
        <v>251</v>
      </c>
      <c r="BL91" t="s">
        <v>251</v>
      </c>
      <c r="BN91" t="s">
        <v>251</v>
      </c>
      <c r="BO91" t="s">
        <v>251</v>
      </c>
      <c r="BP91" t="s">
        <v>251</v>
      </c>
      <c r="BQ91" t="s">
        <v>266</v>
      </c>
      <c r="BR91" t="s">
        <v>251</v>
      </c>
      <c r="BT91" t="s">
        <v>251</v>
      </c>
      <c r="BU91" t="s">
        <v>253</v>
      </c>
      <c r="BV91" t="s">
        <v>251</v>
      </c>
      <c r="BX91" t="s">
        <v>338</v>
      </c>
      <c r="BY91" t="s">
        <v>251</v>
      </c>
      <c r="BZ91" t="s">
        <v>251</v>
      </c>
      <c r="CA91" t="s">
        <v>251</v>
      </c>
      <c r="CB91" t="s">
        <v>251</v>
      </c>
      <c r="CC91" t="s">
        <v>292</v>
      </c>
      <c r="CD91" t="s">
        <v>251</v>
      </c>
      <c r="CE91" t="s">
        <v>251</v>
      </c>
      <c r="CF91" t="s">
        <v>251</v>
      </c>
      <c r="CG91" t="s">
        <v>251</v>
      </c>
      <c r="CH91" t="s">
        <v>251</v>
      </c>
      <c r="CI91" t="s">
        <v>251</v>
      </c>
      <c r="CJ91" t="s">
        <v>268</v>
      </c>
      <c r="CK91" t="s">
        <v>268</v>
      </c>
      <c r="CL91" t="s">
        <v>251</v>
      </c>
      <c r="CN91" t="s">
        <v>110</v>
      </c>
      <c r="CO91" t="s">
        <v>117</v>
      </c>
      <c r="CP91" t="s">
        <v>122</v>
      </c>
      <c r="CQ91" t="s">
        <v>293</v>
      </c>
      <c r="DL91" t="s">
        <v>535</v>
      </c>
      <c r="DM91" t="s">
        <v>243</v>
      </c>
      <c r="DN91" t="s">
        <v>243</v>
      </c>
      <c r="DO91" t="s">
        <v>243</v>
      </c>
      <c r="DP91" t="s">
        <v>243</v>
      </c>
      <c r="DQ91" t="s">
        <v>243</v>
      </c>
      <c r="DR91" t="s">
        <v>243</v>
      </c>
      <c r="DS91" t="s">
        <v>242</v>
      </c>
      <c r="DT91" t="s">
        <v>243</v>
      </c>
      <c r="DU91" t="s">
        <v>243</v>
      </c>
      <c r="DV91" t="s">
        <v>243</v>
      </c>
      <c r="DW91" t="s">
        <v>243</v>
      </c>
      <c r="DX91" t="s">
        <v>243</v>
      </c>
      <c r="DY91" t="s">
        <v>243</v>
      </c>
      <c r="DZ91" t="s">
        <v>243</v>
      </c>
      <c r="EA91" t="s">
        <v>243</v>
      </c>
      <c r="EB91" t="s">
        <v>243</v>
      </c>
      <c r="EC91" t="s">
        <v>243</v>
      </c>
      <c r="ED91" t="s">
        <v>243</v>
      </c>
      <c r="EF91" t="s">
        <v>773</v>
      </c>
      <c r="EG91" t="s">
        <v>243</v>
      </c>
      <c r="EH91" t="s">
        <v>243</v>
      </c>
      <c r="EI91" t="s">
        <v>243</v>
      </c>
      <c r="EJ91" t="s">
        <v>243</v>
      </c>
      <c r="EK91" t="s">
        <v>243</v>
      </c>
      <c r="EL91" t="s">
        <v>243</v>
      </c>
      <c r="EM91" t="s">
        <v>243</v>
      </c>
      <c r="EN91" t="s">
        <v>243</v>
      </c>
      <c r="EO91" t="s">
        <v>242</v>
      </c>
      <c r="EP91" t="s">
        <v>243</v>
      </c>
      <c r="EQ91" t="s">
        <v>243</v>
      </c>
      <c r="ER91" t="s">
        <v>243</v>
      </c>
      <c r="ES91" t="s">
        <v>242</v>
      </c>
      <c r="ET91" t="s">
        <v>243</v>
      </c>
      <c r="EU91" t="s">
        <v>243</v>
      </c>
      <c r="EV91" t="s">
        <v>243</v>
      </c>
      <c r="EW91" t="s">
        <v>243</v>
      </c>
      <c r="EX91" t="s">
        <v>243</v>
      </c>
      <c r="EY91" t="s">
        <v>243</v>
      </c>
      <c r="EZ91" t="s">
        <v>243</v>
      </c>
      <c r="FA91" t="s">
        <v>242</v>
      </c>
      <c r="FB91" t="s">
        <v>243</v>
      </c>
      <c r="FC91" t="s">
        <v>243</v>
      </c>
      <c r="FD91" t="s">
        <v>243</v>
      </c>
      <c r="FE91" t="s">
        <v>243</v>
      </c>
      <c r="FF91" t="s">
        <v>243</v>
      </c>
      <c r="FG91" t="s">
        <v>243</v>
      </c>
      <c r="FH91" t="s">
        <v>243</v>
      </c>
      <c r="FI91" t="s">
        <v>243</v>
      </c>
      <c r="FJ91" t="s">
        <v>243</v>
      </c>
      <c r="FK91" t="s">
        <v>243</v>
      </c>
      <c r="FL91" t="s">
        <v>774</v>
      </c>
      <c r="FM91" t="s">
        <v>242</v>
      </c>
      <c r="FN91" t="s">
        <v>243</v>
      </c>
      <c r="FO91" t="s">
        <v>243</v>
      </c>
      <c r="FP91" t="s">
        <v>243</v>
      </c>
      <c r="FQ91" t="s">
        <v>243</v>
      </c>
      <c r="FR91" t="s">
        <v>242</v>
      </c>
      <c r="FS91" t="s">
        <v>243</v>
      </c>
      <c r="FT91" t="s">
        <v>243</v>
      </c>
      <c r="FU91" t="s">
        <v>243</v>
      </c>
      <c r="FV91" t="s">
        <v>242</v>
      </c>
      <c r="FW91" t="s">
        <v>243</v>
      </c>
      <c r="FX91" t="s">
        <v>243</v>
      </c>
      <c r="FY91" t="s">
        <v>243</v>
      </c>
      <c r="FZ91" t="s">
        <v>243</v>
      </c>
      <c r="GA91" t="s">
        <v>243</v>
      </c>
      <c r="GB91" t="s">
        <v>243</v>
      </c>
      <c r="GC91" t="s">
        <v>243</v>
      </c>
      <c r="GD91" t="s">
        <v>243</v>
      </c>
      <c r="GE91" t="s">
        <v>243</v>
      </c>
      <c r="GG91" t="s">
        <v>775</v>
      </c>
    </row>
    <row r="92" spans="1:189" x14ac:dyDescent="0.35">
      <c r="A92" t="s">
        <v>776</v>
      </c>
      <c r="B92" t="s">
        <v>725</v>
      </c>
      <c r="C92" t="s">
        <v>233</v>
      </c>
      <c r="D92" t="s">
        <v>551</v>
      </c>
      <c r="E92" t="s">
        <v>233</v>
      </c>
      <c r="F92" t="s">
        <v>233</v>
      </c>
      <c r="G92" t="s">
        <v>233</v>
      </c>
      <c r="H92" t="s">
        <v>777</v>
      </c>
      <c r="I92" t="s">
        <v>261</v>
      </c>
      <c r="K92" t="s">
        <v>389</v>
      </c>
      <c r="L92" t="s">
        <v>390</v>
      </c>
      <c r="N92" t="s">
        <v>240</v>
      </c>
      <c r="O92" t="s">
        <v>241</v>
      </c>
      <c r="P92" t="s">
        <v>242</v>
      </c>
      <c r="Q92" t="s">
        <v>243</v>
      </c>
      <c r="R92" t="s">
        <v>243</v>
      </c>
      <c r="S92" t="s">
        <v>243</v>
      </c>
      <c r="T92" t="s">
        <v>243</v>
      </c>
      <c r="U92" t="s">
        <v>243</v>
      </c>
      <c r="W92" t="s">
        <v>244</v>
      </c>
      <c r="Y92" t="s">
        <v>356</v>
      </c>
      <c r="Z92" t="s">
        <v>243</v>
      </c>
      <c r="AA92" t="s">
        <v>243</v>
      </c>
      <c r="AB92" t="s">
        <v>243</v>
      </c>
      <c r="AC92" t="s">
        <v>243</v>
      </c>
      <c r="AD92" t="s">
        <v>243</v>
      </c>
      <c r="AE92" t="s">
        <v>243</v>
      </c>
      <c r="AF92" t="s">
        <v>243</v>
      </c>
      <c r="AG92" t="s">
        <v>243</v>
      </c>
      <c r="AH92" t="s">
        <v>243</v>
      </c>
      <c r="AI92" t="s">
        <v>243</v>
      </c>
      <c r="AJ92" t="s">
        <v>243</v>
      </c>
      <c r="AK92" t="s">
        <v>242</v>
      </c>
      <c r="AL92" t="s">
        <v>243</v>
      </c>
      <c r="AM92" t="s">
        <v>243</v>
      </c>
      <c r="AN92" t="s">
        <v>243</v>
      </c>
      <c r="AP92" t="s">
        <v>282</v>
      </c>
      <c r="AR92" t="s">
        <v>247</v>
      </c>
      <c r="AT92" t="s">
        <v>317</v>
      </c>
      <c r="AU92" t="s">
        <v>739</v>
      </c>
      <c r="AV92" t="s">
        <v>242</v>
      </c>
      <c r="AW92" t="s">
        <v>242</v>
      </c>
      <c r="AX92" t="s">
        <v>243</v>
      </c>
      <c r="AY92" t="s">
        <v>242</v>
      </c>
      <c r="AZ92" t="s">
        <v>242</v>
      </c>
      <c r="BA92" t="s">
        <v>243</v>
      </c>
      <c r="BB92" t="s">
        <v>243</v>
      </c>
      <c r="BC92" t="s">
        <v>286</v>
      </c>
      <c r="BD92" t="s">
        <v>250</v>
      </c>
      <c r="BE92" t="s">
        <v>250</v>
      </c>
      <c r="BF92" t="s">
        <v>250</v>
      </c>
      <c r="BG92" t="s">
        <v>250</v>
      </c>
      <c r="BH92" t="s">
        <v>250</v>
      </c>
      <c r="BI92" t="s">
        <v>251</v>
      </c>
      <c r="BJ92" t="s">
        <v>251</v>
      </c>
      <c r="BK92" t="s">
        <v>251</v>
      </c>
      <c r="BL92" t="s">
        <v>251</v>
      </c>
      <c r="BN92" t="s">
        <v>251</v>
      </c>
      <c r="BO92" t="s">
        <v>252</v>
      </c>
      <c r="BP92" t="s">
        <v>251</v>
      </c>
      <c r="BQ92" t="s">
        <v>266</v>
      </c>
      <c r="BR92" t="s">
        <v>267</v>
      </c>
      <c r="BT92" t="s">
        <v>251</v>
      </c>
      <c r="BU92" t="s">
        <v>253</v>
      </c>
      <c r="BV92" t="s">
        <v>251</v>
      </c>
      <c r="BX92" t="s">
        <v>251</v>
      </c>
      <c r="BY92" t="s">
        <v>251</v>
      </c>
      <c r="BZ92" t="s">
        <v>254</v>
      </c>
      <c r="CA92" t="s">
        <v>251</v>
      </c>
      <c r="CB92" t="s">
        <v>291</v>
      </c>
      <c r="CC92" t="s">
        <v>292</v>
      </c>
      <c r="CD92" t="s">
        <v>327</v>
      </c>
      <c r="CE92" t="s">
        <v>251</v>
      </c>
      <c r="CF92" t="s">
        <v>251</v>
      </c>
      <c r="CG92" t="s">
        <v>251</v>
      </c>
      <c r="CH92" t="s">
        <v>251</v>
      </c>
      <c r="CI92" t="s">
        <v>251</v>
      </c>
      <c r="CJ92" t="s">
        <v>251</v>
      </c>
      <c r="CK92" t="s">
        <v>251</v>
      </c>
      <c r="CL92" t="s">
        <v>251</v>
      </c>
      <c r="CN92" t="s">
        <v>110</v>
      </c>
      <c r="CO92" t="s">
        <v>108</v>
      </c>
      <c r="CP92" t="s">
        <v>121</v>
      </c>
      <c r="CQ92" t="s">
        <v>293</v>
      </c>
      <c r="DL92" t="s">
        <v>778</v>
      </c>
      <c r="DM92" t="s">
        <v>242</v>
      </c>
      <c r="DN92" t="s">
        <v>243</v>
      </c>
      <c r="DO92" t="s">
        <v>243</v>
      </c>
      <c r="DP92" t="s">
        <v>242</v>
      </c>
      <c r="DQ92" t="s">
        <v>243</v>
      </c>
      <c r="DR92" t="s">
        <v>243</v>
      </c>
      <c r="DS92" t="s">
        <v>242</v>
      </c>
      <c r="DT92" t="s">
        <v>243</v>
      </c>
      <c r="DU92" t="s">
        <v>243</v>
      </c>
      <c r="DV92" t="s">
        <v>243</v>
      </c>
      <c r="DW92" t="s">
        <v>242</v>
      </c>
      <c r="DX92" t="s">
        <v>243</v>
      </c>
      <c r="DY92" t="s">
        <v>243</v>
      </c>
      <c r="DZ92" t="s">
        <v>243</v>
      </c>
      <c r="EA92" t="s">
        <v>243</v>
      </c>
      <c r="EB92" t="s">
        <v>243</v>
      </c>
      <c r="EC92" t="s">
        <v>243</v>
      </c>
      <c r="ED92" t="s">
        <v>243</v>
      </c>
      <c r="EF92" t="s">
        <v>722</v>
      </c>
      <c r="EG92" t="s">
        <v>243</v>
      </c>
      <c r="EH92" t="s">
        <v>243</v>
      </c>
      <c r="EI92" t="s">
        <v>243</v>
      </c>
      <c r="EJ92" t="s">
        <v>243</v>
      </c>
      <c r="EK92" t="s">
        <v>243</v>
      </c>
      <c r="EL92" t="s">
        <v>243</v>
      </c>
      <c r="EM92" t="s">
        <v>242</v>
      </c>
      <c r="EN92" t="s">
        <v>243</v>
      </c>
      <c r="EO92" t="s">
        <v>242</v>
      </c>
      <c r="EP92" t="s">
        <v>243</v>
      </c>
      <c r="EQ92" t="s">
        <v>243</v>
      </c>
      <c r="ER92" t="s">
        <v>243</v>
      </c>
      <c r="ES92" t="s">
        <v>243</v>
      </c>
      <c r="ET92" t="s">
        <v>243</v>
      </c>
      <c r="EU92" t="s">
        <v>243</v>
      </c>
      <c r="EV92" t="s">
        <v>243</v>
      </c>
      <c r="EW92" t="s">
        <v>243</v>
      </c>
      <c r="EX92" t="s">
        <v>243</v>
      </c>
      <c r="EY92" t="s">
        <v>243</v>
      </c>
      <c r="EZ92" t="s">
        <v>242</v>
      </c>
      <c r="FA92" t="s">
        <v>243</v>
      </c>
      <c r="FB92" t="s">
        <v>243</v>
      </c>
      <c r="FC92" t="s">
        <v>243</v>
      </c>
      <c r="FD92" t="s">
        <v>243</v>
      </c>
      <c r="FE92" t="s">
        <v>243</v>
      </c>
      <c r="FF92" t="s">
        <v>243</v>
      </c>
      <c r="FG92" t="s">
        <v>243</v>
      </c>
      <c r="FH92" t="s">
        <v>243</v>
      </c>
      <c r="FI92" t="s">
        <v>243</v>
      </c>
      <c r="FJ92" t="s">
        <v>243</v>
      </c>
      <c r="FK92" t="s">
        <v>243</v>
      </c>
      <c r="FL92" t="s">
        <v>416</v>
      </c>
      <c r="FM92" t="s">
        <v>242</v>
      </c>
      <c r="FN92" t="s">
        <v>242</v>
      </c>
      <c r="FO92" t="s">
        <v>243</v>
      </c>
      <c r="FP92" t="s">
        <v>243</v>
      </c>
      <c r="FQ92" t="s">
        <v>243</v>
      </c>
      <c r="FR92" t="s">
        <v>243</v>
      </c>
      <c r="FS92" t="s">
        <v>243</v>
      </c>
      <c r="FT92" t="s">
        <v>243</v>
      </c>
      <c r="FU92" t="s">
        <v>243</v>
      </c>
      <c r="FV92" t="s">
        <v>243</v>
      </c>
      <c r="FW92" t="s">
        <v>243</v>
      </c>
      <c r="FX92" t="s">
        <v>243</v>
      </c>
      <c r="FY92" t="s">
        <v>243</v>
      </c>
      <c r="FZ92" t="s">
        <v>243</v>
      </c>
      <c r="GA92" t="s">
        <v>243</v>
      </c>
      <c r="GB92" t="s">
        <v>243</v>
      </c>
      <c r="GC92" t="s">
        <v>243</v>
      </c>
      <c r="GD92" t="s">
        <v>243</v>
      </c>
      <c r="GE92" t="s">
        <v>243</v>
      </c>
      <c r="GG92" t="s">
        <v>711</v>
      </c>
    </row>
    <row r="93" spans="1:189" x14ac:dyDescent="0.35">
      <c r="A93" t="s">
        <v>779</v>
      </c>
      <c r="B93" t="s">
        <v>725</v>
      </c>
      <c r="C93" t="s">
        <v>233</v>
      </c>
      <c r="D93" t="s">
        <v>259</v>
      </c>
      <c r="E93" t="s">
        <v>233</v>
      </c>
      <c r="F93" t="s">
        <v>233</v>
      </c>
      <c r="G93" t="s">
        <v>233</v>
      </c>
      <c r="H93" t="s">
        <v>780</v>
      </c>
      <c r="I93" t="s">
        <v>261</v>
      </c>
      <c r="K93" t="s">
        <v>389</v>
      </c>
      <c r="L93" t="s">
        <v>390</v>
      </c>
      <c r="N93" t="s">
        <v>240</v>
      </c>
      <c r="O93" t="s">
        <v>241</v>
      </c>
      <c r="P93" t="s">
        <v>242</v>
      </c>
      <c r="Q93" t="s">
        <v>243</v>
      </c>
      <c r="R93" t="s">
        <v>243</v>
      </c>
      <c r="S93" t="s">
        <v>243</v>
      </c>
      <c r="T93" t="s">
        <v>243</v>
      </c>
      <c r="U93" t="s">
        <v>243</v>
      </c>
      <c r="W93" t="s">
        <v>244</v>
      </c>
      <c r="Y93" t="s">
        <v>372</v>
      </c>
      <c r="Z93" t="s">
        <v>243</v>
      </c>
      <c r="AA93" t="s">
        <v>243</v>
      </c>
      <c r="AB93" t="s">
        <v>242</v>
      </c>
      <c r="AC93" t="s">
        <v>243</v>
      </c>
      <c r="AD93" t="s">
        <v>243</v>
      </c>
      <c r="AE93" t="s">
        <v>243</v>
      </c>
      <c r="AF93" t="s">
        <v>243</v>
      </c>
      <c r="AG93" t="s">
        <v>243</v>
      </c>
      <c r="AH93" t="s">
        <v>243</v>
      </c>
      <c r="AI93" t="s">
        <v>243</v>
      </c>
      <c r="AJ93" t="s">
        <v>243</v>
      </c>
      <c r="AK93" t="s">
        <v>243</v>
      </c>
      <c r="AL93" t="s">
        <v>243</v>
      </c>
      <c r="AM93" t="s">
        <v>243</v>
      </c>
      <c r="AN93" t="s">
        <v>243</v>
      </c>
      <c r="AP93" t="s">
        <v>246</v>
      </c>
      <c r="AR93" t="s">
        <v>247</v>
      </c>
      <c r="AT93" t="s">
        <v>264</v>
      </c>
      <c r="AU93" t="s">
        <v>312</v>
      </c>
      <c r="AV93" t="s">
        <v>243</v>
      </c>
      <c r="AW93" t="s">
        <v>242</v>
      </c>
      <c r="AX93" t="s">
        <v>243</v>
      </c>
      <c r="AY93" t="s">
        <v>243</v>
      </c>
      <c r="AZ93" t="s">
        <v>242</v>
      </c>
      <c r="BA93" t="s">
        <v>243</v>
      </c>
      <c r="BB93" t="s">
        <v>243</v>
      </c>
      <c r="BC93" t="s">
        <v>250</v>
      </c>
      <c r="BD93" t="s">
        <v>250</v>
      </c>
      <c r="BE93" t="s">
        <v>250</v>
      </c>
      <c r="BF93" t="s">
        <v>250</v>
      </c>
      <c r="BG93" t="s">
        <v>250</v>
      </c>
      <c r="BH93" t="s">
        <v>250</v>
      </c>
      <c r="BI93" t="s">
        <v>251</v>
      </c>
      <c r="BJ93" t="s">
        <v>251</v>
      </c>
      <c r="BK93" t="s">
        <v>251</v>
      </c>
      <c r="BL93" t="s">
        <v>251</v>
      </c>
      <c r="BN93" t="s">
        <v>251</v>
      </c>
      <c r="BO93" t="s">
        <v>252</v>
      </c>
      <c r="BP93" t="s">
        <v>251</v>
      </c>
      <c r="BQ93" t="s">
        <v>266</v>
      </c>
      <c r="BR93" t="s">
        <v>251</v>
      </c>
      <c r="BT93" t="s">
        <v>251</v>
      </c>
      <c r="BU93" t="s">
        <v>251</v>
      </c>
      <c r="BV93" t="s">
        <v>251</v>
      </c>
      <c r="BX93" t="s">
        <v>251</v>
      </c>
      <c r="BY93" t="s">
        <v>251</v>
      </c>
      <c r="BZ93" t="s">
        <v>251</v>
      </c>
      <c r="CA93" t="s">
        <v>251</v>
      </c>
      <c r="CB93" t="s">
        <v>251</v>
      </c>
      <c r="CC93" t="s">
        <v>251</v>
      </c>
      <c r="CD93" t="s">
        <v>251</v>
      </c>
      <c r="CE93" t="s">
        <v>251</v>
      </c>
      <c r="CF93" t="s">
        <v>251</v>
      </c>
      <c r="CG93" t="s">
        <v>251</v>
      </c>
      <c r="CH93" t="s">
        <v>268</v>
      </c>
      <c r="CI93" t="s">
        <v>268</v>
      </c>
      <c r="CJ93" t="s">
        <v>251</v>
      </c>
      <c r="CK93" t="s">
        <v>251</v>
      </c>
      <c r="CL93" t="s">
        <v>251</v>
      </c>
      <c r="CN93" t="s">
        <v>110</v>
      </c>
      <c r="CO93" t="s">
        <v>108</v>
      </c>
      <c r="CQ93" t="s">
        <v>304</v>
      </c>
      <c r="CR93" t="s">
        <v>781</v>
      </c>
      <c r="CS93" t="s">
        <v>243</v>
      </c>
      <c r="CT93" t="s">
        <v>243</v>
      </c>
      <c r="CU93" t="s">
        <v>243</v>
      </c>
      <c r="CV93" t="s">
        <v>243</v>
      </c>
      <c r="CW93" t="s">
        <v>242</v>
      </c>
      <c r="CX93" t="s">
        <v>243</v>
      </c>
      <c r="CY93" t="s">
        <v>242</v>
      </c>
      <c r="CZ93" t="s">
        <v>243</v>
      </c>
      <c r="DA93" t="s">
        <v>242</v>
      </c>
      <c r="DB93" t="s">
        <v>243</v>
      </c>
      <c r="DC93" t="s">
        <v>243</v>
      </c>
      <c r="DD93" t="s">
        <v>243</v>
      </c>
      <c r="DE93" t="s">
        <v>243</v>
      </c>
      <c r="DF93" t="s">
        <v>243</v>
      </c>
      <c r="DG93" t="s">
        <v>243</v>
      </c>
      <c r="DH93" t="s">
        <v>243</v>
      </c>
      <c r="DI93" t="s">
        <v>243</v>
      </c>
      <c r="DJ93" t="s">
        <v>243</v>
      </c>
      <c r="EF93" t="s">
        <v>306</v>
      </c>
      <c r="EG93" t="s">
        <v>243</v>
      </c>
      <c r="EH93" t="s">
        <v>243</v>
      </c>
      <c r="EI93" t="s">
        <v>243</v>
      </c>
      <c r="EJ93" t="s">
        <v>243</v>
      </c>
      <c r="EK93" t="s">
        <v>243</v>
      </c>
      <c r="EL93" t="s">
        <v>243</v>
      </c>
      <c r="EM93" t="s">
        <v>242</v>
      </c>
      <c r="EN93" t="s">
        <v>243</v>
      </c>
      <c r="EO93" t="s">
        <v>242</v>
      </c>
      <c r="EP93" t="s">
        <v>243</v>
      </c>
      <c r="EQ93" t="s">
        <v>243</v>
      </c>
      <c r="ER93" t="s">
        <v>243</v>
      </c>
      <c r="ES93" t="s">
        <v>243</v>
      </c>
      <c r="ET93" t="s">
        <v>243</v>
      </c>
      <c r="EU93" t="s">
        <v>243</v>
      </c>
      <c r="EV93" t="s">
        <v>243</v>
      </c>
      <c r="EW93" t="s">
        <v>243</v>
      </c>
      <c r="EX93" t="s">
        <v>243</v>
      </c>
      <c r="EY93" t="s">
        <v>243</v>
      </c>
      <c r="EZ93" t="s">
        <v>243</v>
      </c>
      <c r="FA93" t="s">
        <v>243</v>
      </c>
      <c r="FB93" t="s">
        <v>243</v>
      </c>
      <c r="FC93" t="s">
        <v>243</v>
      </c>
      <c r="FD93" t="s">
        <v>243</v>
      </c>
      <c r="FE93" t="s">
        <v>243</v>
      </c>
      <c r="FF93" t="s">
        <v>243</v>
      </c>
      <c r="FG93" t="s">
        <v>243</v>
      </c>
      <c r="FH93" t="s">
        <v>243</v>
      </c>
      <c r="FI93" t="s">
        <v>243</v>
      </c>
      <c r="FJ93" t="s">
        <v>243</v>
      </c>
      <c r="FK93" t="s">
        <v>243</v>
      </c>
      <c r="FL93" t="s">
        <v>425</v>
      </c>
      <c r="FM93" t="s">
        <v>242</v>
      </c>
      <c r="FN93" t="s">
        <v>242</v>
      </c>
      <c r="FO93" t="s">
        <v>243</v>
      </c>
      <c r="FP93" t="s">
        <v>243</v>
      </c>
      <c r="FQ93" t="s">
        <v>243</v>
      </c>
      <c r="FR93" t="s">
        <v>243</v>
      </c>
      <c r="FS93" t="s">
        <v>242</v>
      </c>
      <c r="FT93" t="s">
        <v>243</v>
      </c>
      <c r="FU93" t="s">
        <v>243</v>
      </c>
      <c r="FV93" t="s">
        <v>243</v>
      </c>
      <c r="FW93" t="s">
        <v>243</v>
      </c>
      <c r="FX93" t="s">
        <v>243</v>
      </c>
      <c r="FY93" t="s">
        <v>243</v>
      </c>
      <c r="FZ93" t="s">
        <v>243</v>
      </c>
      <c r="GA93" t="s">
        <v>243</v>
      </c>
      <c r="GB93" t="s">
        <v>243</v>
      </c>
      <c r="GC93" t="s">
        <v>243</v>
      </c>
      <c r="GD93" t="s">
        <v>243</v>
      </c>
      <c r="GE93" t="s">
        <v>243</v>
      </c>
      <c r="GG93" t="s">
        <v>782</v>
      </c>
    </row>
    <row r="94" spans="1:189" x14ac:dyDescent="0.35">
      <c r="A94" t="s">
        <v>783</v>
      </c>
      <c r="B94" t="s">
        <v>561</v>
      </c>
      <c r="C94" t="s">
        <v>233</v>
      </c>
      <c r="D94" t="s">
        <v>319</v>
      </c>
      <c r="E94" t="s">
        <v>233</v>
      </c>
      <c r="F94" t="s">
        <v>233</v>
      </c>
      <c r="G94" t="s">
        <v>233</v>
      </c>
      <c r="H94" t="s">
        <v>784</v>
      </c>
      <c r="I94" t="s">
        <v>261</v>
      </c>
      <c r="K94" t="s">
        <v>238</v>
      </c>
      <c r="L94" t="s">
        <v>239</v>
      </c>
      <c r="N94" t="s">
        <v>240</v>
      </c>
      <c r="O94" t="s">
        <v>241</v>
      </c>
      <c r="P94" t="s">
        <v>242</v>
      </c>
      <c r="Q94" t="s">
        <v>243</v>
      </c>
      <c r="R94" t="s">
        <v>243</v>
      </c>
      <c r="S94" t="s">
        <v>243</v>
      </c>
      <c r="T94" t="s">
        <v>243</v>
      </c>
      <c r="U94" t="s">
        <v>243</v>
      </c>
      <c r="W94" t="s">
        <v>785</v>
      </c>
      <c r="Y94" t="s">
        <v>786</v>
      </c>
      <c r="Z94" t="s">
        <v>243</v>
      </c>
      <c r="AA94" t="s">
        <v>243</v>
      </c>
      <c r="AB94" t="s">
        <v>243</v>
      </c>
      <c r="AC94" t="s">
        <v>243</v>
      </c>
      <c r="AD94" t="s">
        <v>242</v>
      </c>
      <c r="AE94" t="s">
        <v>243</v>
      </c>
      <c r="AF94" t="s">
        <v>243</v>
      </c>
      <c r="AG94" t="s">
        <v>243</v>
      </c>
      <c r="AH94" t="s">
        <v>243</v>
      </c>
      <c r="AI94" t="s">
        <v>243</v>
      </c>
      <c r="AJ94" t="s">
        <v>243</v>
      </c>
      <c r="AK94" t="s">
        <v>243</v>
      </c>
      <c r="AL94" t="s">
        <v>243</v>
      </c>
      <c r="AM94" t="s">
        <v>243</v>
      </c>
      <c r="AN94" t="s">
        <v>243</v>
      </c>
      <c r="AP94" t="s">
        <v>263</v>
      </c>
      <c r="AR94" t="s">
        <v>247</v>
      </c>
      <c r="AT94" t="s">
        <v>284</v>
      </c>
      <c r="AU94" t="s">
        <v>325</v>
      </c>
      <c r="AV94" t="s">
        <v>243</v>
      </c>
      <c r="AW94" t="s">
        <v>242</v>
      </c>
      <c r="AX94" t="s">
        <v>243</v>
      </c>
      <c r="AY94" t="s">
        <v>243</v>
      </c>
      <c r="AZ94" t="s">
        <v>243</v>
      </c>
      <c r="BA94" t="s">
        <v>243</v>
      </c>
      <c r="BB94" t="s">
        <v>243</v>
      </c>
      <c r="BC94" t="s">
        <v>286</v>
      </c>
      <c r="BD94" t="s">
        <v>250</v>
      </c>
      <c r="BE94" t="s">
        <v>250</v>
      </c>
      <c r="BF94" t="s">
        <v>287</v>
      </c>
      <c r="BG94" t="s">
        <v>250</v>
      </c>
      <c r="BH94" t="s">
        <v>250</v>
      </c>
      <c r="BI94" t="s">
        <v>251</v>
      </c>
      <c r="BJ94" t="s">
        <v>366</v>
      </c>
      <c r="BK94" t="s">
        <v>251</v>
      </c>
      <c r="BL94" t="s">
        <v>251</v>
      </c>
      <c r="BN94" t="s">
        <v>251</v>
      </c>
      <c r="BO94" t="s">
        <v>251</v>
      </c>
      <c r="BP94" t="s">
        <v>288</v>
      </c>
      <c r="BQ94" t="s">
        <v>266</v>
      </c>
      <c r="BR94" t="s">
        <v>251</v>
      </c>
      <c r="BT94" t="s">
        <v>251</v>
      </c>
      <c r="BU94" t="s">
        <v>251</v>
      </c>
      <c r="BV94" t="s">
        <v>251</v>
      </c>
      <c r="BW94" t="s">
        <v>251</v>
      </c>
      <c r="BX94" t="s">
        <v>251</v>
      </c>
      <c r="BY94" t="s">
        <v>251</v>
      </c>
      <c r="BZ94" t="s">
        <v>251</v>
      </c>
      <c r="CA94" t="s">
        <v>251</v>
      </c>
      <c r="CB94" t="s">
        <v>251</v>
      </c>
      <c r="CC94" t="s">
        <v>251</v>
      </c>
      <c r="CD94" t="s">
        <v>251</v>
      </c>
      <c r="CE94" t="s">
        <v>251</v>
      </c>
      <c r="CF94" t="s">
        <v>251</v>
      </c>
      <c r="CG94" t="s">
        <v>251</v>
      </c>
      <c r="CH94" t="s">
        <v>251</v>
      </c>
      <c r="CI94" t="s">
        <v>251</v>
      </c>
      <c r="CJ94" t="s">
        <v>251</v>
      </c>
      <c r="CK94" t="s">
        <v>251</v>
      </c>
      <c r="CL94" t="s">
        <v>251</v>
      </c>
      <c r="CN94" t="s">
        <v>103</v>
      </c>
      <c r="CO94" t="s">
        <v>109</v>
      </c>
      <c r="CP94" t="s">
        <v>110</v>
      </c>
      <c r="CQ94" t="s">
        <v>304</v>
      </c>
      <c r="CR94" t="s">
        <v>787</v>
      </c>
      <c r="CS94" t="s">
        <v>242</v>
      </c>
      <c r="CT94" t="s">
        <v>243</v>
      </c>
      <c r="CU94" t="s">
        <v>243</v>
      </c>
      <c r="CV94" t="s">
        <v>242</v>
      </c>
      <c r="CW94" t="s">
        <v>243</v>
      </c>
      <c r="CX94" t="s">
        <v>243</v>
      </c>
      <c r="CY94" t="s">
        <v>242</v>
      </c>
      <c r="CZ94" t="s">
        <v>243</v>
      </c>
      <c r="DA94" t="s">
        <v>242</v>
      </c>
      <c r="DB94" t="s">
        <v>243</v>
      </c>
      <c r="DC94" t="s">
        <v>242</v>
      </c>
      <c r="DD94" t="s">
        <v>243</v>
      </c>
      <c r="DE94" t="s">
        <v>243</v>
      </c>
      <c r="DF94" t="s">
        <v>243</v>
      </c>
      <c r="DG94" t="s">
        <v>243</v>
      </c>
      <c r="DH94" t="s">
        <v>243</v>
      </c>
      <c r="DI94" t="s">
        <v>243</v>
      </c>
      <c r="DJ94" t="s">
        <v>243</v>
      </c>
      <c r="EF94" t="s">
        <v>593</v>
      </c>
      <c r="EG94" t="s">
        <v>243</v>
      </c>
      <c r="EH94" t="s">
        <v>242</v>
      </c>
      <c r="EI94" t="s">
        <v>243</v>
      </c>
      <c r="EJ94" t="s">
        <v>243</v>
      </c>
      <c r="EK94" t="s">
        <v>243</v>
      </c>
      <c r="EL94" t="s">
        <v>243</v>
      </c>
      <c r="EM94" t="s">
        <v>243</v>
      </c>
      <c r="EN94" t="s">
        <v>243</v>
      </c>
      <c r="EO94" t="s">
        <v>242</v>
      </c>
      <c r="EP94" t="s">
        <v>243</v>
      </c>
      <c r="EQ94" t="s">
        <v>243</v>
      </c>
      <c r="ER94" t="s">
        <v>243</v>
      </c>
      <c r="ES94" t="s">
        <v>243</v>
      </c>
      <c r="ET94" t="s">
        <v>243</v>
      </c>
      <c r="EU94" t="s">
        <v>243</v>
      </c>
      <c r="EV94" t="s">
        <v>243</v>
      </c>
      <c r="EW94" t="s">
        <v>243</v>
      </c>
      <c r="EX94" t="s">
        <v>243</v>
      </c>
      <c r="EY94" t="s">
        <v>243</v>
      </c>
      <c r="EZ94" t="s">
        <v>243</v>
      </c>
      <c r="FA94" t="s">
        <v>243</v>
      </c>
      <c r="FB94" t="s">
        <v>243</v>
      </c>
      <c r="FC94" t="s">
        <v>243</v>
      </c>
      <c r="FD94" t="s">
        <v>243</v>
      </c>
      <c r="FE94" t="s">
        <v>243</v>
      </c>
      <c r="FF94" t="s">
        <v>243</v>
      </c>
      <c r="FG94" t="s">
        <v>243</v>
      </c>
      <c r="FH94" t="s">
        <v>243</v>
      </c>
      <c r="FI94" t="s">
        <v>243</v>
      </c>
      <c r="FJ94" t="s">
        <v>243</v>
      </c>
      <c r="FK94" t="s">
        <v>243</v>
      </c>
      <c r="FL94" t="s">
        <v>576</v>
      </c>
      <c r="FM94" t="s">
        <v>242</v>
      </c>
      <c r="FN94" t="s">
        <v>243</v>
      </c>
      <c r="FO94" t="s">
        <v>243</v>
      </c>
      <c r="FP94" t="s">
        <v>243</v>
      </c>
      <c r="FQ94" t="s">
        <v>243</v>
      </c>
      <c r="FR94" t="s">
        <v>242</v>
      </c>
      <c r="FS94" t="s">
        <v>243</v>
      </c>
      <c r="FT94" t="s">
        <v>242</v>
      </c>
      <c r="FU94" t="s">
        <v>243</v>
      </c>
      <c r="FV94" t="s">
        <v>243</v>
      </c>
      <c r="FW94" t="s">
        <v>243</v>
      </c>
      <c r="FX94" t="s">
        <v>243</v>
      </c>
      <c r="FY94" t="s">
        <v>243</v>
      </c>
      <c r="FZ94" t="s">
        <v>243</v>
      </c>
      <c r="GA94" t="s">
        <v>243</v>
      </c>
      <c r="GB94" t="s">
        <v>243</v>
      </c>
      <c r="GC94" t="s">
        <v>243</v>
      </c>
      <c r="GD94" t="s">
        <v>243</v>
      </c>
      <c r="GE94" t="s">
        <v>243</v>
      </c>
      <c r="GG94" t="s">
        <v>788</v>
      </c>
    </row>
    <row r="95" spans="1:189" x14ac:dyDescent="0.35">
      <c r="A95" t="s">
        <v>789</v>
      </c>
      <c r="B95" t="s">
        <v>725</v>
      </c>
      <c r="C95" t="s">
        <v>233</v>
      </c>
      <c r="D95" t="s">
        <v>498</v>
      </c>
      <c r="E95" t="s">
        <v>233</v>
      </c>
      <c r="F95" t="s">
        <v>233</v>
      </c>
      <c r="G95" t="s">
        <v>233</v>
      </c>
      <c r="H95" t="s">
        <v>790</v>
      </c>
      <c r="I95" t="s">
        <v>433</v>
      </c>
      <c r="J95" t="s">
        <v>362</v>
      </c>
      <c r="K95" t="s">
        <v>557</v>
      </c>
      <c r="L95" t="s">
        <v>791</v>
      </c>
      <c r="N95" t="s">
        <v>240</v>
      </c>
      <c r="O95" t="s">
        <v>241</v>
      </c>
      <c r="P95" t="s">
        <v>242</v>
      </c>
      <c r="Q95" t="s">
        <v>243</v>
      </c>
      <c r="R95" t="s">
        <v>243</v>
      </c>
      <c r="S95" t="s">
        <v>243</v>
      </c>
      <c r="T95" t="s">
        <v>243</v>
      </c>
      <c r="U95" t="s">
        <v>243</v>
      </c>
      <c r="W95" t="s">
        <v>244</v>
      </c>
      <c r="Y95" t="s">
        <v>412</v>
      </c>
      <c r="Z95" t="s">
        <v>243</v>
      </c>
      <c r="AA95" t="s">
        <v>242</v>
      </c>
      <c r="AB95" t="s">
        <v>243</v>
      </c>
      <c r="AC95" t="s">
        <v>243</v>
      </c>
      <c r="AD95" t="s">
        <v>243</v>
      </c>
      <c r="AE95" t="s">
        <v>243</v>
      </c>
      <c r="AF95" t="s">
        <v>243</v>
      </c>
      <c r="AG95" t="s">
        <v>243</v>
      </c>
      <c r="AH95" t="s">
        <v>243</v>
      </c>
      <c r="AI95" t="s">
        <v>243</v>
      </c>
      <c r="AJ95" t="s">
        <v>243</v>
      </c>
      <c r="AK95" t="s">
        <v>243</v>
      </c>
      <c r="AL95" t="s">
        <v>243</v>
      </c>
      <c r="AM95" t="s">
        <v>243</v>
      </c>
      <c r="AN95" t="s">
        <v>243</v>
      </c>
      <c r="AP95" t="s">
        <v>246</v>
      </c>
      <c r="AR95" t="s">
        <v>437</v>
      </c>
      <c r="AT95" t="s">
        <v>284</v>
      </c>
      <c r="AU95" t="s">
        <v>265</v>
      </c>
      <c r="AV95" t="s">
        <v>243</v>
      </c>
      <c r="AW95" t="s">
        <v>242</v>
      </c>
      <c r="AX95" t="s">
        <v>243</v>
      </c>
      <c r="AY95" t="s">
        <v>243</v>
      </c>
      <c r="AZ95" t="s">
        <v>243</v>
      </c>
      <c r="BA95" t="s">
        <v>242</v>
      </c>
      <c r="BB95" t="s">
        <v>243</v>
      </c>
      <c r="BC95" t="s">
        <v>287</v>
      </c>
      <c r="BD95" t="s">
        <v>250</v>
      </c>
      <c r="BE95" t="s">
        <v>250</v>
      </c>
      <c r="BF95" t="s">
        <v>287</v>
      </c>
      <c r="BG95" t="s">
        <v>250</v>
      </c>
      <c r="BH95" t="s">
        <v>250</v>
      </c>
      <c r="BI95" t="s">
        <v>348</v>
      </c>
      <c r="BJ95" t="s">
        <v>366</v>
      </c>
      <c r="BK95" t="s">
        <v>465</v>
      </c>
      <c r="BL95" t="s">
        <v>251</v>
      </c>
      <c r="BN95" t="s">
        <v>251</v>
      </c>
      <c r="BO95" t="s">
        <v>252</v>
      </c>
      <c r="BP95" t="s">
        <v>251</v>
      </c>
      <c r="BQ95" t="s">
        <v>266</v>
      </c>
      <c r="BR95" t="s">
        <v>267</v>
      </c>
      <c r="BT95" t="s">
        <v>289</v>
      </c>
      <c r="BU95" t="s">
        <v>251</v>
      </c>
      <c r="BV95" t="s">
        <v>251</v>
      </c>
      <c r="BX95" t="s">
        <v>251</v>
      </c>
      <c r="BY95" t="s">
        <v>251</v>
      </c>
      <c r="BZ95" t="s">
        <v>254</v>
      </c>
      <c r="CA95" t="s">
        <v>251</v>
      </c>
      <c r="CB95" t="s">
        <v>291</v>
      </c>
      <c r="CC95" t="s">
        <v>292</v>
      </c>
      <c r="CD95" t="s">
        <v>251</v>
      </c>
      <c r="CE95" t="s">
        <v>391</v>
      </c>
      <c r="CF95" t="s">
        <v>251</v>
      </c>
      <c r="CG95" t="s">
        <v>423</v>
      </c>
      <c r="CH95" t="s">
        <v>268</v>
      </c>
      <c r="CI95" t="s">
        <v>251</v>
      </c>
      <c r="CJ95" t="s">
        <v>328</v>
      </c>
      <c r="CK95" t="s">
        <v>268</v>
      </c>
      <c r="CL95" t="s">
        <v>251</v>
      </c>
      <c r="CN95" t="s">
        <v>113</v>
      </c>
      <c r="CO95" t="s">
        <v>110</v>
      </c>
      <c r="CP95" t="s">
        <v>104</v>
      </c>
      <c r="CQ95" t="s">
        <v>359</v>
      </c>
      <c r="DL95" t="s">
        <v>455</v>
      </c>
      <c r="DM95" t="s">
        <v>243</v>
      </c>
      <c r="DN95" t="s">
        <v>243</v>
      </c>
      <c r="DO95" t="s">
        <v>243</v>
      </c>
      <c r="DP95" t="s">
        <v>243</v>
      </c>
      <c r="DQ95" t="s">
        <v>243</v>
      </c>
      <c r="DR95" t="s">
        <v>243</v>
      </c>
      <c r="DS95" t="s">
        <v>242</v>
      </c>
      <c r="DT95" t="s">
        <v>243</v>
      </c>
      <c r="DU95" t="s">
        <v>242</v>
      </c>
      <c r="DV95" t="s">
        <v>243</v>
      </c>
      <c r="DW95" t="s">
        <v>242</v>
      </c>
      <c r="DX95" t="s">
        <v>243</v>
      </c>
      <c r="DY95" t="s">
        <v>243</v>
      </c>
      <c r="DZ95" t="s">
        <v>243</v>
      </c>
      <c r="EA95" t="s">
        <v>243</v>
      </c>
      <c r="EB95" t="s">
        <v>243</v>
      </c>
      <c r="EC95" t="s">
        <v>243</v>
      </c>
      <c r="ED95" t="s">
        <v>243</v>
      </c>
      <c r="EF95" t="s">
        <v>792</v>
      </c>
      <c r="EG95" t="s">
        <v>243</v>
      </c>
      <c r="EH95" t="s">
        <v>243</v>
      </c>
      <c r="EI95" t="s">
        <v>242</v>
      </c>
      <c r="EJ95" t="s">
        <v>243</v>
      </c>
      <c r="EK95" t="s">
        <v>243</v>
      </c>
      <c r="EL95" t="s">
        <v>243</v>
      </c>
      <c r="EM95" t="s">
        <v>243</v>
      </c>
      <c r="EN95" t="s">
        <v>243</v>
      </c>
      <c r="EO95" t="s">
        <v>242</v>
      </c>
      <c r="EP95" t="s">
        <v>243</v>
      </c>
      <c r="EQ95" t="s">
        <v>243</v>
      </c>
      <c r="ER95" t="s">
        <v>242</v>
      </c>
      <c r="ES95" t="s">
        <v>243</v>
      </c>
      <c r="ET95" t="s">
        <v>243</v>
      </c>
      <c r="EU95" t="s">
        <v>243</v>
      </c>
      <c r="EV95" t="s">
        <v>243</v>
      </c>
      <c r="EW95" t="s">
        <v>243</v>
      </c>
      <c r="EX95" t="s">
        <v>243</v>
      </c>
      <c r="EY95" t="s">
        <v>243</v>
      </c>
      <c r="EZ95" t="s">
        <v>243</v>
      </c>
      <c r="FA95" t="s">
        <v>243</v>
      </c>
      <c r="FB95" t="s">
        <v>243</v>
      </c>
      <c r="FC95" t="s">
        <v>243</v>
      </c>
      <c r="FD95" t="s">
        <v>243</v>
      </c>
      <c r="FE95" t="s">
        <v>243</v>
      </c>
      <c r="FF95" t="s">
        <v>243</v>
      </c>
      <c r="FG95" t="s">
        <v>243</v>
      </c>
      <c r="FH95" t="s">
        <v>243</v>
      </c>
      <c r="FI95" t="s">
        <v>243</v>
      </c>
      <c r="FJ95" t="s">
        <v>243</v>
      </c>
      <c r="FK95" t="s">
        <v>243</v>
      </c>
      <c r="FL95" t="s">
        <v>446</v>
      </c>
      <c r="FM95" t="s">
        <v>242</v>
      </c>
      <c r="FN95" t="s">
        <v>243</v>
      </c>
      <c r="FO95" t="s">
        <v>243</v>
      </c>
      <c r="FP95" t="s">
        <v>243</v>
      </c>
      <c r="FQ95" t="s">
        <v>242</v>
      </c>
      <c r="FR95" t="s">
        <v>242</v>
      </c>
      <c r="FS95" t="s">
        <v>243</v>
      </c>
      <c r="FT95" t="s">
        <v>243</v>
      </c>
      <c r="FU95" t="s">
        <v>243</v>
      </c>
      <c r="FV95" t="s">
        <v>243</v>
      </c>
      <c r="FW95" t="s">
        <v>243</v>
      </c>
      <c r="FX95" t="s">
        <v>243</v>
      </c>
      <c r="FY95" t="s">
        <v>243</v>
      </c>
      <c r="FZ95" t="s">
        <v>243</v>
      </c>
      <c r="GA95" t="s">
        <v>243</v>
      </c>
      <c r="GB95" t="s">
        <v>243</v>
      </c>
      <c r="GC95" t="s">
        <v>243</v>
      </c>
      <c r="GD95" t="s">
        <v>243</v>
      </c>
      <c r="GE95" t="s">
        <v>243</v>
      </c>
      <c r="GG95" t="s">
        <v>793</v>
      </c>
    </row>
    <row r="96" spans="1:189" x14ac:dyDescent="0.35">
      <c r="A96" t="s">
        <v>794</v>
      </c>
      <c r="B96" t="s">
        <v>725</v>
      </c>
      <c r="C96" t="s">
        <v>233</v>
      </c>
      <c r="D96" t="s">
        <v>334</v>
      </c>
      <c r="E96" t="s">
        <v>233</v>
      </c>
      <c r="F96" t="s">
        <v>233</v>
      </c>
      <c r="G96" t="s">
        <v>233</v>
      </c>
      <c r="H96" t="s">
        <v>795</v>
      </c>
      <c r="I96" t="s">
        <v>321</v>
      </c>
      <c r="J96" t="s">
        <v>277</v>
      </c>
      <c r="K96" t="s">
        <v>238</v>
      </c>
      <c r="L96" t="s">
        <v>239</v>
      </c>
      <c r="N96" t="s">
        <v>240</v>
      </c>
      <c r="O96" t="s">
        <v>241</v>
      </c>
      <c r="P96" t="s">
        <v>242</v>
      </c>
      <c r="Q96" t="s">
        <v>243</v>
      </c>
      <c r="R96" t="s">
        <v>243</v>
      </c>
      <c r="S96" t="s">
        <v>243</v>
      </c>
      <c r="T96" t="s">
        <v>243</v>
      </c>
      <c r="U96" t="s">
        <v>243</v>
      </c>
      <c r="W96" t="s">
        <v>244</v>
      </c>
      <c r="Y96" t="s">
        <v>311</v>
      </c>
      <c r="Z96" t="s">
        <v>242</v>
      </c>
      <c r="AA96" t="s">
        <v>243</v>
      </c>
      <c r="AB96" t="s">
        <v>243</v>
      </c>
      <c r="AC96" t="s">
        <v>243</v>
      </c>
      <c r="AD96" t="s">
        <v>243</v>
      </c>
      <c r="AE96" t="s">
        <v>243</v>
      </c>
      <c r="AF96" t="s">
        <v>243</v>
      </c>
      <c r="AG96" t="s">
        <v>243</v>
      </c>
      <c r="AH96" t="s">
        <v>243</v>
      </c>
      <c r="AI96" t="s">
        <v>243</v>
      </c>
      <c r="AJ96" t="s">
        <v>243</v>
      </c>
      <c r="AK96" t="s">
        <v>243</v>
      </c>
      <c r="AL96" t="s">
        <v>243</v>
      </c>
      <c r="AM96" t="s">
        <v>243</v>
      </c>
      <c r="AN96" t="s">
        <v>243</v>
      </c>
      <c r="AP96" t="s">
        <v>246</v>
      </c>
      <c r="AR96" t="s">
        <v>437</v>
      </c>
      <c r="AT96" t="s">
        <v>284</v>
      </c>
      <c r="AU96" t="s">
        <v>358</v>
      </c>
      <c r="AV96" t="s">
        <v>243</v>
      </c>
      <c r="AW96" t="s">
        <v>242</v>
      </c>
      <c r="AX96" t="s">
        <v>243</v>
      </c>
      <c r="AY96" t="s">
        <v>242</v>
      </c>
      <c r="AZ96" t="s">
        <v>243</v>
      </c>
      <c r="BA96" t="s">
        <v>243</v>
      </c>
      <c r="BB96" t="s">
        <v>243</v>
      </c>
      <c r="BC96" t="s">
        <v>250</v>
      </c>
      <c r="BD96" t="s">
        <v>250</v>
      </c>
      <c r="BE96" t="s">
        <v>250</v>
      </c>
      <c r="BF96" t="s">
        <v>250</v>
      </c>
      <c r="BG96" t="s">
        <v>250</v>
      </c>
      <c r="BH96" t="s">
        <v>250</v>
      </c>
      <c r="BI96" t="s">
        <v>251</v>
      </c>
      <c r="BJ96" t="s">
        <v>251</v>
      </c>
      <c r="BK96" t="s">
        <v>465</v>
      </c>
      <c r="BL96" t="s">
        <v>251</v>
      </c>
      <c r="BN96" t="s">
        <v>251</v>
      </c>
      <c r="BO96" t="s">
        <v>251</v>
      </c>
      <c r="BP96" t="s">
        <v>251</v>
      </c>
      <c r="BQ96" t="s">
        <v>266</v>
      </c>
      <c r="BR96" t="s">
        <v>251</v>
      </c>
      <c r="BT96" t="s">
        <v>251</v>
      </c>
      <c r="BU96" t="s">
        <v>251</v>
      </c>
      <c r="BV96" t="s">
        <v>251</v>
      </c>
      <c r="BX96" t="s">
        <v>251</v>
      </c>
      <c r="BY96" t="s">
        <v>251</v>
      </c>
      <c r="BZ96" t="s">
        <v>254</v>
      </c>
      <c r="CA96" t="s">
        <v>251</v>
      </c>
      <c r="CB96" t="s">
        <v>251</v>
      </c>
      <c r="CC96" t="s">
        <v>292</v>
      </c>
      <c r="CD96" t="s">
        <v>327</v>
      </c>
      <c r="CE96" t="s">
        <v>251</v>
      </c>
      <c r="CF96" t="s">
        <v>251</v>
      </c>
      <c r="CG96" t="s">
        <v>251</v>
      </c>
      <c r="CH96" t="s">
        <v>251</v>
      </c>
      <c r="CI96" t="s">
        <v>251</v>
      </c>
      <c r="CJ96" t="s">
        <v>251</v>
      </c>
      <c r="CK96" t="s">
        <v>251</v>
      </c>
      <c r="CL96" t="s">
        <v>251</v>
      </c>
      <c r="CN96" t="s">
        <v>110</v>
      </c>
      <c r="CO96" t="s">
        <v>104</v>
      </c>
      <c r="CP96" t="s">
        <v>122</v>
      </c>
      <c r="CQ96" t="s">
        <v>359</v>
      </c>
      <c r="DL96" t="s">
        <v>796</v>
      </c>
      <c r="DM96" t="s">
        <v>242</v>
      </c>
      <c r="DN96" t="s">
        <v>243</v>
      </c>
      <c r="DO96" t="s">
        <v>243</v>
      </c>
      <c r="DP96" t="s">
        <v>243</v>
      </c>
      <c r="DQ96" t="s">
        <v>243</v>
      </c>
      <c r="DR96" t="s">
        <v>243</v>
      </c>
      <c r="DS96" t="s">
        <v>243</v>
      </c>
      <c r="DT96" t="s">
        <v>243</v>
      </c>
      <c r="DU96" t="s">
        <v>242</v>
      </c>
      <c r="DV96" t="s">
        <v>243</v>
      </c>
      <c r="DW96" t="s">
        <v>242</v>
      </c>
      <c r="DX96" t="s">
        <v>243</v>
      </c>
      <c r="DY96" t="s">
        <v>243</v>
      </c>
      <c r="DZ96" t="s">
        <v>243</v>
      </c>
      <c r="EA96" t="s">
        <v>243</v>
      </c>
      <c r="EB96" t="s">
        <v>243</v>
      </c>
      <c r="EC96" t="s">
        <v>243</v>
      </c>
      <c r="ED96" t="s">
        <v>243</v>
      </c>
      <c r="EF96" t="s">
        <v>110</v>
      </c>
      <c r="EG96" t="s">
        <v>243</v>
      </c>
      <c r="EH96" t="s">
        <v>243</v>
      </c>
      <c r="EI96" t="s">
        <v>243</v>
      </c>
      <c r="EJ96" t="s">
        <v>243</v>
      </c>
      <c r="EK96" t="s">
        <v>243</v>
      </c>
      <c r="EL96" t="s">
        <v>243</v>
      </c>
      <c r="EM96" t="s">
        <v>243</v>
      </c>
      <c r="EN96" t="s">
        <v>243</v>
      </c>
      <c r="EO96" t="s">
        <v>242</v>
      </c>
      <c r="EP96" t="s">
        <v>243</v>
      </c>
      <c r="EQ96" t="s">
        <v>243</v>
      </c>
      <c r="ER96" t="s">
        <v>243</v>
      </c>
      <c r="ES96" t="s">
        <v>243</v>
      </c>
      <c r="ET96" t="s">
        <v>243</v>
      </c>
      <c r="EU96" t="s">
        <v>243</v>
      </c>
      <c r="EV96" t="s">
        <v>243</v>
      </c>
      <c r="EW96" t="s">
        <v>243</v>
      </c>
      <c r="EX96" t="s">
        <v>243</v>
      </c>
      <c r="EY96" t="s">
        <v>243</v>
      </c>
      <c r="EZ96" t="s">
        <v>243</v>
      </c>
      <c r="FA96" t="s">
        <v>243</v>
      </c>
      <c r="FB96" t="s">
        <v>243</v>
      </c>
      <c r="FC96" t="s">
        <v>243</v>
      </c>
      <c r="FD96" t="s">
        <v>243</v>
      </c>
      <c r="FE96" t="s">
        <v>243</v>
      </c>
      <c r="FF96" t="s">
        <v>243</v>
      </c>
      <c r="FG96" t="s">
        <v>243</v>
      </c>
      <c r="FH96" t="s">
        <v>243</v>
      </c>
      <c r="FI96" t="s">
        <v>243</v>
      </c>
      <c r="FJ96" t="s">
        <v>243</v>
      </c>
      <c r="FK96" t="s">
        <v>243</v>
      </c>
      <c r="FL96" t="s">
        <v>797</v>
      </c>
      <c r="FM96" t="s">
        <v>242</v>
      </c>
      <c r="FN96" t="s">
        <v>243</v>
      </c>
      <c r="FO96" t="s">
        <v>243</v>
      </c>
      <c r="FP96" t="s">
        <v>243</v>
      </c>
      <c r="FQ96" t="s">
        <v>243</v>
      </c>
      <c r="FR96" t="s">
        <v>242</v>
      </c>
      <c r="FS96" t="s">
        <v>243</v>
      </c>
      <c r="FT96" t="s">
        <v>243</v>
      </c>
      <c r="FU96" t="s">
        <v>243</v>
      </c>
      <c r="FV96" t="s">
        <v>243</v>
      </c>
      <c r="FW96" t="s">
        <v>243</v>
      </c>
      <c r="FX96" t="s">
        <v>243</v>
      </c>
      <c r="FY96" t="s">
        <v>242</v>
      </c>
      <c r="FZ96" t="s">
        <v>243</v>
      </c>
      <c r="GA96" t="s">
        <v>243</v>
      </c>
      <c r="GB96" t="s">
        <v>243</v>
      </c>
      <c r="GC96" t="s">
        <v>243</v>
      </c>
      <c r="GD96" t="s">
        <v>243</v>
      </c>
      <c r="GE96" t="s">
        <v>243</v>
      </c>
      <c r="GG96" t="s">
        <v>798</v>
      </c>
    </row>
    <row r="97" spans="1:189" x14ac:dyDescent="0.35">
      <c r="A97" t="s">
        <v>799</v>
      </c>
      <c r="B97" t="s">
        <v>725</v>
      </c>
      <c r="C97" t="s">
        <v>233</v>
      </c>
      <c r="D97" t="s">
        <v>408</v>
      </c>
      <c r="E97" t="s">
        <v>233</v>
      </c>
      <c r="F97" t="s">
        <v>233</v>
      </c>
      <c r="G97" t="s">
        <v>233</v>
      </c>
      <c r="H97" t="s">
        <v>800</v>
      </c>
      <c r="I97" t="s">
        <v>261</v>
      </c>
      <c r="K97" t="s">
        <v>603</v>
      </c>
      <c r="L97" t="s">
        <v>604</v>
      </c>
      <c r="N97" t="s">
        <v>240</v>
      </c>
      <c r="O97" t="s">
        <v>241</v>
      </c>
      <c r="P97" t="s">
        <v>242</v>
      </c>
      <c r="Q97" t="s">
        <v>243</v>
      </c>
      <c r="R97" t="s">
        <v>243</v>
      </c>
      <c r="S97" t="s">
        <v>243</v>
      </c>
      <c r="T97" t="s">
        <v>243</v>
      </c>
      <c r="U97" t="s">
        <v>243</v>
      </c>
      <c r="W97" t="s">
        <v>244</v>
      </c>
      <c r="Y97" t="s">
        <v>262</v>
      </c>
      <c r="Z97" t="s">
        <v>243</v>
      </c>
      <c r="AA97" t="s">
        <v>243</v>
      </c>
      <c r="AB97" t="s">
        <v>243</v>
      </c>
      <c r="AC97" t="s">
        <v>243</v>
      </c>
      <c r="AD97" t="s">
        <v>243</v>
      </c>
      <c r="AE97" t="s">
        <v>242</v>
      </c>
      <c r="AF97" t="s">
        <v>243</v>
      </c>
      <c r="AG97" t="s">
        <v>243</v>
      </c>
      <c r="AH97" t="s">
        <v>243</v>
      </c>
      <c r="AI97" t="s">
        <v>243</v>
      </c>
      <c r="AJ97" t="s">
        <v>243</v>
      </c>
      <c r="AK97" t="s">
        <v>243</v>
      </c>
      <c r="AL97" t="s">
        <v>243</v>
      </c>
      <c r="AM97" t="s">
        <v>243</v>
      </c>
      <c r="AN97" t="s">
        <v>243</v>
      </c>
      <c r="AP97" t="s">
        <v>246</v>
      </c>
      <c r="AR97" t="s">
        <v>247</v>
      </c>
      <c r="AT97" t="s">
        <v>264</v>
      </c>
      <c r="AU97" t="s">
        <v>325</v>
      </c>
      <c r="AV97" t="s">
        <v>243</v>
      </c>
      <c r="AW97" t="s">
        <v>242</v>
      </c>
      <c r="AX97" t="s">
        <v>243</v>
      </c>
      <c r="AY97" t="s">
        <v>243</v>
      </c>
      <c r="AZ97" t="s">
        <v>243</v>
      </c>
      <c r="BA97" t="s">
        <v>243</v>
      </c>
      <c r="BB97" t="s">
        <v>243</v>
      </c>
      <c r="BC97" t="s">
        <v>250</v>
      </c>
      <c r="BD97" t="s">
        <v>250</v>
      </c>
      <c r="BE97" t="s">
        <v>250</v>
      </c>
      <c r="BF97" t="s">
        <v>250</v>
      </c>
      <c r="BG97" t="s">
        <v>250</v>
      </c>
      <c r="BH97" t="s">
        <v>250</v>
      </c>
      <c r="BI97" t="s">
        <v>251</v>
      </c>
      <c r="BJ97" t="s">
        <v>251</v>
      </c>
      <c r="BK97" t="s">
        <v>251</v>
      </c>
      <c r="BL97" t="s">
        <v>251</v>
      </c>
      <c r="BN97" t="s">
        <v>251</v>
      </c>
      <c r="BO97" t="s">
        <v>251</v>
      </c>
      <c r="BP97" t="s">
        <v>251</v>
      </c>
      <c r="BQ97" t="s">
        <v>251</v>
      </c>
      <c r="BR97" t="s">
        <v>251</v>
      </c>
      <c r="BT97" t="s">
        <v>251</v>
      </c>
      <c r="BU97" t="s">
        <v>251</v>
      </c>
      <c r="BV97" t="s">
        <v>251</v>
      </c>
      <c r="BW97" t="s">
        <v>251</v>
      </c>
      <c r="BX97" t="s">
        <v>251</v>
      </c>
      <c r="BY97" t="s">
        <v>251</v>
      </c>
      <c r="BZ97" t="s">
        <v>251</v>
      </c>
      <c r="CA97" t="s">
        <v>251</v>
      </c>
      <c r="CB97" t="s">
        <v>251</v>
      </c>
      <c r="CC97" t="s">
        <v>251</v>
      </c>
      <c r="CD97" t="s">
        <v>251</v>
      </c>
      <c r="CE97" t="s">
        <v>251</v>
      </c>
      <c r="CF97" t="s">
        <v>251</v>
      </c>
      <c r="CG97" t="s">
        <v>251</v>
      </c>
      <c r="CH97" t="s">
        <v>251</v>
      </c>
      <c r="CI97" t="s">
        <v>251</v>
      </c>
      <c r="CJ97" t="s">
        <v>251</v>
      </c>
      <c r="CK97" t="s">
        <v>251</v>
      </c>
      <c r="CL97" t="s">
        <v>251</v>
      </c>
      <c r="CQ97" t="s">
        <v>255</v>
      </c>
      <c r="CR97" t="s">
        <v>517</v>
      </c>
      <c r="CS97" t="s">
        <v>242</v>
      </c>
      <c r="CT97" t="s">
        <v>243</v>
      </c>
      <c r="CU97" t="s">
        <v>243</v>
      </c>
      <c r="CV97" t="s">
        <v>242</v>
      </c>
      <c r="CW97" t="s">
        <v>243</v>
      </c>
      <c r="CX97" t="s">
        <v>243</v>
      </c>
      <c r="CY97" t="s">
        <v>243</v>
      </c>
      <c r="CZ97" t="s">
        <v>243</v>
      </c>
      <c r="DA97" t="s">
        <v>243</v>
      </c>
      <c r="DB97" t="s">
        <v>243</v>
      </c>
      <c r="DC97" t="s">
        <v>242</v>
      </c>
      <c r="DD97" t="s">
        <v>243</v>
      </c>
      <c r="DE97" t="s">
        <v>243</v>
      </c>
      <c r="DF97" t="s">
        <v>243</v>
      </c>
      <c r="DG97" t="s">
        <v>243</v>
      </c>
      <c r="DH97" t="s">
        <v>243</v>
      </c>
      <c r="DI97" t="s">
        <v>243</v>
      </c>
      <c r="DJ97" t="s">
        <v>243</v>
      </c>
      <c r="GG97" t="s">
        <v>801</v>
      </c>
    </row>
    <row r="98" spans="1:189" x14ac:dyDescent="0.35">
      <c r="A98" t="s">
        <v>802</v>
      </c>
      <c r="B98" t="s">
        <v>725</v>
      </c>
      <c r="C98" t="s">
        <v>233</v>
      </c>
      <c r="D98" t="s">
        <v>706</v>
      </c>
      <c r="E98" t="s">
        <v>233</v>
      </c>
      <c r="F98" t="s">
        <v>233</v>
      </c>
      <c r="G98" t="s">
        <v>233</v>
      </c>
      <c r="H98" t="s">
        <v>345</v>
      </c>
      <c r="I98" t="s">
        <v>261</v>
      </c>
      <c r="K98" t="s">
        <v>389</v>
      </c>
      <c r="L98" t="s">
        <v>390</v>
      </c>
      <c r="N98" t="s">
        <v>240</v>
      </c>
      <c r="O98" t="s">
        <v>685</v>
      </c>
      <c r="P98" t="s">
        <v>242</v>
      </c>
      <c r="Q98" t="s">
        <v>243</v>
      </c>
      <c r="R98" t="s">
        <v>242</v>
      </c>
      <c r="S98" t="s">
        <v>243</v>
      </c>
      <c r="T98" t="s">
        <v>243</v>
      </c>
      <c r="U98" t="s">
        <v>243</v>
      </c>
      <c r="W98" t="s">
        <v>244</v>
      </c>
      <c r="Y98" t="s">
        <v>281</v>
      </c>
      <c r="Z98" t="s">
        <v>243</v>
      </c>
      <c r="AA98" t="s">
        <v>243</v>
      </c>
      <c r="AB98" t="s">
        <v>243</v>
      </c>
      <c r="AC98" t="s">
        <v>243</v>
      </c>
      <c r="AD98" t="s">
        <v>243</v>
      </c>
      <c r="AE98" t="s">
        <v>243</v>
      </c>
      <c r="AF98" t="s">
        <v>243</v>
      </c>
      <c r="AG98" t="s">
        <v>242</v>
      </c>
      <c r="AH98" t="s">
        <v>243</v>
      </c>
      <c r="AI98" t="s">
        <v>243</v>
      </c>
      <c r="AJ98" t="s">
        <v>243</v>
      </c>
      <c r="AK98" t="s">
        <v>243</v>
      </c>
      <c r="AL98" t="s">
        <v>243</v>
      </c>
      <c r="AM98" t="s">
        <v>243</v>
      </c>
      <c r="AN98" t="s">
        <v>243</v>
      </c>
      <c r="AP98" t="s">
        <v>246</v>
      </c>
      <c r="AR98" t="s">
        <v>247</v>
      </c>
      <c r="AT98" t="s">
        <v>242</v>
      </c>
      <c r="AU98" t="s">
        <v>534</v>
      </c>
      <c r="AV98" t="s">
        <v>243</v>
      </c>
      <c r="AW98" t="s">
        <v>243</v>
      </c>
      <c r="AX98" t="s">
        <v>242</v>
      </c>
      <c r="AY98" t="s">
        <v>243</v>
      </c>
      <c r="AZ98" t="s">
        <v>242</v>
      </c>
      <c r="BA98" t="s">
        <v>243</v>
      </c>
      <c r="BB98" t="s">
        <v>243</v>
      </c>
      <c r="BC98" t="s">
        <v>287</v>
      </c>
      <c r="BD98" t="s">
        <v>287</v>
      </c>
      <c r="BE98" t="s">
        <v>250</v>
      </c>
      <c r="BF98" t="s">
        <v>250</v>
      </c>
      <c r="BG98" t="s">
        <v>250</v>
      </c>
      <c r="BH98" t="s">
        <v>250</v>
      </c>
      <c r="BI98" t="s">
        <v>251</v>
      </c>
      <c r="BJ98" t="s">
        <v>251</v>
      </c>
      <c r="BK98" t="s">
        <v>251</v>
      </c>
      <c r="BL98" t="s">
        <v>251</v>
      </c>
      <c r="BN98" t="s">
        <v>251</v>
      </c>
      <c r="BO98" t="s">
        <v>251</v>
      </c>
      <c r="BP98" t="s">
        <v>251</v>
      </c>
      <c r="BQ98" t="s">
        <v>266</v>
      </c>
      <c r="BR98" t="s">
        <v>267</v>
      </c>
      <c r="BT98" t="s">
        <v>289</v>
      </c>
      <c r="BU98" t="s">
        <v>251</v>
      </c>
      <c r="BV98" t="s">
        <v>251</v>
      </c>
      <c r="BY98" t="s">
        <v>251</v>
      </c>
      <c r="BZ98" t="s">
        <v>254</v>
      </c>
      <c r="CA98" t="s">
        <v>251</v>
      </c>
      <c r="CB98" t="s">
        <v>251</v>
      </c>
      <c r="CC98" t="s">
        <v>251</v>
      </c>
      <c r="CD98" t="s">
        <v>251</v>
      </c>
      <c r="CE98" t="s">
        <v>251</v>
      </c>
      <c r="CF98" t="s">
        <v>251</v>
      </c>
      <c r="CG98" t="s">
        <v>268</v>
      </c>
      <c r="CH98" t="s">
        <v>251</v>
      </c>
      <c r="CI98" t="s">
        <v>251</v>
      </c>
      <c r="CJ98" t="s">
        <v>251</v>
      </c>
      <c r="CK98" t="s">
        <v>251</v>
      </c>
      <c r="CL98" t="s">
        <v>251</v>
      </c>
      <c r="CN98" t="s">
        <v>113</v>
      </c>
      <c r="CO98" t="s">
        <v>110</v>
      </c>
      <c r="CP98" t="s">
        <v>111</v>
      </c>
      <c r="CQ98" t="s">
        <v>293</v>
      </c>
      <c r="DL98" t="s">
        <v>367</v>
      </c>
      <c r="DM98" t="s">
        <v>243</v>
      </c>
      <c r="DN98" t="s">
        <v>243</v>
      </c>
      <c r="DO98" t="s">
        <v>243</v>
      </c>
      <c r="DP98" t="s">
        <v>243</v>
      </c>
      <c r="DQ98" t="s">
        <v>243</v>
      </c>
      <c r="DR98" t="s">
        <v>243</v>
      </c>
      <c r="DS98" t="s">
        <v>243</v>
      </c>
      <c r="DT98" t="s">
        <v>243</v>
      </c>
      <c r="DU98" t="s">
        <v>243</v>
      </c>
      <c r="DV98" t="s">
        <v>243</v>
      </c>
      <c r="DW98" t="s">
        <v>242</v>
      </c>
      <c r="DX98" t="s">
        <v>243</v>
      </c>
      <c r="DY98" t="s">
        <v>243</v>
      </c>
      <c r="DZ98" t="s">
        <v>243</v>
      </c>
      <c r="EA98" t="s">
        <v>243</v>
      </c>
      <c r="EB98" t="s">
        <v>243</v>
      </c>
      <c r="EC98" t="s">
        <v>243</v>
      </c>
      <c r="ED98" t="s">
        <v>243</v>
      </c>
      <c r="EF98" t="s">
        <v>547</v>
      </c>
      <c r="EG98" t="s">
        <v>243</v>
      </c>
      <c r="EH98" t="s">
        <v>243</v>
      </c>
      <c r="EI98" t="s">
        <v>243</v>
      </c>
      <c r="EJ98" t="s">
        <v>243</v>
      </c>
      <c r="EK98" t="s">
        <v>243</v>
      </c>
      <c r="EL98" t="s">
        <v>243</v>
      </c>
      <c r="EM98" t="s">
        <v>243</v>
      </c>
      <c r="EN98" t="s">
        <v>243</v>
      </c>
      <c r="EO98" t="s">
        <v>242</v>
      </c>
      <c r="EP98" t="s">
        <v>243</v>
      </c>
      <c r="EQ98" t="s">
        <v>243</v>
      </c>
      <c r="ER98" t="s">
        <v>242</v>
      </c>
      <c r="ES98" t="s">
        <v>243</v>
      </c>
      <c r="ET98" t="s">
        <v>243</v>
      </c>
      <c r="EU98" t="s">
        <v>243</v>
      </c>
      <c r="EV98" t="s">
        <v>243</v>
      </c>
      <c r="EW98" t="s">
        <v>243</v>
      </c>
      <c r="EX98" t="s">
        <v>243</v>
      </c>
      <c r="EY98" t="s">
        <v>243</v>
      </c>
      <c r="EZ98" t="s">
        <v>243</v>
      </c>
      <c r="FA98" t="s">
        <v>243</v>
      </c>
      <c r="FB98" t="s">
        <v>243</v>
      </c>
      <c r="FC98" t="s">
        <v>243</v>
      </c>
      <c r="FD98" t="s">
        <v>243</v>
      </c>
      <c r="FE98" t="s">
        <v>243</v>
      </c>
      <c r="FF98" t="s">
        <v>243</v>
      </c>
      <c r="FG98" t="s">
        <v>243</v>
      </c>
      <c r="FH98" t="s">
        <v>243</v>
      </c>
      <c r="FI98" t="s">
        <v>243</v>
      </c>
      <c r="FJ98" t="s">
        <v>243</v>
      </c>
      <c r="FK98" t="s">
        <v>243</v>
      </c>
      <c r="FL98" t="s">
        <v>341</v>
      </c>
      <c r="FM98" t="s">
        <v>242</v>
      </c>
      <c r="FN98" t="s">
        <v>243</v>
      </c>
      <c r="FO98" t="s">
        <v>243</v>
      </c>
      <c r="FP98" t="s">
        <v>243</v>
      </c>
      <c r="FQ98" t="s">
        <v>243</v>
      </c>
      <c r="FR98" t="s">
        <v>242</v>
      </c>
      <c r="FS98" t="s">
        <v>243</v>
      </c>
      <c r="FT98" t="s">
        <v>243</v>
      </c>
      <c r="FU98" t="s">
        <v>243</v>
      </c>
      <c r="FV98" t="s">
        <v>243</v>
      </c>
      <c r="FW98" t="s">
        <v>243</v>
      </c>
      <c r="FX98" t="s">
        <v>243</v>
      </c>
      <c r="FY98" t="s">
        <v>243</v>
      </c>
      <c r="FZ98" t="s">
        <v>243</v>
      </c>
      <c r="GA98" t="s">
        <v>243</v>
      </c>
      <c r="GB98" t="s">
        <v>243</v>
      </c>
      <c r="GC98" t="s">
        <v>243</v>
      </c>
      <c r="GD98" t="s">
        <v>243</v>
      </c>
      <c r="GE98" t="s">
        <v>243</v>
      </c>
      <c r="GG98" t="s">
        <v>803</v>
      </c>
    </row>
    <row r="99" spans="1:189" x14ac:dyDescent="0.35">
      <c r="A99" t="s">
        <v>804</v>
      </c>
      <c r="B99" t="s">
        <v>725</v>
      </c>
      <c r="C99" t="s">
        <v>233</v>
      </c>
      <c r="D99" t="s">
        <v>513</v>
      </c>
      <c r="E99" t="s">
        <v>233</v>
      </c>
      <c r="F99" t="s">
        <v>233</v>
      </c>
      <c r="G99" t="s">
        <v>233</v>
      </c>
      <c r="H99" t="s">
        <v>805</v>
      </c>
      <c r="I99" t="s">
        <v>276</v>
      </c>
      <c r="J99" t="s">
        <v>394</v>
      </c>
      <c r="K99" t="s">
        <v>603</v>
      </c>
      <c r="L99" t="s">
        <v>604</v>
      </c>
      <c r="N99" t="s">
        <v>240</v>
      </c>
      <c r="O99" t="s">
        <v>241</v>
      </c>
      <c r="P99" t="s">
        <v>242</v>
      </c>
      <c r="Q99" t="s">
        <v>243</v>
      </c>
      <c r="R99" t="s">
        <v>243</v>
      </c>
      <c r="S99" t="s">
        <v>243</v>
      </c>
      <c r="T99" t="s">
        <v>243</v>
      </c>
      <c r="U99" t="s">
        <v>243</v>
      </c>
      <c r="W99" t="s">
        <v>244</v>
      </c>
      <c r="Y99" t="s">
        <v>311</v>
      </c>
      <c r="Z99" t="s">
        <v>242</v>
      </c>
      <c r="AA99" t="s">
        <v>243</v>
      </c>
      <c r="AB99" t="s">
        <v>243</v>
      </c>
      <c r="AC99" t="s">
        <v>243</v>
      </c>
      <c r="AD99" t="s">
        <v>243</v>
      </c>
      <c r="AE99" t="s">
        <v>243</v>
      </c>
      <c r="AF99" t="s">
        <v>243</v>
      </c>
      <c r="AG99" t="s">
        <v>243</v>
      </c>
      <c r="AH99" t="s">
        <v>243</v>
      </c>
      <c r="AI99" t="s">
        <v>243</v>
      </c>
      <c r="AJ99" t="s">
        <v>243</v>
      </c>
      <c r="AK99" t="s">
        <v>243</v>
      </c>
      <c r="AL99" t="s">
        <v>243</v>
      </c>
      <c r="AM99" t="s">
        <v>243</v>
      </c>
      <c r="AN99" t="s">
        <v>243</v>
      </c>
      <c r="AP99" t="s">
        <v>263</v>
      </c>
      <c r="AR99" t="s">
        <v>247</v>
      </c>
      <c r="AT99" t="s">
        <v>248</v>
      </c>
      <c r="AU99" t="s">
        <v>312</v>
      </c>
      <c r="AV99" t="s">
        <v>243</v>
      </c>
      <c r="AW99" t="s">
        <v>242</v>
      </c>
      <c r="AX99" t="s">
        <v>243</v>
      </c>
      <c r="AY99" t="s">
        <v>243</v>
      </c>
      <c r="AZ99" t="s">
        <v>242</v>
      </c>
      <c r="BA99" t="s">
        <v>243</v>
      </c>
      <c r="BB99" t="s">
        <v>243</v>
      </c>
      <c r="BC99" t="s">
        <v>250</v>
      </c>
      <c r="BD99" t="s">
        <v>250</v>
      </c>
      <c r="BE99" t="s">
        <v>250</v>
      </c>
      <c r="BF99" t="s">
        <v>250</v>
      </c>
      <c r="BG99" t="s">
        <v>250</v>
      </c>
      <c r="BH99" t="s">
        <v>250</v>
      </c>
      <c r="BI99" t="s">
        <v>251</v>
      </c>
      <c r="BJ99" t="s">
        <v>251</v>
      </c>
      <c r="BK99" t="s">
        <v>251</v>
      </c>
      <c r="BL99" t="s">
        <v>251</v>
      </c>
      <c r="BN99" t="s">
        <v>251</v>
      </c>
      <c r="BO99" t="s">
        <v>251</v>
      </c>
      <c r="BP99" t="s">
        <v>251</v>
      </c>
      <c r="BQ99" t="s">
        <v>251</v>
      </c>
      <c r="BR99" t="s">
        <v>251</v>
      </c>
      <c r="BT99" t="s">
        <v>251</v>
      </c>
      <c r="BU99" t="s">
        <v>251</v>
      </c>
      <c r="BV99" t="s">
        <v>251</v>
      </c>
      <c r="BX99" t="s">
        <v>251</v>
      </c>
      <c r="BY99" t="s">
        <v>251</v>
      </c>
      <c r="BZ99" t="s">
        <v>254</v>
      </c>
      <c r="CA99" t="s">
        <v>251</v>
      </c>
      <c r="CB99" t="s">
        <v>251</v>
      </c>
      <c r="CC99" t="s">
        <v>251</v>
      </c>
      <c r="CD99" t="s">
        <v>251</v>
      </c>
      <c r="CE99" t="s">
        <v>251</v>
      </c>
      <c r="CF99" t="s">
        <v>251</v>
      </c>
      <c r="CG99" t="s">
        <v>251</v>
      </c>
      <c r="CH99" t="s">
        <v>251</v>
      </c>
      <c r="CI99" t="s">
        <v>251</v>
      </c>
      <c r="CJ99" t="s">
        <v>251</v>
      </c>
      <c r="CK99" t="s">
        <v>251</v>
      </c>
      <c r="CL99" t="s">
        <v>251</v>
      </c>
      <c r="CN99" t="s">
        <v>119</v>
      </c>
      <c r="CQ99" t="s">
        <v>304</v>
      </c>
      <c r="CR99" t="s">
        <v>778</v>
      </c>
      <c r="CS99" t="s">
        <v>242</v>
      </c>
      <c r="CT99" t="s">
        <v>243</v>
      </c>
      <c r="CU99" t="s">
        <v>243</v>
      </c>
      <c r="CV99" t="s">
        <v>242</v>
      </c>
      <c r="CW99" t="s">
        <v>243</v>
      </c>
      <c r="CX99" t="s">
        <v>243</v>
      </c>
      <c r="CY99" t="s">
        <v>242</v>
      </c>
      <c r="CZ99" t="s">
        <v>243</v>
      </c>
      <c r="DA99" t="s">
        <v>243</v>
      </c>
      <c r="DB99" t="s">
        <v>243</v>
      </c>
      <c r="DC99" t="s">
        <v>242</v>
      </c>
      <c r="DD99" t="s">
        <v>243</v>
      </c>
      <c r="DE99" t="s">
        <v>243</v>
      </c>
      <c r="DF99" t="s">
        <v>243</v>
      </c>
      <c r="DG99" t="s">
        <v>243</v>
      </c>
      <c r="DH99" t="s">
        <v>243</v>
      </c>
      <c r="DI99" t="s">
        <v>243</v>
      </c>
      <c r="DJ99" t="s">
        <v>243</v>
      </c>
      <c r="EF99" t="s">
        <v>119</v>
      </c>
      <c r="EG99" t="s">
        <v>243</v>
      </c>
      <c r="EH99" t="s">
        <v>243</v>
      </c>
      <c r="EI99" t="s">
        <v>243</v>
      </c>
      <c r="EJ99" t="s">
        <v>243</v>
      </c>
      <c r="EK99" t="s">
        <v>243</v>
      </c>
      <c r="EL99" t="s">
        <v>243</v>
      </c>
      <c r="EM99" t="s">
        <v>243</v>
      </c>
      <c r="EN99" t="s">
        <v>243</v>
      </c>
      <c r="EO99" t="s">
        <v>243</v>
      </c>
      <c r="EP99" t="s">
        <v>243</v>
      </c>
      <c r="EQ99" t="s">
        <v>243</v>
      </c>
      <c r="ER99" t="s">
        <v>243</v>
      </c>
      <c r="ES99" t="s">
        <v>243</v>
      </c>
      <c r="ET99" t="s">
        <v>243</v>
      </c>
      <c r="EU99" t="s">
        <v>243</v>
      </c>
      <c r="EV99" t="s">
        <v>243</v>
      </c>
      <c r="EW99" t="s">
        <v>243</v>
      </c>
      <c r="EX99" t="s">
        <v>242</v>
      </c>
      <c r="EY99" t="s">
        <v>243</v>
      </c>
      <c r="EZ99" t="s">
        <v>243</v>
      </c>
      <c r="FA99" t="s">
        <v>243</v>
      </c>
      <c r="FB99" t="s">
        <v>243</v>
      </c>
      <c r="FC99" t="s">
        <v>243</v>
      </c>
      <c r="FD99" t="s">
        <v>243</v>
      </c>
      <c r="FE99" t="s">
        <v>243</v>
      </c>
      <c r="FF99" t="s">
        <v>243</v>
      </c>
      <c r="FG99" t="s">
        <v>243</v>
      </c>
      <c r="FH99" t="s">
        <v>243</v>
      </c>
      <c r="FI99" t="s">
        <v>243</v>
      </c>
      <c r="FJ99" t="s">
        <v>243</v>
      </c>
      <c r="FK99" t="s">
        <v>243</v>
      </c>
      <c r="FL99" t="s">
        <v>416</v>
      </c>
      <c r="FM99" t="s">
        <v>242</v>
      </c>
      <c r="FN99" t="s">
        <v>242</v>
      </c>
      <c r="FO99" t="s">
        <v>243</v>
      </c>
      <c r="FP99" t="s">
        <v>243</v>
      </c>
      <c r="FQ99" t="s">
        <v>243</v>
      </c>
      <c r="FR99" t="s">
        <v>243</v>
      </c>
      <c r="FS99" t="s">
        <v>243</v>
      </c>
      <c r="FT99" t="s">
        <v>243</v>
      </c>
      <c r="FU99" t="s">
        <v>243</v>
      </c>
      <c r="FV99" t="s">
        <v>243</v>
      </c>
      <c r="FW99" t="s">
        <v>243</v>
      </c>
      <c r="FX99" t="s">
        <v>243</v>
      </c>
      <c r="FY99" t="s">
        <v>243</v>
      </c>
      <c r="FZ99" t="s">
        <v>243</v>
      </c>
      <c r="GA99" t="s">
        <v>243</v>
      </c>
      <c r="GB99" t="s">
        <v>243</v>
      </c>
      <c r="GC99" t="s">
        <v>243</v>
      </c>
      <c r="GD99" t="s">
        <v>243</v>
      </c>
      <c r="GE99" t="s">
        <v>243</v>
      </c>
      <c r="GG99" t="s">
        <v>806</v>
      </c>
    </row>
    <row r="100" spans="1:189" x14ac:dyDescent="0.35">
      <c r="A100" t="s">
        <v>807</v>
      </c>
      <c r="B100" t="s">
        <v>725</v>
      </c>
      <c r="C100" t="s">
        <v>233</v>
      </c>
      <c r="D100" t="s">
        <v>551</v>
      </c>
      <c r="E100" t="s">
        <v>233</v>
      </c>
      <c r="F100" t="s">
        <v>233</v>
      </c>
      <c r="G100" t="s">
        <v>233</v>
      </c>
      <c r="H100" t="s">
        <v>494</v>
      </c>
      <c r="I100" t="s">
        <v>261</v>
      </c>
      <c r="K100" t="s">
        <v>238</v>
      </c>
      <c r="L100" t="s">
        <v>239</v>
      </c>
      <c r="N100" t="s">
        <v>240</v>
      </c>
      <c r="O100" t="s">
        <v>241</v>
      </c>
      <c r="P100" t="s">
        <v>242</v>
      </c>
      <c r="Q100" t="s">
        <v>243</v>
      </c>
      <c r="R100" t="s">
        <v>243</v>
      </c>
      <c r="S100" t="s">
        <v>243</v>
      </c>
      <c r="T100" t="s">
        <v>243</v>
      </c>
      <c r="U100" t="s">
        <v>243</v>
      </c>
      <c r="W100" t="s">
        <v>244</v>
      </c>
      <c r="Y100" t="s">
        <v>262</v>
      </c>
      <c r="Z100" t="s">
        <v>243</v>
      </c>
      <c r="AA100" t="s">
        <v>243</v>
      </c>
      <c r="AB100" t="s">
        <v>243</v>
      </c>
      <c r="AC100" t="s">
        <v>243</v>
      </c>
      <c r="AD100" t="s">
        <v>243</v>
      </c>
      <c r="AE100" t="s">
        <v>242</v>
      </c>
      <c r="AF100" t="s">
        <v>243</v>
      </c>
      <c r="AG100" t="s">
        <v>243</v>
      </c>
      <c r="AH100" t="s">
        <v>243</v>
      </c>
      <c r="AI100" t="s">
        <v>243</v>
      </c>
      <c r="AJ100" t="s">
        <v>243</v>
      </c>
      <c r="AK100" t="s">
        <v>243</v>
      </c>
      <c r="AL100" t="s">
        <v>243</v>
      </c>
      <c r="AM100" t="s">
        <v>243</v>
      </c>
      <c r="AN100" t="s">
        <v>243</v>
      </c>
      <c r="AP100" t="s">
        <v>282</v>
      </c>
      <c r="AR100" t="s">
        <v>247</v>
      </c>
      <c r="AT100" t="s">
        <v>264</v>
      </c>
      <c r="AU100" t="s">
        <v>249</v>
      </c>
      <c r="AV100" t="s">
        <v>243</v>
      </c>
      <c r="AW100" t="s">
        <v>242</v>
      </c>
      <c r="AX100" t="s">
        <v>242</v>
      </c>
      <c r="AY100" t="s">
        <v>243</v>
      </c>
      <c r="AZ100" t="s">
        <v>242</v>
      </c>
      <c r="BA100" t="s">
        <v>243</v>
      </c>
      <c r="BB100" t="s">
        <v>243</v>
      </c>
      <c r="BC100" t="s">
        <v>250</v>
      </c>
      <c r="BD100" t="s">
        <v>250</v>
      </c>
      <c r="BE100" t="s">
        <v>250</v>
      </c>
      <c r="BF100" t="s">
        <v>250</v>
      </c>
      <c r="BG100" t="s">
        <v>250</v>
      </c>
      <c r="BH100" t="s">
        <v>250</v>
      </c>
      <c r="BI100" t="s">
        <v>251</v>
      </c>
      <c r="BJ100" t="s">
        <v>251</v>
      </c>
      <c r="BK100" t="s">
        <v>251</v>
      </c>
      <c r="BL100" t="s">
        <v>251</v>
      </c>
      <c r="BN100" t="s">
        <v>251</v>
      </c>
      <c r="BO100" t="s">
        <v>251</v>
      </c>
      <c r="BP100" t="s">
        <v>251</v>
      </c>
      <c r="BQ100" t="s">
        <v>251</v>
      </c>
      <c r="BR100" t="s">
        <v>251</v>
      </c>
      <c r="BT100" t="s">
        <v>251</v>
      </c>
      <c r="BU100" t="s">
        <v>251</v>
      </c>
      <c r="BV100" t="s">
        <v>251</v>
      </c>
      <c r="BX100" t="s">
        <v>251</v>
      </c>
      <c r="BY100" t="s">
        <v>251</v>
      </c>
      <c r="BZ100" t="s">
        <v>251</v>
      </c>
      <c r="CA100" t="s">
        <v>251</v>
      </c>
      <c r="CB100" t="s">
        <v>251</v>
      </c>
      <c r="CC100" t="s">
        <v>251</v>
      </c>
      <c r="CD100" t="s">
        <v>251</v>
      </c>
      <c r="CE100" t="s">
        <v>251</v>
      </c>
      <c r="CF100" t="s">
        <v>251</v>
      </c>
      <c r="CG100" t="s">
        <v>251</v>
      </c>
      <c r="CH100" t="s">
        <v>251</v>
      </c>
      <c r="CI100" t="s">
        <v>251</v>
      </c>
      <c r="CJ100" t="s">
        <v>251</v>
      </c>
      <c r="CK100" t="s">
        <v>251</v>
      </c>
      <c r="CL100" t="s">
        <v>251</v>
      </c>
      <c r="CQ100" t="s">
        <v>293</v>
      </c>
      <c r="DL100" t="s">
        <v>517</v>
      </c>
      <c r="DM100" t="s">
        <v>242</v>
      </c>
      <c r="DN100" t="s">
        <v>243</v>
      </c>
      <c r="DO100" t="s">
        <v>243</v>
      </c>
      <c r="DP100" t="s">
        <v>242</v>
      </c>
      <c r="DQ100" t="s">
        <v>243</v>
      </c>
      <c r="DR100" t="s">
        <v>243</v>
      </c>
      <c r="DS100" t="s">
        <v>243</v>
      </c>
      <c r="DT100" t="s">
        <v>243</v>
      </c>
      <c r="DU100" t="s">
        <v>243</v>
      </c>
      <c r="DV100" t="s">
        <v>243</v>
      </c>
      <c r="DW100" t="s">
        <v>242</v>
      </c>
      <c r="DX100" t="s">
        <v>243</v>
      </c>
      <c r="DY100" t="s">
        <v>243</v>
      </c>
      <c r="DZ100" t="s">
        <v>243</v>
      </c>
      <c r="EA100" t="s">
        <v>243</v>
      </c>
      <c r="EB100" t="s">
        <v>243</v>
      </c>
      <c r="EC100" t="s">
        <v>243</v>
      </c>
      <c r="ED100" t="s">
        <v>243</v>
      </c>
      <c r="GG100" t="s">
        <v>808</v>
      </c>
    </row>
    <row r="101" spans="1:189" x14ac:dyDescent="0.35">
      <c r="A101" t="s">
        <v>809</v>
      </c>
      <c r="B101" t="s">
        <v>725</v>
      </c>
      <c r="C101" t="s">
        <v>233</v>
      </c>
      <c r="D101" t="s">
        <v>600</v>
      </c>
      <c r="E101" t="s">
        <v>233</v>
      </c>
      <c r="F101" t="s">
        <v>233</v>
      </c>
      <c r="G101" t="s">
        <v>233</v>
      </c>
      <c r="H101" t="s">
        <v>420</v>
      </c>
      <c r="I101" t="s">
        <v>276</v>
      </c>
      <c r="J101" t="s">
        <v>277</v>
      </c>
      <c r="K101" t="s">
        <v>567</v>
      </c>
      <c r="L101" t="s">
        <v>810</v>
      </c>
      <c r="N101" t="s">
        <v>240</v>
      </c>
      <c r="O101" t="s">
        <v>241</v>
      </c>
      <c r="P101" t="s">
        <v>242</v>
      </c>
      <c r="Q101" t="s">
        <v>243</v>
      </c>
      <c r="R101" t="s">
        <v>243</v>
      </c>
      <c r="S101" t="s">
        <v>243</v>
      </c>
      <c r="T101" t="s">
        <v>243</v>
      </c>
      <c r="U101" t="s">
        <v>243</v>
      </c>
      <c r="W101" t="s">
        <v>244</v>
      </c>
      <c r="Y101" t="s">
        <v>372</v>
      </c>
      <c r="Z101" t="s">
        <v>243</v>
      </c>
      <c r="AA101" t="s">
        <v>243</v>
      </c>
      <c r="AB101" t="s">
        <v>242</v>
      </c>
      <c r="AC101" t="s">
        <v>243</v>
      </c>
      <c r="AD101" t="s">
        <v>243</v>
      </c>
      <c r="AE101" t="s">
        <v>243</v>
      </c>
      <c r="AF101" t="s">
        <v>243</v>
      </c>
      <c r="AG101" t="s">
        <v>243</v>
      </c>
      <c r="AH101" t="s">
        <v>243</v>
      </c>
      <c r="AI101" t="s">
        <v>243</v>
      </c>
      <c r="AJ101" t="s">
        <v>243</v>
      </c>
      <c r="AK101" t="s">
        <v>243</v>
      </c>
      <c r="AL101" t="s">
        <v>243</v>
      </c>
      <c r="AM101" t="s">
        <v>243</v>
      </c>
      <c r="AN101" t="s">
        <v>243</v>
      </c>
      <c r="AP101" t="s">
        <v>336</v>
      </c>
      <c r="AR101" t="s">
        <v>510</v>
      </c>
      <c r="AT101" t="s">
        <v>264</v>
      </c>
      <c r="AU101" t="s">
        <v>265</v>
      </c>
      <c r="AV101" t="s">
        <v>243</v>
      </c>
      <c r="AW101" t="s">
        <v>242</v>
      </c>
      <c r="AX101" t="s">
        <v>243</v>
      </c>
      <c r="AY101" t="s">
        <v>243</v>
      </c>
      <c r="AZ101" t="s">
        <v>243</v>
      </c>
      <c r="BA101" t="s">
        <v>242</v>
      </c>
      <c r="BB101" t="s">
        <v>243</v>
      </c>
      <c r="BC101" t="s">
        <v>287</v>
      </c>
      <c r="BD101" t="s">
        <v>250</v>
      </c>
      <c r="BE101" t="s">
        <v>250</v>
      </c>
      <c r="BF101" t="s">
        <v>250</v>
      </c>
      <c r="BG101" t="s">
        <v>250</v>
      </c>
      <c r="BH101" t="s">
        <v>250</v>
      </c>
      <c r="BI101" t="s">
        <v>251</v>
      </c>
      <c r="BJ101" t="s">
        <v>251</v>
      </c>
      <c r="BK101" t="s">
        <v>465</v>
      </c>
      <c r="BL101" t="s">
        <v>251</v>
      </c>
      <c r="BN101" t="s">
        <v>438</v>
      </c>
      <c r="BO101" t="s">
        <v>251</v>
      </c>
      <c r="BP101" t="s">
        <v>251</v>
      </c>
      <c r="BQ101" t="s">
        <v>266</v>
      </c>
      <c r="BR101" t="s">
        <v>251</v>
      </c>
      <c r="BT101" t="s">
        <v>251</v>
      </c>
      <c r="BU101" t="s">
        <v>253</v>
      </c>
      <c r="BV101" t="s">
        <v>251</v>
      </c>
      <c r="BX101" t="s">
        <v>251</v>
      </c>
      <c r="BY101" t="s">
        <v>251</v>
      </c>
      <c r="BZ101" t="s">
        <v>251</v>
      </c>
      <c r="CA101" t="s">
        <v>251</v>
      </c>
      <c r="CB101" t="s">
        <v>251</v>
      </c>
      <c r="CC101" t="s">
        <v>251</v>
      </c>
      <c r="CD101" t="s">
        <v>251</v>
      </c>
      <c r="CE101" t="s">
        <v>391</v>
      </c>
      <c r="CF101" t="s">
        <v>251</v>
      </c>
      <c r="CG101" t="s">
        <v>268</v>
      </c>
      <c r="CH101" t="s">
        <v>251</v>
      </c>
      <c r="CI101" t="s">
        <v>251</v>
      </c>
      <c r="CJ101" t="s">
        <v>268</v>
      </c>
      <c r="CK101" t="s">
        <v>269</v>
      </c>
      <c r="CL101" t="s">
        <v>251</v>
      </c>
      <c r="CN101" t="s">
        <v>104</v>
      </c>
      <c r="CO101" t="s">
        <v>110</v>
      </c>
      <c r="CP101" t="s">
        <v>107</v>
      </c>
      <c r="CQ101" t="s">
        <v>304</v>
      </c>
      <c r="CR101" t="s">
        <v>811</v>
      </c>
      <c r="CS101" t="s">
        <v>243</v>
      </c>
      <c r="CT101" t="s">
        <v>243</v>
      </c>
      <c r="CU101" t="s">
        <v>242</v>
      </c>
      <c r="CV101" t="s">
        <v>243</v>
      </c>
      <c r="CW101" t="s">
        <v>242</v>
      </c>
      <c r="CX101" t="s">
        <v>243</v>
      </c>
      <c r="CY101" t="s">
        <v>243</v>
      </c>
      <c r="CZ101" t="s">
        <v>243</v>
      </c>
      <c r="DA101" t="s">
        <v>243</v>
      </c>
      <c r="DB101" t="s">
        <v>243</v>
      </c>
      <c r="DC101" t="s">
        <v>242</v>
      </c>
      <c r="DD101" t="s">
        <v>243</v>
      </c>
      <c r="DE101" t="s">
        <v>243</v>
      </c>
      <c r="DF101" t="s">
        <v>243</v>
      </c>
      <c r="DG101" t="s">
        <v>243</v>
      </c>
      <c r="DH101" t="s">
        <v>243</v>
      </c>
      <c r="DI101" t="s">
        <v>243</v>
      </c>
      <c r="DJ101" t="s">
        <v>243</v>
      </c>
      <c r="EF101" t="s">
        <v>812</v>
      </c>
      <c r="EG101" t="s">
        <v>243</v>
      </c>
      <c r="EH101" t="s">
        <v>243</v>
      </c>
      <c r="EI101" t="s">
        <v>242</v>
      </c>
      <c r="EJ101" t="s">
        <v>243</v>
      </c>
      <c r="EK101" t="s">
        <v>243</v>
      </c>
      <c r="EL101" t="s">
        <v>242</v>
      </c>
      <c r="EM101" t="s">
        <v>243</v>
      </c>
      <c r="EN101" t="s">
        <v>243</v>
      </c>
      <c r="EO101" t="s">
        <v>242</v>
      </c>
      <c r="EP101" t="s">
        <v>243</v>
      </c>
      <c r="EQ101" t="s">
        <v>243</v>
      </c>
      <c r="ER101" t="s">
        <v>243</v>
      </c>
      <c r="ES101" t="s">
        <v>243</v>
      </c>
      <c r="ET101" t="s">
        <v>243</v>
      </c>
      <c r="EU101" t="s">
        <v>243</v>
      </c>
      <c r="EV101" t="s">
        <v>243</v>
      </c>
      <c r="EW101" t="s">
        <v>243</v>
      </c>
      <c r="EX101" t="s">
        <v>243</v>
      </c>
      <c r="EY101" t="s">
        <v>243</v>
      </c>
      <c r="EZ101" t="s">
        <v>243</v>
      </c>
      <c r="FA101" t="s">
        <v>243</v>
      </c>
      <c r="FB101" t="s">
        <v>243</v>
      </c>
      <c r="FC101" t="s">
        <v>243</v>
      </c>
      <c r="FD101" t="s">
        <v>243</v>
      </c>
      <c r="FE101" t="s">
        <v>243</v>
      </c>
      <c r="FF101" t="s">
        <v>243</v>
      </c>
      <c r="FG101" t="s">
        <v>243</v>
      </c>
      <c r="FH101" t="s">
        <v>243</v>
      </c>
      <c r="FI101" t="s">
        <v>243</v>
      </c>
      <c r="FJ101" t="s">
        <v>243</v>
      </c>
      <c r="FK101" t="s">
        <v>243</v>
      </c>
      <c r="FL101" t="s">
        <v>813</v>
      </c>
      <c r="FM101" t="s">
        <v>242</v>
      </c>
      <c r="FN101" t="s">
        <v>243</v>
      </c>
      <c r="FO101" t="s">
        <v>243</v>
      </c>
      <c r="FP101" t="s">
        <v>243</v>
      </c>
      <c r="FQ101" t="s">
        <v>242</v>
      </c>
      <c r="FR101" t="s">
        <v>243</v>
      </c>
      <c r="FS101" t="s">
        <v>243</v>
      </c>
      <c r="FT101" t="s">
        <v>242</v>
      </c>
      <c r="FU101" t="s">
        <v>243</v>
      </c>
      <c r="FV101" t="s">
        <v>243</v>
      </c>
      <c r="FW101" t="s">
        <v>243</v>
      </c>
      <c r="FX101" t="s">
        <v>243</v>
      </c>
      <c r="FY101" t="s">
        <v>243</v>
      </c>
      <c r="FZ101" t="s">
        <v>243</v>
      </c>
      <c r="GA101" t="s">
        <v>243</v>
      </c>
      <c r="GB101" t="s">
        <v>243</v>
      </c>
      <c r="GC101" t="s">
        <v>243</v>
      </c>
      <c r="GD101" t="s">
        <v>243</v>
      </c>
      <c r="GE101" t="s">
        <v>243</v>
      </c>
      <c r="GG101" t="s">
        <v>814</v>
      </c>
    </row>
    <row r="102" spans="1:189" x14ac:dyDescent="0.35">
      <c r="A102" t="s">
        <v>815</v>
      </c>
      <c r="B102" t="s">
        <v>725</v>
      </c>
      <c r="C102" t="s">
        <v>233</v>
      </c>
      <c r="D102" t="s">
        <v>234</v>
      </c>
      <c r="E102" t="s">
        <v>233</v>
      </c>
      <c r="F102" t="s">
        <v>233</v>
      </c>
      <c r="G102" t="s">
        <v>233</v>
      </c>
      <c r="H102" t="s">
        <v>623</v>
      </c>
      <c r="I102" t="s">
        <v>236</v>
      </c>
      <c r="J102" t="s">
        <v>434</v>
      </c>
      <c r="K102" t="s">
        <v>238</v>
      </c>
      <c r="L102" t="s">
        <v>239</v>
      </c>
      <c r="N102" t="s">
        <v>240</v>
      </c>
      <c r="O102" t="s">
        <v>280</v>
      </c>
      <c r="P102" t="s">
        <v>243</v>
      </c>
      <c r="Q102" t="s">
        <v>243</v>
      </c>
      <c r="R102" t="s">
        <v>242</v>
      </c>
      <c r="S102" t="s">
        <v>243</v>
      </c>
      <c r="T102" t="s">
        <v>243</v>
      </c>
      <c r="U102" t="s">
        <v>243</v>
      </c>
      <c r="W102" t="s">
        <v>244</v>
      </c>
      <c r="Y102" t="s">
        <v>323</v>
      </c>
      <c r="Z102" t="s">
        <v>243</v>
      </c>
      <c r="AA102" t="s">
        <v>243</v>
      </c>
      <c r="AB102" t="s">
        <v>243</v>
      </c>
      <c r="AC102" t="s">
        <v>243</v>
      </c>
      <c r="AD102" t="s">
        <v>243</v>
      </c>
      <c r="AE102" t="s">
        <v>243</v>
      </c>
      <c r="AF102" t="s">
        <v>242</v>
      </c>
      <c r="AG102" t="s">
        <v>243</v>
      </c>
      <c r="AH102" t="s">
        <v>243</v>
      </c>
      <c r="AI102" t="s">
        <v>243</v>
      </c>
      <c r="AJ102" t="s">
        <v>243</v>
      </c>
      <c r="AK102" t="s">
        <v>242</v>
      </c>
      <c r="AL102" t="s">
        <v>243</v>
      </c>
      <c r="AM102" t="s">
        <v>243</v>
      </c>
      <c r="AN102" t="s">
        <v>243</v>
      </c>
      <c r="AP102" t="s">
        <v>282</v>
      </c>
      <c r="AR102" t="s">
        <v>247</v>
      </c>
      <c r="AT102" t="s">
        <v>248</v>
      </c>
      <c r="AU102" t="s">
        <v>249</v>
      </c>
      <c r="AV102" t="s">
        <v>243</v>
      </c>
      <c r="AW102" t="s">
        <v>242</v>
      </c>
      <c r="AX102" t="s">
        <v>242</v>
      </c>
      <c r="AY102" t="s">
        <v>243</v>
      </c>
      <c r="AZ102" t="s">
        <v>242</v>
      </c>
      <c r="BA102" t="s">
        <v>243</v>
      </c>
      <c r="BB102" t="s">
        <v>243</v>
      </c>
      <c r="BC102" t="s">
        <v>250</v>
      </c>
      <c r="BD102" t="s">
        <v>250</v>
      </c>
      <c r="BE102" t="s">
        <v>250</v>
      </c>
      <c r="BF102" t="s">
        <v>250</v>
      </c>
      <c r="BG102" t="s">
        <v>250</v>
      </c>
      <c r="BH102" t="s">
        <v>250</v>
      </c>
      <c r="BI102" t="s">
        <v>251</v>
      </c>
      <c r="BJ102" t="s">
        <v>251</v>
      </c>
      <c r="BK102" t="s">
        <v>251</v>
      </c>
      <c r="BL102" t="s">
        <v>251</v>
      </c>
      <c r="BN102" t="s">
        <v>251</v>
      </c>
      <c r="BO102" t="s">
        <v>252</v>
      </c>
      <c r="BP102" t="s">
        <v>251</v>
      </c>
      <c r="BQ102" t="s">
        <v>268</v>
      </c>
      <c r="BR102" t="s">
        <v>251</v>
      </c>
      <c r="BT102" t="s">
        <v>251</v>
      </c>
      <c r="BU102" t="s">
        <v>251</v>
      </c>
      <c r="BV102" t="s">
        <v>251</v>
      </c>
      <c r="BX102" t="s">
        <v>251</v>
      </c>
      <c r="BY102" t="s">
        <v>251</v>
      </c>
      <c r="BZ102" t="s">
        <v>251</v>
      </c>
      <c r="CA102" t="s">
        <v>251</v>
      </c>
      <c r="CB102" t="s">
        <v>251</v>
      </c>
      <c r="CC102" t="s">
        <v>251</v>
      </c>
      <c r="CD102" t="s">
        <v>251</v>
      </c>
      <c r="CE102" t="s">
        <v>251</v>
      </c>
      <c r="CF102" t="s">
        <v>251</v>
      </c>
      <c r="CG102" t="s">
        <v>268</v>
      </c>
      <c r="CH102" t="s">
        <v>251</v>
      </c>
      <c r="CI102" t="s">
        <v>251</v>
      </c>
      <c r="CJ102" t="s">
        <v>251</v>
      </c>
      <c r="CK102" t="s">
        <v>251</v>
      </c>
      <c r="CL102" t="s">
        <v>251</v>
      </c>
      <c r="CN102" t="s">
        <v>108</v>
      </c>
      <c r="CQ102" t="s">
        <v>304</v>
      </c>
      <c r="CR102" t="s">
        <v>816</v>
      </c>
      <c r="CS102" t="s">
        <v>243</v>
      </c>
      <c r="CT102" t="s">
        <v>242</v>
      </c>
      <c r="CU102" t="s">
        <v>242</v>
      </c>
      <c r="CV102" t="s">
        <v>243</v>
      </c>
      <c r="CW102" t="s">
        <v>242</v>
      </c>
      <c r="CX102" t="s">
        <v>243</v>
      </c>
      <c r="CY102" t="s">
        <v>242</v>
      </c>
      <c r="CZ102" t="s">
        <v>243</v>
      </c>
      <c r="DA102" t="s">
        <v>243</v>
      </c>
      <c r="DB102" t="s">
        <v>243</v>
      </c>
      <c r="DC102" t="s">
        <v>242</v>
      </c>
      <c r="DD102" t="s">
        <v>243</v>
      </c>
      <c r="DE102" t="s">
        <v>243</v>
      </c>
      <c r="DF102" t="s">
        <v>243</v>
      </c>
      <c r="DG102" t="s">
        <v>243</v>
      </c>
      <c r="DH102" t="s">
        <v>243</v>
      </c>
      <c r="DI102" t="s">
        <v>243</v>
      </c>
      <c r="DJ102" t="s">
        <v>243</v>
      </c>
      <c r="EF102" t="s">
        <v>108</v>
      </c>
      <c r="EG102" t="s">
        <v>243</v>
      </c>
      <c r="EH102" t="s">
        <v>243</v>
      </c>
      <c r="EI102" t="s">
        <v>243</v>
      </c>
      <c r="EJ102" t="s">
        <v>243</v>
      </c>
      <c r="EK102" t="s">
        <v>243</v>
      </c>
      <c r="EL102" t="s">
        <v>243</v>
      </c>
      <c r="EM102" t="s">
        <v>242</v>
      </c>
      <c r="EN102" t="s">
        <v>243</v>
      </c>
      <c r="EO102" t="s">
        <v>243</v>
      </c>
      <c r="EP102" t="s">
        <v>243</v>
      </c>
      <c r="EQ102" t="s">
        <v>243</v>
      </c>
      <c r="ER102" t="s">
        <v>243</v>
      </c>
      <c r="ES102" t="s">
        <v>243</v>
      </c>
      <c r="ET102" t="s">
        <v>243</v>
      </c>
      <c r="EU102" t="s">
        <v>243</v>
      </c>
      <c r="EV102" t="s">
        <v>243</v>
      </c>
      <c r="EW102" t="s">
        <v>243</v>
      </c>
      <c r="EX102" t="s">
        <v>243</v>
      </c>
      <c r="EY102" t="s">
        <v>243</v>
      </c>
      <c r="EZ102" t="s">
        <v>243</v>
      </c>
      <c r="FA102" t="s">
        <v>243</v>
      </c>
      <c r="FB102" t="s">
        <v>243</v>
      </c>
      <c r="FC102" t="s">
        <v>243</v>
      </c>
      <c r="FD102" t="s">
        <v>243</v>
      </c>
      <c r="FE102" t="s">
        <v>243</v>
      </c>
      <c r="FF102" t="s">
        <v>243</v>
      </c>
      <c r="FG102" t="s">
        <v>243</v>
      </c>
      <c r="FH102" t="s">
        <v>243</v>
      </c>
      <c r="FI102" t="s">
        <v>243</v>
      </c>
      <c r="FJ102" t="s">
        <v>243</v>
      </c>
      <c r="FK102" t="s">
        <v>243</v>
      </c>
      <c r="FL102" t="s">
        <v>257</v>
      </c>
      <c r="FM102" t="s">
        <v>242</v>
      </c>
      <c r="FN102" t="s">
        <v>243</v>
      </c>
      <c r="FO102" t="s">
        <v>243</v>
      </c>
      <c r="FP102" t="s">
        <v>243</v>
      </c>
      <c r="FQ102" t="s">
        <v>243</v>
      </c>
      <c r="FR102" t="s">
        <v>243</v>
      </c>
      <c r="FS102" t="s">
        <v>243</v>
      </c>
      <c r="FT102" t="s">
        <v>243</v>
      </c>
      <c r="FU102" t="s">
        <v>243</v>
      </c>
      <c r="FV102" t="s">
        <v>243</v>
      </c>
      <c r="FW102" t="s">
        <v>243</v>
      </c>
      <c r="FX102" t="s">
        <v>243</v>
      </c>
      <c r="FY102" t="s">
        <v>243</v>
      </c>
      <c r="FZ102" t="s">
        <v>243</v>
      </c>
      <c r="GA102" t="s">
        <v>243</v>
      </c>
      <c r="GB102" t="s">
        <v>243</v>
      </c>
      <c r="GC102" t="s">
        <v>243</v>
      </c>
      <c r="GD102" t="s">
        <v>243</v>
      </c>
      <c r="GE102" t="s">
        <v>243</v>
      </c>
      <c r="GG102" t="s">
        <v>817</v>
      </c>
    </row>
    <row r="103" spans="1:189" x14ac:dyDescent="0.35">
      <c r="A103" t="s">
        <v>818</v>
      </c>
      <c r="B103" t="s">
        <v>725</v>
      </c>
      <c r="C103" t="s">
        <v>233</v>
      </c>
      <c r="D103" t="s">
        <v>234</v>
      </c>
      <c r="E103" t="s">
        <v>233</v>
      </c>
      <c r="F103" t="s">
        <v>233</v>
      </c>
      <c r="G103" t="s">
        <v>233</v>
      </c>
      <c r="H103" t="s">
        <v>819</v>
      </c>
      <c r="I103" t="s">
        <v>261</v>
      </c>
      <c r="K103" t="s">
        <v>628</v>
      </c>
      <c r="L103" t="s">
        <v>629</v>
      </c>
      <c r="N103" t="s">
        <v>240</v>
      </c>
      <c r="O103" t="s">
        <v>241</v>
      </c>
      <c r="P103" t="s">
        <v>242</v>
      </c>
      <c r="Q103" t="s">
        <v>243</v>
      </c>
      <c r="R103" t="s">
        <v>243</v>
      </c>
      <c r="S103" t="s">
        <v>243</v>
      </c>
      <c r="T103" t="s">
        <v>243</v>
      </c>
      <c r="U103" t="s">
        <v>243</v>
      </c>
      <c r="W103" t="s">
        <v>244</v>
      </c>
      <c r="Y103" t="s">
        <v>262</v>
      </c>
      <c r="Z103" t="s">
        <v>243</v>
      </c>
      <c r="AA103" t="s">
        <v>243</v>
      </c>
      <c r="AB103" t="s">
        <v>243</v>
      </c>
      <c r="AC103" t="s">
        <v>243</v>
      </c>
      <c r="AD103" t="s">
        <v>243</v>
      </c>
      <c r="AE103" t="s">
        <v>242</v>
      </c>
      <c r="AF103" t="s">
        <v>243</v>
      </c>
      <c r="AG103" t="s">
        <v>243</v>
      </c>
      <c r="AH103" t="s">
        <v>243</v>
      </c>
      <c r="AI103" t="s">
        <v>243</v>
      </c>
      <c r="AJ103" t="s">
        <v>243</v>
      </c>
      <c r="AK103" t="s">
        <v>243</v>
      </c>
      <c r="AL103" t="s">
        <v>243</v>
      </c>
      <c r="AM103" t="s">
        <v>243</v>
      </c>
      <c r="AN103" t="s">
        <v>243</v>
      </c>
      <c r="AP103" t="s">
        <v>282</v>
      </c>
      <c r="AR103" t="s">
        <v>247</v>
      </c>
      <c r="AT103" t="s">
        <v>264</v>
      </c>
      <c r="AU103" t="s">
        <v>401</v>
      </c>
      <c r="AV103" t="s">
        <v>243</v>
      </c>
      <c r="AW103" t="s">
        <v>242</v>
      </c>
      <c r="AX103" t="s">
        <v>242</v>
      </c>
      <c r="AY103" t="s">
        <v>243</v>
      </c>
      <c r="AZ103" t="s">
        <v>242</v>
      </c>
      <c r="BA103" t="s">
        <v>242</v>
      </c>
      <c r="BB103" t="s">
        <v>243</v>
      </c>
      <c r="BC103" t="s">
        <v>250</v>
      </c>
      <c r="BD103" t="s">
        <v>250</v>
      </c>
      <c r="BE103" t="s">
        <v>250</v>
      </c>
      <c r="BF103" t="s">
        <v>250</v>
      </c>
      <c r="BG103" t="s">
        <v>250</v>
      </c>
      <c r="BH103" t="s">
        <v>250</v>
      </c>
      <c r="BI103" t="s">
        <v>251</v>
      </c>
      <c r="BJ103" t="s">
        <v>251</v>
      </c>
      <c r="BK103" t="s">
        <v>251</v>
      </c>
      <c r="BL103" t="s">
        <v>251</v>
      </c>
      <c r="BN103" t="s">
        <v>251</v>
      </c>
      <c r="BO103" t="s">
        <v>252</v>
      </c>
      <c r="BP103" t="s">
        <v>251</v>
      </c>
      <c r="BQ103" t="s">
        <v>266</v>
      </c>
      <c r="BR103" t="s">
        <v>251</v>
      </c>
      <c r="BT103" t="s">
        <v>251</v>
      </c>
      <c r="BU103" t="s">
        <v>251</v>
      </c>
      <c r="BV103" t="s">
        <v>251</v>
      </c>
      <c r="BX103" t="s">
        <v>251</v>
      </c>
      <c r="BY103" t="s">
        <v>251</v>
      </c>
      <c r="BZ103" t="s">
        <v>251</v>
      </c>
      <c r="CA103" t="s">
        <v>251</v>
      </c>
      <c r="CB103" t="s">
        <v>251</v>
      </c>
      <c r="CC103" t="s">
        <v>251</v>
      </c>
      <c r="CD103" t="s">
        <v>251</v>
      </c>
      <c r="CE103" t="s">
        <v>251</v>
      </c>
      <c r="CF103" t="s">
        <v>251</v>
      </c>
      <c r="CG103" t="s">
        <v>251</v>
      </c>
      <c r="CH103" t="s">
        <v>251</v>
      </c>
      <c r="CI103" t="s">
        <v>251</v>
      </c>
      <c r="CJ103" t="s">
        <v>251</v>
      </c>
      <c r="CK103" t="s">
        <v>251</v>
      </c>
      <c r="CL103" t="s">
        <v>251</v>
      </c>
      <c r="CN103" t="s">
        <v>110</v>
      </c>
      <c r="CO103" t="s">
        <v>108</v>
      </c>
      <c r="CQ103" t="s">
        <v>304</v>
      </c>
      <c r="CR103" t="s">
        <v>820</v>
      </c>
      <c r="CS103" t="s">
        <v>243</v>
      </c>
      <c r="CT103" t="s">
        <v>243</v>
      </c>
      <c r="CU103" t="s">
        <v>242</v>
      </c>
      <c r="CV103" t="s">
        <v>243</v>
      </c>
      <c r="CW103" t="s">
        <v>243</v>
      </c>
      <c r="CX103" t="s">
        <v>243</v>
      </c>
      <c r="CY103" t="s">
        <v>242</v>
      </c>
      <c r="CZ103" t="s">
        <v>243</v>
      </c>
      <c r="DA103" t="s">
        <v>243</v>
      </c>
      <c r="DB103" t="s">
        <v>243</v>
      </c>
      <c r="DC103" t="s">
        <v>242</v>
      </c>
      <c r="DD103" t="s">
        <v>243</v>
      </c>
      <c r="DE103" t="s">
        <v>243</v>
      </c>
      <c r="DF103" t="s">
        <v>243</v>
      </c>
      <c r="DG103" t="s">
        <v>243</v>
      </c>
      <c r="DH103" t="s">
        <v>243</v>
      </c>
      <c r="DI103" t="s">
        <v>243</v>
      </c>
      <c r="DJ103" t="s">
        <v>243</v>
      </c>
      <c r="EF103" t="s">
        <v>306</v>
      </c>
      <c r="EG103" t="s">
        <v>243</v>
      </c>
      <c r="EH103" t="s">
        <v>243</v>
      </c>
      <c r="EI103" t="s">
        <v>243</v>
      </c>
      <c r="EJ103" t="s">
        <v>243</v>
      </c>
      <c r="EK103" t="s">
        <v>243</v>
      </c>
      <c r="EL103" t="s">
        <v>243</v>
      </c>
      <c r="EM103" t="s">
        <v>242</v>
      </c>
      <c r="EN103" t="s">
        <v>243</v>
      </c>
      <c r="EO103" t="s">
        <v>242</v>
      </c>
      <c r="EP103" t="s">
        <v>243</v>
      </c>
      <c r="EQ103" t="s">
        <v>243</v>
      </c>
      <c r="ER103" t="s">
        <v>243</v>
      </c>
      <c r="ES103" t="s">
        <v>243</v>
      </c>
      <c r="ET103" t="s">
        <v>243</v>
      </c>
      <c r="EU103" t="s">
        <v>243</v>
      </c>
      <c r="EV103" t="s">
        <v>243</v>
      </c>
      <c r="EW103" t="s">
        <v>243</v>
      </c>
      <c r="EX103" t="s">
        <v>243</v>
      </c>
      <c r="EY103" t="s">
        <v>243</v>
      </c>
      <c r="EZ103" t="s">
        <v>243</v>
      </c>
      <c r="FA103" t="s">
        <v>243</v>
      </c>
      <c r="FB103" t="s">
        <v>243</v>
      </c>
      <c r="FC103" t="s">
        <v>243</v>
      </c>
      <c r="FD103" t="s">
        <v>243</v>
      </c>
      <c r="FE103" t="s">
        <v>243</v>
      </c>
      <c r="FF103" t="s">
        <v>243</v>
      </c>
      <c r="FG103" t="s">
        <v>243</v>
      </c>
      <c r="FH103" t="s">
        <v>243</v>
      </c>
      <c r="FI103" t="s">
        <v>243</v>
      </c>
      <c r="FJ103" t="s">
        <v>243</v>
      </c>
      <c r="FK103" t="s">
        <v>243</v>
      </c>
      <c r="FL103" t="s">
        <v>468</v>
      </c>
      <c r="FM103" t="s">
        <v>242</v>
      </c>
      <c r="FN103" t="s">
        <v>243</v>
      </c>
      <c r="FO103" t="s">
        <v>243</v>
      </c>
      <c r="FP103" t="s">
        <v>243</v>
      </c>
      <c r="FQ103" t="s">
        <v>242</v>
      </c>
      <c r="FR103" t="s">
        <v>243</v>
      </c>
      <c r="FS103" t="s">
        <v>242</v>
      </c>
      <c r="FT103" t="s">
        <v>243</v>
      </c>
      <c r="FU103" t="s">
        <v>243</v>
      </c>
      <c r="FV103" t="s">
        <v>243</v>
      </c>
      <c r="FW103" t="s">
        <v>243</v>
      </c>
      <c r="FX103" t="s">
        <v>243</v>
      </c>
      <c r="FY103" t="s">
        <v>243</v>
      </c>
      <c r="FZ103" t="s">
        <v>243</v>
      </c>
      <c r="GA103" t="s">
        <v>243</v>
      </c>
      <c r="GB103" t="s">
        <v>243</v>
      </c>
      <c r="GC103" t="s">
        <v>243</v>
      </c>
      <c r="GD103" t="s">
        <v>243</v>
      </c>
      <c r="GE103" t="s">
        <v>243</v>
      </c>
      <c r="GG103" t="s">
        <v>821</v>
      </c>
    </row>
    <row r="104" spans="1:189" x14ac:dyDescent="0.35">
      <c r="A104" t="s">
        <v>822</v>
      </c>
      <c r="B104" t="s">
        <v>725</v>
      </c>
      <c r="C104" t="s">
        <v>233</v>
      </c>
      <c r="D104" t="s">
        <v>480</v>
      </c>
      <c r="E104" t="s">
        <v>233</v>
      </c>
      <c r="F104" t="s">
        <v>233</v>
      </c>
      <c r="G104" t="s">
        <v>233</v>
      </c>
      <c r="H104" t="s">
        <v>546</v>
      </c>
      <c r="I104" t="s">
        <v>261</v>
      </c>
      <c r="K104" t="s">
        <v>410</v>
      </c>
      <c r="L104" t="s">
        <v>823</v>
      </c>
      <c r="N104" t="s">
        <v>240</v>
      </c>
      <c r="O104" t="s">
        <v>580</v>
      </c>
      <c r="P104" t="s">
        <v>242</v>
      </c>
      <c r="Q104" t="s">
        <v>242</v>
      </c>
      <c r="R104" t="s">
        <v>243</v>
      </c>
      <c r="S104" t="s">
        <v>243</v>
      </c>
      <c r="T104" t="s">
        <v>243</v>
      </c>
      <c r="U104" t="s">
        <v>243</v>
      </c>
      <c r="W104" t="s">
        <v>244</v>
      </c>
      <c r="Y104" t="s">
        <v>323</v>
      </c>
      <c r="Z104" t="s">
        <v>243</v>
      </c>
      <c r="AA104" t="s">
        <v>243</v>
      </c>
      <c r="AB104" t="s">
        <v>243</v>
      </c>
      <c r="AC104" t="s">
        <v>243</v>
      </c>
      <c r="AD104" t="s">
        <v>243</v>
      </c>
      <c r="AE104" t="s">
        <v>243</v>
      </c>
      <c r="AF104" t="s">
        <v>242</v>
      </c>
      <c r="AG104" t="s">
        <v>243</v>
      </c>
      <c r="AH104" t="s">
        <v>243</v>
      </c>
      <c r="AI104" t="s">
        <v>243</v>
      </c>
      <c r="AJ104" t="s">
        <v>243</v>
      </c>
      <c r="AK104" t="s">
        <v>242</v>
      </c>
      <c r="AL104" t="s">
        <v>243</v>
      </c>
      <c r="AM104" t="s">
        <v>243</v>
      </c>
      <c r="AN104" t="s">
        <v>243</v>
      </c>
      <c r="AP104" t="s">
        <v>373</v>
      </c>
      <c r="AR104" t="s">
        <v>400</v>
      </c>
      <c r="AT104" t="s">
        <v>248</v>
      </c>
      <c r="AU104" t="s">
        <v>265</v>
      </c>
      <c r="AV104" t="s">
        <v>243</v>
      </c>
      <c r="AW104" t="s">
        <v>242</v>
      </c>
      <c r="AX104" t="s">
        <v>243</v>
      </c>
      <c r="AY104" t="s">
        <v>243</v>
      </c>
      <c r="AZ104" t="s">
        <v>243</v>
      </c>
      <c r="BA104" t="s">
        <v>242</v>
      </c>
      <c r="BB104" t="s">
        <v>243</v>
      </c>
      <c r="BC104" t="s">
        <v>250</v>
      </c>
      <c r="BD104" t="s">
        <v>250</v>
      </c>
      <c r="BE104" t="s">
        <v>287</v>
      </c>
      <c r="BF104" t="s">
        <v>250</v>
      </c>
      <c r="BG104" t="s">
        <v>250</v>
      </c>
      <c r="BH104" t="s">
        <v>250</v>
      </c>
      <c r="BI104" t="s">
        <v>251</v>
      </c>
      <c r="BJ104" t="s">
        <v>251</v>
      </c>
      <c r="BK104" t="s">
        <v>251</v>
      </c>
      <c r="BL104" t="s">
        <v>251</v>
      </c>
      <c r="BN104" t="s">
        <v>251</v>
      </c>
      <c r="BO104" t="s">
        <v>252</v>
      </c>
      <c r="BP104" t="s">
        <v>288</v>
      </c>
      <c r="BQ104" t="s">
        <v>266</v>
      </c>
      <c r="BR104" t="s">
        <v>251</v>
      </c>
      <c r="BT104" t="s">
        <v>251</v>
      </c>
      <c r="BU104" t="s">
        <v>253</v>
      </c>
      <c r="BV104" t="s">
        <v>251</v>
      </c>
      <c r="BX104" t="s">
        <v>251</v>
      </c>
      <c r="BY104" t="s">
        <v>251</v>
      </c>
      <c r="BZ104" t="s">
        <v>254</v>
      </c>
      <c r="CA104" t="s">
        <v>251</v>
      </c>
      <c r="CB104" t="s">
        <v>251</v>
      </c>
      <c r="CC104" t="s">
        <v>251</v>
      </c>
      <c r="CD104" t="s">
        <v>327</v>
      </c>
      <c r="CE104" t="s">
        <v>251</v>
      </c>
      <c r="CF104" t="s">
        <v>251</v>
      </c>
      <c r="CG104" t="s">
        <v>251</v>
      </c>
      <c r="CH104" t="s">
        <v>251</v>
      </c>
      <c r="CI104" t="s">
        <v>251</v>
      </c>
      <c r="CJ104" t="s">
        <v>251</v>
      </c>
      <c r="CK104" t="s">
        <v>251</v>
      </c>
      <c r="CL104" t="s">
        <v>251</v>
      </c>
      <c r="CN104" t="s">
        <v>123</v>
      </c>
      <c r="CO104" t="s">
        <v>109</v>
      </c>
      <c r="CP104" t="s">
        <v>108</v>
      </c>
      <c r="CQ104" t="s">
        <v>359</v>
      </c>
      <c r="DL104" t="s">
        <v>824</v>
      </c>
      <c r="DM104" t="s">
        <v>242</v>
      </c>
      <c r="DN104" t="s">
        <v>243</v>
      </c>
      <c r="DO104" t="s">
        <v>243</v>
      </c>
      <c r="DP104" t="s">
        <v>242</v>
      </c>
      <c r="DQ104" t="s">
        <v>243</v>
      </c>
      <c r="DR104" t="s">
        <v>243</v>
      </c>
      <c r="DS104" t="s">
        <v>243</v>
      </c>
      <c r="DT104" t="s">
        <v>243</v>
      </c>
      <c r="DU104" t="s">
        <v>243</v>
      </c>
      <c r="DV104" t="s">
        <v>243</v>
      </c>
      <c r="DW104" t="s">
        <v>243</v>
      </c>
      <c r="DX104" t="s">
        <v>243</v>
      </c>
      <c r="DY104" t="s">
        <v>243</v>
      </c>
      <c r="DZ104" t="s">
        <v>243</v>
      </c>
      <c r="EA104" t="s">
        <v>243</v>
      </c>
      <c r="EB104" t="s">
        <v>243</v>
      </c>
      <c r="EC104" t="s">
        <v>243</v>
      </c>
      <c r="ED104" t="s">
        <v>243</v>
      </c>
      <c r="EF104" t="s">
        <v>825</v>
      </c>
      <c r="EG104" t="s">
        <v>243</v>
      </c>
      <c r="EH104" t="s">
        <v>243</v>
      </c>
      <c r="EI104" t="s">
        <v>243</v>
      </c>
      <c r="EJ104" t="s">
        <v>243</v>
      </c>
      <c r="EK104" t="s">
        <v>243</v>
      </c>
      <c r="EL104" t="s">
        <v>243</v>
      </c>
      <c r="EM104" t="s">
        <v>242</v>
      </c>
      <c r="EN104" t="s">
        <v>242</v>
      </c>
      <c r="EO104" t="s">
        <v>243</v>
      </c>
      <c r="EP104" t="s">
        <v>243</v>
      </c>
      <c r="EQ104" t="s">
        <v>243</v>
      </c>
      <c r="ER104" t="s">
        <v>243</v>
      </c>
      <c r="ES104" t="s">
        <v>243</v>
      </c>
      <c r="ET104" t="s">
        <v>243</v>
      </c>
      <c r="EU104" t="s">
        <v>243</v>
      </c>
      <c r="EV104" t="s">
        <v>243</v>
      </c>
      <c r="EW104" t="s">
        <v>243</v>
      </c>
      <c r="EX104" t="s">
        <v>243</v>
      </c>
      <c r="EY104" t="s">
        <v>243</v>
      </c>
      <c r="EZ104" t="s">
        <v>243</v>
      </c>
      <c r="FA104" t="s">
        <v>243</v>
      </c>
      <c r="FB104" t="s">
        <v>242</v>
      </c>
      <c r="FC104" t="s">
        <v>243</v>
      </c>
      <c r="FD104" t="s">
        <v>243</v>
      </c>
      <c r="FE104" t="s">
        <v>243</v>
      </c>
      <c r="FF104" t="s">
        <v>243</v>
      </c>
      <c r="FG104" t="s">
        <v>243</v>
      </c>
      <c r="FH104" t="s">
        <v>243</v>
      </c>
      <c r="FI104" t="s">
        <v>243</v>
      </c>
      <c r="FJ104" t="s">
        <v>243</v>
      </c>
      <c r="FK104" t="s">
        <v>243</v>
      </c>
      <c r="FL104" t="s">
        <v>446</v>
      </c>
      <c r="FM104" t="s">
        <v>242</v>
      </c>
      <c r="FN104" t="s">
        <v>243</v>
      </c>
      <c r="FO104" t="s">
        <v>243</v>
      </c>
      <c r="FP104" t="s">
        <v>243</v>
      </c>
      <c r="FQ104" t="s">
        <v>242</v>
      </c>
      <c r="FR104" t="s">
        <v>242</v>
      </c>
      <c r="FS104" t="s">
        <v>243</v>
      </c>
      <c r="FT104" t="s">
        <v>243</v>
      </c>
      <c r="FU104" t="s">
        <v>243</v>
      </c>
      <c r="FV104" t="s">
        <v>243</v>
      </c>
      <c r="FW104" t="s">
        <v>243</v>
      </c>
      <c r="FX104" t="s">
        <v>243</v>
      </c>
      <c r="FY104" t="s">
        <v>243</v>
      </c>
      <c r="FZ104" t="s">
        <v>243</v>
      </c>
      <c r="GA104" t="s">
        <v>243</v>
      </c>
      <c r="GB104" t="s">
        <v>243</v>
      </c>
      <c r="GC104" t="s">
        <v>243</v>
      </c>
      <c r="GD104" t="s">
        <v>243</v>
      </c>
      <c r="GE104" t="s">
        <v>243</v>
      </c>
      <c r="GG104" t="s">
        <v>826</v>
      </c>
    </row>
    <row r="105" spans="1:189" x14ac:dyDescent="0.35">
      <c r="A105" t="s">
        <v>827</v>
      </c>
      <c r="B105" t="s">
        <v>725</v>
      </c>
      <c r="C105" t="s">
        <v>233</v>
      </c>
      <c r="D105" t="s">
        <v>695</v>
      </c>
      <c r="E105" t="s">
        <v>233</v>
      </c>
      <c r="F105" t="s">
        <v>233</v>
      </c>
      <c r="G105" t="s">
        <v>233</v>
      </c>
      <c r="H105" t="s">
        <v>828</v>
      </c>
      <c r="I105" t="s">
        <v>236</v>
      </c>
      <c r="J105" t="s">
        <v>426</v>
      </c>
      <c r="K105" t="s">
        <v>238</v>
      </c>
      <c r="L105" t="s">
        <v>239</v>
      </c>
      <c r="N105" t="s">
        <v>240</v>
      </c>
      <c r="O105" t="s">
        <v>241</v>
      </c>
      <c r="P105" t="s">
        <v>242</v>
      </c>
      <c r="Q105" t="s">
        <v>243</v>
      </c>
      <c r="R105" t="s">
        <v>243</v>
      </c>
      <c r="S105" t="s">
        <v>243</v>
      </c>
      <c r="T105" t="s">
        <v>243</v>
      </c>
      <c r="U105" t="s">
        <v>243</v>
      </c>
      <c r="W105" t="s">
        <v>244</v>
      </c>
      <c r="Y105" t="s">
        <v>281</v>
      </c>
      <c r="Z105" t="s">
        <v>243</v>
      </c>
      <c r="AA105" t="s">
        <v>243</v>
      </c>
      <c r="AB105" t="s">
        <v>243</v>
      </c>
      <c r="AC105" t="s">
        <v>243</v>
      </c>
      <c r="AD105" t="s">
        <v>243</v>
      </c>
      <c r="AE105" t="s">
        <v>243</v>
      </c>
      <c r="AF105" t="s">
        <v>243</v>
      </c>
      <c r="AG105" t="s">
        <v>242</v>
      </c>
      <c r="AH105" t="s">
        <v>243</v>
      </c>
      <c r="AI105" t="s">
        <v>243</v>
      </c>
      <c r="AJ105" t="s">
        <v>243</v>
      </c>
      <c r="AK105" t="s">
        <v>243</v>
      </c>
      <c r="AL105" t="s">
        <v>243</v>
      </c>
      <c r="AM105" t="s">
        <v>243</v>
      </c>
      <c r="AN105" t="s">
        <v>243</v>
      </c>
      <c r="AP105" t="s">
        <v>246</v>
      </c>
      <c r="AR105" t="s">
        <v>247</v>
      </c>
      <c r="AT105" t="s">
        <v>284</v>
      </c>
      <c r="AU105" t="s">
        <v>534</v>
      </c>
      <c r="AV105" t="s">
        <v>243</v>
      </c>
      <c r="AW105" t="s">
        <v>243</v>
      </c>
      <c r="AX105" t="s">
        <v>242</v>
      </c>
      <c r="AY105" t="s">
        <v>243</v>
      </c>
      <c r="AZ105" t="s">
        <v>242</v>
      </c>
      <c r="BA105" t="s">
        <v>243</v>
      </c>
      <c r="BB105" t="s">
        <v>243</v>
      </c>
      <c r="BC105" t="s">
        <v>287</v>
      </c>
      <c r="BD105" t="s">
        <v>250</v>
      </c>
      <c r="BE105" t="s">
        <v>287</v>
      </c>
      <c r="BF105" t="s">
        <v>250</v>
      </c>
      <c r="BG105" t="s">
        <v>250</v>
      </c>
      <c r="BH105" t="s">
        <v>250</v>
      </c>
      <c r="BI105" t="s">
        <v>251</v>
      </c>
      <c r="BJ105" t="s">
        <v>251</v>
      </c>
      <c r="BK105" t="s">
        <v>251</v>
      </c>
      <c r="BL105" t="s">
        <v>251</v>
      </c>
      <c r="BN105" t="s">
        <v>251</v>
      </c>
      <c r="BO105" t="s">
        <v>252</v>
      </c>
      <c r="BP105" t="s">
        <v>251</v>
      </c>
      <c r="BQ105" t="s">
        <v>266</v>
      </c>
      <c r="BR105" t="s">
        <v>267</v>
      </c>
      <c r="BT105" t="s">
        <v>251</v>
      </c>
      <c r="BU105" t="s">
        <v>251</v>
      </c>
      <c r="BV105" t="s">
        <v>251</v>
      </c>
      <c r="BX105" t="s">
        <v>251</v>
      </c>
      <c r="BY105" t="s">
        <v>251</v>
      </c>
      <c r="BZ105" t="s">
        <v>251</v>
      </c>
      <c r="CA105" t="s">
        <v>251</v>
      </c>
      <c r="CB105" t="s">
        <v>251</v>
      </c>
      <c r="CC105" t="s">
        <v>251</v>
      </c>
      <c r="CD105" t="s">
        <v>251</v>
      </c>
      <c r="CE105" t="s">
        <v>251</v>
      </c>
      <c r="CF105" t="s">
        <v>251</v>
      </c>
      <c r="CG105" t="s">
        <v>251</v>
      </c>
      <c r="CH105" t="s">
        <v>251</v>
      </c>
      <c r="CI105" t="s">
        <v>251</v>
      </c>
      <c r="CJ105" t="s">
        <v>251</v>
      </c>
      <c r="CK105" t="s">
        <v>251</v>
      </c>
      <c r="CL105" t="s">
        <v>251</v>
      </c>
      <c r="CN105" t="s">
        <v>110</v>
      </c>
      <c r="CO105" t="s">
        <v>111</v>
      </c>
      <c r="CP105" t="s">
        <v>108</v>
      </c>
      <c r="CQ105" t="s">
        <v>304</v>
      </c>
      <c r="CR105" t="s">
        <v>829</v>
      </c>
      <c r="CS105" t="s">
        <v>243</v>
      </c>
      <c r="CT105" t="s">
        <v>242</v>
      </c>
      <c r="CU105" t="s">
        <v>243</v>
      </c>
      <c r="CV105" t="s">
        <v>243</v>
      </c>
      <c r="CW105" t="s">
        <v>242</v>
      </c>
      <c r="CX105" t="s">
        <v>243</v>
      </c>
      <c r="CY105" t="s">
        <v>243</v>
      </c>
      <c r="CZ105" t="s">
        <v>243</v>
      </c>
      <c r="DA105" t="s">
        <v>243</v>
      </c>
      <c r="DB105" t="s">
        <v>243</v>
      </c>
      <c r="DC105" t="s">
        <v>242</v>
      </c>
      <c r="DD105" t="s">
        <v>243</v>
      </c>
      <c r="DE105" t="s">
        <v>243</v>
      </c>
      <c r="DF105" t="s">
        <v>243</v>
      </c>
      <c r="DG105" t="s">
        <v>243</v>
      </c>
      <c r="DH105" t="s">
        <v>243</v>
      </c>
      <c r="DI105" t="s">
        <v>243</v>
      </c>
      <c r="DJ105" t="s">
        <v>243</v>
      </c>
      <c r="EF105" t="s">
        <v>726</v>
      </c>
      <c r="EG105" t="s">
        <v>243</v>
      </c>
      <c r="EH105" t="s">
        <v>243</v>
      </c>
      <c r="EI105" t="s">
        <v>243</v>
      </c>
      <c r="EJ105" t="s">
        <v>243</v>
      </c>
      <c r="EK105" t="s">
        <v>243</v>
      </c>
      <c r="EL105" t="s">
        <v>243</v>
      </c>
      <c r="EM105" t="s">
        <v>242</v>
      </c>
      <c r="EN105" t="s">
        <v>243</v>
      </c>
      <c r="EO105" t="s">
        <v>242</v>
      </c>
      <c r="EP105" t="s">
        <v>242</v>
      </c>
      <c r="EQ105" t="s">
        <v>243</v>
      </c>
      <c r="ER105" t="s">
        <v>243</v>
      </c>
      <c r="ES105" t="s">
        <v>243</v>
      </c>
      <c r="ET105" t="s">
        <v>243</v>
      </c>
      <c r="EU105" t="s">
        <v>243</v>
      </c>
      <c r="EV105" t="s">
        <v>243</v>
      </c>
      <c r="EW105" t="s">
        <v>243</v>
      </c>
      <c r="EX105" t="s">
        <v>243</v>
      </c>
      <c r="EY105" t="s">
        <v>243</v>
      </c>
      <c r="EZ105" t="s">
        <v>243</v>
      </c>
      <c r="FA105" t="s">
        <v>243</v>
      </c>
      <c r="FB105" t="s">
        <v>243</v>
      </c>
      <c r="FC105" t="s">
        <v>243</v>
      </c>
      <c r="FD105" t="s">
        <v>243</v>
      </c>
      <c r="FE105" t="s">
        <v>243</v>
      </c>
      <c r="FF105" t="s">
        <v>243</v>
      </c>
      <c r="FG105" t="s">
        <v>243</v>
      </c>
      <c r="FH105" t="s">
        <v>243</v>
      </c>
      <c r="FI105" t="s">
        <v>243</v>
      </c>
      <c r="FJ105" t="s">
        <v>243</v>
      </c>
      <c r="FK105" t="s">
        <v>243</v>
      </c>
      <c r="FL105" t="s">
        <v>272</v>
      </c>
      <c r="FM105" t="s">
        <v>242</v>
      </c>
      <c r="FN105" t="s">
        <v>243</v>
      </c>
      <c r="FO105" t="s">
        <v>243</v>
      </c>
      <c r="FP105" t="s">
        <v>243</v>
      </c>
      <c r="FQ105" t="s">
        <v>243</v>
      </c>
      <c r="FR105" t="s">
        <v>242</v>
      </c>
      <c r="FS105" t="s">
        <v>242</v>
      </c>
      <c r="FT105" t="s">
        <v>243</v>
      </c>
      <c r="FU105" t="s">
        <v>243</v>
      </c>
      <c r="FV105" t="s">
        <v>243</v>
      </c>
      <c r="FW105" t="s">
        <v>243</v>
      </c>
      <c r="FX105" t="s">
        <v>243</v>
      </c>
      <c r="FY105" t="s">
        <v>243</v>
      </c>
      <c r="FZ105" t="s">
        <v>243</v>
      </c>
      <c r="GA105" t="s">
        <v>243</v>
      </c>
      <c r="GB105" t="s">
        <v>243</v>
      </c>
      <c r="GC105" t="s">
        <v>243</v>
      </c>
      <c r="GD105" t="s">
        <v>243</v>
      </c>
      <c r="GE105" t="s">
        <v>243</v>
      </c>
      <c r="GG105" t="s">
        <v>830</v>
      </c>
    </row>
    <row r="106" spans="1:189" x14ac:dyDescent="0.35">
      <c r="A106" t="s">
        <v>831</v>
      </c>
      <c r="B106" t="s">
        <v>725</v>
      </c>
      <c r="C106" t="s">
        <v>233</v>
      </c>
      <c r="D106" t="s">
        <v>259</v>
      </c>
      <c r="E106" t="s">
        <v>233</v>
      </c>
      <c r="F106" t="s">
        <v>233</v>
      </c>
      <c r="G106" t="s">
        <v>233</v>
      </c>
      <c r="H106" t="s">
        <v>832</v>
      </c>
      <c r="I106" t="s">
        <v>236</v>
      </c>
      <c r="J106" t="s">
        <v>277</v>
      </c>
      <c r="K106" t="s">
        <v>683</v>
      </c>
      <c r="L106" t="s">
        <v>684</v>
      </c>
      <c r="N106" t="s">
        <v>240</v>
      </c>
      <c r="O106" t="s">
        <v>241</v>
      </c>
      <c r="P106" t="s">
        <v>242</v>
      </c>
      <c r="Q106" t="s">
        <v>243</v>
      </c>
      <c r="R106" t="s">
        <v>243</v>
      </c>
      <c r="S106" t="s">
        <v>243</v>
      </c>
      <c r="T106" t="s">
        <v>243</v>
      </c>
      <c r="U106" t="s">
        <v>243</v>
      </c>
      <c r="W106" t="s">
        <v>244</v>
      </c>
      <c r="Y106" t="s">
        <v>412</v>
      </c>
      <c r="Z106" t="s">
        <v>243</v>
      </c>
      <c r="AA106" t="s">
        <v>242</v>
      </c>
      <c r="AB106" t="s">
        <v>243</v>
      </c>
      <c r="AC106" t="s">
        <v>243</v>
      </c>
      <c r="AD106" t="s">
        <v>243</v>
      </c>
      <c r="AE106" t="s">
        <v>243</v>
      </c>
      <c r="AF106" t="s">
        <v>243</v>
      </c>
      <c r="AG106" t="s">
        <v>243</v>
      </c>
      <c r="AH106" t="s">
        <v>243</v>
      </c>
      <c r="AI106" t="s">
        <v>243</v>
      </c>
      <c r="AJ106" t="s">
        <v>243</v>
      </c>
      <c r="AK106" t="s">
        <v>243</v>
      </c>
      <c r="AL106" t="s">
        <v>243</v>
      </c>
      <c r="AM106" t="s">
        <v>243</v>
      </c>
      <c r="AN106" t="s">
        <v>243</v>
      </c>
      <c r="AP106" t="s">
        <v>282</v>
      </c>
      <c r="AR106" t="s">
        <v>482</v>
      </c>
      <c r="AT106" t="s">
        <v>264</v>
      </c>
      <c r="AU106" t="s">
        <v>325</v>
      </c>
      <c r="AV106" t="s">
        <v>243</v>
      </c>
      <c r="AW106" t="s">
        <v>242</v>
      </c>
      <c r="AX106" t="s">
        <v>243</v>
      </c>
      <c r="AY106" t="s">
        <v>243</v>
      </c>
      <c r="AZ106" t="s">
        <v>243</v>
      </c>
      <c r="BA106" t="s">
        <v>243</v>
      </c>
      <c r="BB106" t="s">
        <v>243</v>
      </c>
      <c r="BC106" t="s">
        <v>250</v>
      </c>
      <c r="BD106" t="s">
        <v>250</v>
      </c>
      <c r="BE106" t="s">
        <v>250</v>
      </c>
      <c r="BF106" t="s">
        <v>250</v>
      </c>
      <c r="BG106" t="s">
        <v>250</v>
      </c>
      <c r="BH106" t="s">
        <v>250</v>
      </c>
      <c r="BI106" t="s">
        <v>251</v>
      </c>
      <c r="BJ106" t="s">
        <v>251</v>
      </c>
      <c r="BK106" t="s">
        <v>251</v>
      </c>
      <c r="BL106" t="s">
        <v>251</v>
      </c>
      <c r="BN106" t="s">
        <v>251</v>
      </c>
      <c r="BO106" t="s">
        <v>251</v>
      </c>
      <c r="BP106" t="s">
        <v>251</v>
      </c>
      <c r="BQ106" t="s">
        <v>251</v>
      </c>
      <c r="BR106" t="s">
        <v>251</v>
      </c>
      <c r="BT106" t="s">
        <v>251</v>
      </c>
      <c r="BU106" t="s">
        <v>251</v>
      </c>
      <c r="BV106" t="s">
        <v>251</v>
      </c>
      <c r="BW106" t="s">
        <v>251</v>
      </c>
      <c r="BX106" t="s">
        <v>251</v>
      </c>
      <c r="BY106" t="s">
        <v>251</v>
      </c>
      <c r="BZ106" t="s">
        <v>251</v>
      </c>
      <c r="CA106" t="s">
        <v>251</v>
      </c>
      <c r="CB106" t="s">
        <v>251</v>
      </c>
      <c r="CC106" t="s">
        <v>251</v>
      </c>
      <c r="CD106" t="s">
        <v>251</v>
      </c>
      <c r="CE106" t="s">
        <v>251</v>
      </c>
      <c r="CF106" t="s">
        <v>251</v>
      </c>
      <c r="CG106" t="s">
        <v>251</v>
      </c>
      <c r="CH106" t="s">
        <v>251</v>
      </c>
      <c r="CI106" t="s">
        <v>251</v>
      </c>
      <c r="CJ106" t="s">
        <v>251</v>
      </c>
      <c r="CK106" t="s">
        <v>251</v>
      </c>
      <c r="CL106" t="s">
        <v>251</v>
      </c>
      <c r="CQ106" t="s">
        <v>255</v>
      </c>
      <c r="CR106" t="s">
        <v>833</v>
      </c>
      <c r="CS106" t="s">
        <v>243</v>
      </c>
      <c r="CT106" t="s">
        <v>243</v>
      </c>
      <c r="CU106" t="s">
        <v>243</v>
      </c>
      <c r="CV106" t="s">
        <v>243</v>
      </c>
      <c r="CW106" t="s">
        <v>242</v>
      </c>
      <c r="CX106" t="s">
        <v>243</v>
      </c>
      <c r="CY106" t="s">
        <v>243</v>
      </c>
      <c r="CZ106" t="s">
        <v>243</v>
      </c>
      <c r="DA106" t="s">
        <v>242</v>
      </c>
      <c r="DB106" t="s">
        <v>243</v>
      </c>
      <c r="DC106" t="s">
        <v>242</v>
      </c>
      <c r="DD106" t="s">
        <v>243</v>
      </c>
      <c r="DE106" t="s">
        <v>243</v>
      </c>
      <c r="DF106" t="s">
        <v>243</v>
      </c>
      <c r="DG106" t="s">
        <v>243</v>
      </c>
      <c r="DH106" t="s">
        <v>243</v>
      </c>
      <c r="DI106" t="s">
        <v>243</v>
      </c>
      <c r="DJ106" t="s">
        <v>243</v>
      </c>
      <c r="GG106" t="s">
        <v>834</v>
      </c>
    </row>
    <row r="107" spans="1:189" x14ac:dyDescent="0.35">
      <c r="A107" t="s">
        <v>835</v>
      </c>
      <c r="B107" t="s">
        <v>725</v>
      </c>
      <c r="C107" t="s">
        <v>233</v>
      </c>
      <c r="D107" t="s">
        <v>334</v>
      </c>
      <c r="E107" t="s">
        <v>233</v>
      </c>
      <c r="F107" t="s">
        <v>233</v>
      </c>
      <c r="G107" t="s">
        <v>233</v>
      </c>
      <c r="H107" t="s">
        <v>795</v>
      </c>
      <c r="I107" t="s">
        <v>261</v>
      </c>
      <c r="K107" t="s">
        <v>278</v>
      </c>
      <c r="L107" t="s">
        <v>279</v>
      </c>
      <c r="N107" t="s">
        <v>240</v>
      </c>
      <c r="O107" t="s">
        <v>241</v>
      </c>
      <c r="P107" t="s">
        <v>242</v>
      </c>
      <c r="Q107" t="s">
        <v>243</v>
      </c>
      <c r="R107" t="s">
        <v>243</v>
      </c>
      <c r="S107" t="s">
        <v>243</v>
      </c>
      <c r="T107" t="s">
        <v>243</v>
      </c>
      <c r="U107" t="s">
        <v>243</v>
      </c>
      <c r="W107" t="s">
        <v>244</v>
      </c>
      <c r="Y107" t="s">
        <v>311</v>
      </c>
      <c r="Z107" t="s">
        <v>242</v>
      </c>
      <c r="AA107" t="s">
        <v>243</v>
      </c>
      <c r="AB107" t="s">
        <v>243</v>
      </c>
      <c r="AC107" t="s">
        <v>243</v>
      </c>
      <c r="AD107" t="s">
        <v>243</v>
      </c>
      <c r="AE107" t="s">
        <v>243</v>
      </c>
      <c r="AF107" t="s">
        <v>243</v>
      </c>
      <c r="AG107" t="s">
        <v>243</v>
      </c>
      <c r="AH107" t="s">
        <v>243</v>
      </c>
      <c r="AI107" t="s">
        <v>243</v>
      </c>
      <c r="AJ107" t="s">
        <v>243</v>
      </c>
      <c r="AK107" t="s">
        <v>243</v>
      </c>
      <c r="AL107" t="s">
        <v>243</v>
      </c>
      <c r="AM107" t="s">
        <v>243</v>
      </c>
      <c r="AN107" t="s">
        <v>243</v>
      </c>
      <c r="AP107" t="s">
        <v>282</v>
      </c>
      <c r="AR107" t="s">
        <v>247</v>
      </c>
      <c r="AT107" t="s">
        <v>284</v>
      </c>
      <c r="AU107" t="s">
        <v>325</v>
      </c>
      <c r="AV107" t="s">
        <v>243</v>
      </c>
      <c r="AW107" t="s">
        <v>242</v>
      </c>
      <c r="AX107" t="s">
        <v>243</v>
      </c>
      <c r="AY107" t="s">
        <v>243</v>
      </c>
      <c r="AZ107" t="s">
        <v>243</v>
      </c>
      <c r="BA107" t="s">
        <v>243</v>
      </c>
      <c r="BB107" t="s">
        <v>243</v>
      </c>
      <c r="BC107" t="s">
        <v>250</v>
      </c>
      <c r="BD107" t="s">
        <v>250</v>
      </c>
      <c r="BE107" t="s">
        <v>250</v>
      </c>
      <c r="BF107" t="s">
        <v>250</v>
      </c>
      <c r="BG107" t="s">
        <v>250</v>
      </c>
      <c r="BH107" t="s">
        <v>250</v>
      </c>
      <c r="BI107" t="s">
        <v>251</v>
      </c>
      <c r="BJ107" t="s">
        <v>366</v>
      </c>
      <c r="BK107" t="s">
        <v>465</v>
      </c>
      <c r="BL107" t="s">
        <v>251</v>
      </c>
      <c r="BN107" t="s">
        <v>251</v>
      </c>
      <c r="BO107" t="s">
        <v>251</v>
      </c>
      <c r="BP107" t="s">
        <v>288</v>
      </c>
      <c r="BQ107" t="s">
        <v>266</v>
      </c>
      <c r="BR107" t="s">
        <v>251</v>
      </c>
      <c r="BT107" t="s">
        <v>251</v>
      </c>
      <c r="BU107" t="s">
        <v>251</v>
      </c>
      <c r="BV107" t="s">
        <v>251</v>
      </c>
      <c r="BW107" t="s">
        <v>251</v>
      </c>
      <c r="BX107" t="s">
        <v>251</v>
      </c>
      <c r="BY107" t="s">
        <v>251</v>
      </c>
      <c r="BZ107" t="s">
        <v>251</v>
      </c>
      <c r="CA107" t="s">
        <v>251</v>
      </c>
      <c r="CB107" t="s">
        <v>251</v>
      </c>
      <c r="CC107" t="s">
        <v>292</v>
      </c>
      <c r="CD107" t="s">
        <v>251</v>
      </c>
      <c r="CE107" t="s">
        <v>251</v>
      </c>
      <c r="CF107" t="s">
        <v>251</v>
      </c>
      <c r="CG107" t="s">
        <v>251</v>
      </c>
      <c r="CH107" t="s">
        <v>251</v>
      </c>
      <c r="CI107" t="s">
        <v>414</v>
      </c>
      <c r="CJ107" t="s">
        <v>328</v>
      </c>
      <c r="CK107" t="s">
        <v>269</v>
      </c>
      <c r="CL107" t="s">
        <v>697</v>
      </c>
      <c r="CM107" t="s">
        <v>836</v>
      </c>
      <c r="CN107" t="s">
        <v>110</v>
      </c>
      <c r="CO107" t="s">
        <v>109</v>
      </c>
      <c r="CP107" t="s">
        <v>103</v>
      </c>
      <c r="CQ107" t="s">
        <v>359</v>
      </c>
      <c r="DL107" t="s">
        <v>675</v>
      </c>
      <c r="DM107" t="s">
        <v>243</v>
      </c>
      <c r="DN107" t="s">
        <v>243</v>
      </c>
      <c r="DO107" t="s">
        <v>243</v>
      </c>
      <c r="DP107" t="s">
        <v>242</v>
      </c>
      <c r="DQ107" t="s">
        <v>243</v>
      </c>
      <c r="DR107" t="s">
        <v>243</v>
      </c>
      <c r="DS107" t="s">
        <v>242</v>
      </c>
      <c r="DT107" t="s">
        <v>243</v>
      </c>
      <c r="DU107" t="s">
        <v>243</v>
      </c>
      <c r="DV107" t="s">
        <v>243</v>
      </c>
      <c r="DW107" t="s">
        <v>242</v>
      </c>
      <c r="DX107" t="s">
        <v>243</v>
      </c>
      <c r="DY107" t="s">
        <v>243</v>
      </c>
      <c r="DZ107" t="s">
        <v>243</v>
      </c>
      <c r="EA107" t="s">
        <v>243</v>
      </c>
      <c r="EB107" t="s">
        <v>243</v>
      </c>
      <c r="EC107" t="s">
        <v>243</v>
      </c>
      <c r="ED107" t="s">
        <v>243</v>
      </c>
      <c r="EF107" t="s">
        <v>439</v>
      </c>
      <c r="EG107" t="s">
        <v>243</v>
      </c>
      <c r="EH107" t="s">
        <v>242</v>
      </c>
      <c r="EI107" t="s">
        <v>243</v>
      </c>
      <c r="EJ107" t="s">
        <v>243</v>
      </c>
      <c r="EK107" t="s">
        <v>243</v>
      </c>
      <c r="EL107" t="s">
        <v>243</v>
      </c>
      <c r="EM107" t="s">
        <v>243</v>
      </c>
      <c r="EN107" t="s">
        <v>242</v>
      </c>
      <c r="EO107" t="s">
        <v>242</v>
      </c>
      <c r="EP107" t="s">
        <v>243</v>
      </c>
      <c r="EQ107" t="s">
        <v>243</v>
      </c>
      <c r="ER107" t="s">
        <v>243</v>
      </c>
      <c r="ES107" t="s">
        <v>243</v>
      </c>
      <c r="ET107" t="s">
        <v>243</v>
      </c>
      <c r="EU107" t="s">
        <v>243</v>
      </c>
      <c r="EV107" t="s">
        <v>243</v>
      </c>
      <c r="EW107" t="s">
        <v>243</v>
      </c>
      <c r="EX107" t="s">
        <v>243</v>
      </c>
      <c r="EY107" t="s">
        <v>243</v>
      </c>
      <c r="EZ107" t="s">
        <v>243</v>
      </c>
      <c r="FA107" t="s">
        <v>243</v>
      </c>
      <c r="FB107" t="s">
        <v>243</v>
      </c>
      <c r="FC107" t="s">
        <v>243</v>
      </c>
      <c r="FD107" t="s">
        <v>243</v>
      </c>
      <c r="FE107" t="s">
        <v>243</v>
      </c>
      <c r="FF107" t="s">
        <v>243</v>
      </c>
      <c r="FG107" t="s">
        <v>243</v>
      </c>
      <c r="FH107" t="s">
        <v>243</v>
      </c>
      <c r="FI107" t="s">
        <v>243</v>
      </c>
      <c r="FJ107" t="s">
        <v>243</v>
      </c>
      <c r="FK107" t="s">
        <v>243</v>
      </c>
      <c r="FL107" t="s">
        <v>468</v>
      </c>
      <c r="FM107" t="s">
        <v>242</v>
      </c>
      <c r="FN107" t="s">
        <v>243</v>
      </c>
      <c r="FO107" t="s">
        <v>243</v>
      </c>
      <c r="FP107" t="s">
        <v>243</v>
      </c>
      <c r="FQ107" t="s">
        <v>242</v>
      </c>
      <c r="FR107" t="s">
        <v>243</v>
      </c>
      <c r="FS107" t="s">
        <v>242</v>
      </c>
      <c r="FT107" t="s">
        <v>243</v>
      </c>
      <c r="FU107" t="s">
        <v>243</v>
      </c>
      <c r="FV107" t="s">
        <v>243</v>
      </c>
      <c r="FW107" t="s">
        <v>243</v>
      </c>
      <c r="FX107" t="s">
        <v>243</v>
      </c>
      <c r="FY107" t="s">
        <v>243</v>
      </c>
      <c r="FZ107" t="s">
        <v>243</v>
      </c>
      <c r="GA107" t="s">
        <v>243</v>
      </c>
      <c r="GB107" t="s">
        <v>243</v>
      </c>
      <c r="GC107" t="s">
        <v>243</v>
      </c>
      <c r="GD107" t="s">
        <v>243</v>
      </c>
      <c r="GE107" t="s">
        <v>243</v>
      </c>
      <c r="GG107" t="s">
        <v>837</v>
      </c>
    </row>
    <row r="108" spans="1:189" x14ac:dyDescent="0.35">
      <c r="A108" t="s">
        <v>838</v>
      </c>
      <c r="B108" t="s">
        <v>725</v>
      </c>
      <c r="C108" t="s">
        <v>233</v>
      </c>
      <c r="D108" t="s">
        <v>471</v>
      </c>
      <c r="E108" t="s">
        <v>233</v>
      </c>
      <c r="F108" t="s">
        <v>233</v>
      </c>
      <c r="G108" t="s">
        <v>233</v>
      </c>
      <c r="H108" t="s">
        <v>235</v>
      </c>
      <c r="I108" t="s">
        <v>321</v>
      </c>
      <c r="J108" t="s">
        <v>381</v>
      </c>
      <c r="K108" t="s">
        <v>238</v>
      </c>
      <c r="L108" t="s">
        <v>239</v>
      </c>
      <c r="N108" t="s">
        <v>240</v>
      </c>
      <c r="O108" t="s">
        <v>241</v>
      </c>
      <c r="P108" t="s">
        <v>242</v>
      </c>
      <c r="Q108" t="s">
        <v>243</v>
      </c>
      <c r="R108" t="s">
        <v>243</v>
      </c>
      <c r="S108" t="s">
        <v>243</v>
      </c>
      <c r="T108" t="s">
        <v>243</v>
      </c>
      <c r="U108" t="s">
        <v>243</v>
      </c>
      <c r="W108" t="s">
        <v>244</v>
      </c>
      <c r="Y108" t="s">
        <v>311</v>
      </c>
      <c r="Z108" t="s">
        <v>242</v>
      </c>
      <c r="AA108" t="s">
        <v>243</v>
      </c>
      <c r="AB108" t="s">
        <v>243</v>
      </c>
      <c r="AC108" t="s">
        <v>243</v>
      </c>
      <c r="AD108" t="s">
        <v>243</v>
      </c>
      <c r="AE108" t="s">
        <v>243</v>
      </c>
      <c r="AF108" t="s">
        <v>243</v>
      </c>
      <c r="AG108" t="s">
        <v>243</v>
      </c>
      <c r="AH108" t="s">
        <v>243</v>
      </c>
      <c r="AI108" t="s">
        <v>243</v>
      </c>
      <c r="AJ108" t="s">
        <v>243</v>
      </c>
      <c r="AK108" t="s">
        <v>243</v>
      </c>
      <c r="AL108" t="s">
        <v>243</v>
      </c>
      <c r="AM108" t="s">
        <v>243</v>
      </c>
      <c r="AN108" t="s">
        <v>243</v>
      </c>
      <c r="AP108" t="s">
        <v>282</v>
      </c>
      <c r="AR108" t="s">
        <v>247</v>
      </c>
      <c r="AT108" t="s">
        <v>248</v>
      </c>
      <c r="AU108" t="s">
        <v>337</v>
      </c>
      <c r="AV108" t="s">
        <v>243</v>
      </c>
      <c r="AW108" t="s">
        <v>242</v>
      </c>
      <c r="AX108" t="s">
        <v>243</v>
      </c>
      <c r="AY108" t="s">
        <v>242</v>
      </c>
      <c r="AZ108" t="s">
        <v>242</v>
      </c>
      <c r="BA108" t="s">
        <v>243</v>
      </c>
      <c r="BB108" t="s">
        <v>243</v>
      </c>
      <c r="BC108" t="s">
        <v>250</v>
      </c>
      <c r="BD108" t="s">
        <v>250</v>
      </c>
      <c r="BE108" t="s">
        <v>250</v>
      </c>
      <c r="BF108" t="s">
        <v>250</v>
      </c>
      <c r="BG108" t="s">
        <v>250</v>
      </c>
      <c r="BH108" t="s">
        <v>250</v>
      </c>
      <c r="BI108" t="s">
        <v>251</v>
      </c>
      <c r="BJ108" t="s">
        <v>251</v>
      </c>
      <c r="BK108" t="s">
        <v>251</v>
      </c>
      <c r="BL108" t="s">
        <v>251</v>
      </c>
      <c r="BN108" t="s">
        <v>251</v>
      </c>
      <c r="BO108" t="s">
        <v>251</v>
      </c>
      <c r="BP108" t="s">
        <v>288</v>
      </c>
      <c r="BQ108" t="s">
        <v>251</v>
      </c>
      <c r="BR108" t="s">
        <v>251</v>
      </c>
      <c r="BT108" t="s">
        <v>251</v>
      </c>
      <c r="BU108" t="s">
        <v>253</v>
      </c>
      <c r="BV108" t="s">
        <v>251</v>
      </c>
      <c r="BX108" t="s">
        <v>251</v>
      </c>
      <c r="BY108" t="s">
        <v>251</v>
      </c>
      <c r="BZ108" t="s">
        <v>251</v>
      </c>
      <c r="CA108" t="s">
        <v>251</v>
      </c>
      <c r="CB108" t="s">
        <v>251</v>
      </c>
      <c r="CC108" t="s">
        <v>251</v>
      </c>
      <c r="CD108" t="s">
        <v>251</v>
      </c>
      <c r="CE108" t="s">
        <v>251</v>
      </c>
      <c r="CF108" t="s">
        <v>251</v>
      </c>
      <c r="CG108" t="s">
        <v>251</v>
      </c>
      <c r="CH108" t="s">
        <v>251</v>
      </c>
      <c r="CI108" t="s">
        <v>251</v>
      </c>
      <c r="CJ108" t="s">
        <v>251</v>
      </c>
      <c r="CK108" t="s">
        <v>251</v>
      </c>
      <c r="CL108" t="s">
        <v>251</v>
      </c>
      <c r="CN108" t="s">
        <v>109</v>
      </c>
      <c r="CO108" t="s">
        <v>114</v>
      </c>
      <c r="CQ108" t="s">
        <v>293</v>
      </c>
      <c r="DL108" t="s">
        <v>350</v>
      </c>
      <c r="DM108" t="s">
        <v>242</v>
      </c>
      <c r="DN108" t="s">
        <v>243</v>
      </c>
      <c r="DO108" t="s">
        <v>243</v>
      </c>
      <c r="DP108" t="s">
        <v>243</v>
      </c>
      <c r="DQ108" t="s">
        <v>243</v>
      </c>
      <c r="DR108" t="s">
        <v>243</v>
      </c>
      <c r="DS108" t="s">
        <v>243</v>
      </c>
      <c r="DT108" t="s">
        <v>243</v>
      </c>
      <c r="DU108" t="s">
        <v>243</v>
      </c>
      <c r="DV108" t="s">
        <v>243</v>
      </c>
      <c r="DW108" t="s">
        <v>242</v>
      </c>
      <c r="DX108" t="s">
        <v>243</v>
      </c>
      <c r="DY108" t="s">
        <v>243</v>
      </c>
      <c r="DZ108" t="s">
        <v>243</v>
      </c>
      <c r="EA108" t="s">
        <v>243</v>
      </c>
      <c r="EB108" t="s">
        <v>243</v>
      </c>
      <c r="EC108" t="s">
        <v>243</v>
      </c>
      <c r="ED108" t="s">
        <v>243</v>
      </c>
      <c r="EF108" t="s">
        <v>109</v>
      </c>
      <c r="EG108" t="s">
        <v>243</v>
      </c>
      <c r="EH108" t="s">
        <v>243</v>
      </c>
      <c r="EI108" t="s">
        <v>243</v>
      </c>
      <c r="EJ108" t="s">
        <v>243</v>
      </c>
      <c r="EK108" t="s">
        <v>243</v>
      </c>
      <c r="EL108" t="s">
        <v>243</v>
      </c>
      <c r="EM108" t="s">
        <v>243</v>
      </c>
      <c r="EN108" t="s">
        <v>242</v>
      </c>
      <c r="EO108" t="s">
        <v>243</v>
      </c>
      <c r="EP108" t="s">
        <v>243</v>
      </c>
      <c r="EQ108" t="s">
        <v>243</v>
      </c>
      <c r="ER108" t="s">
        <v>243</v>
      </c>
      <c r="ES108" t="s">
        <v>243</v>
      </c>
      <c r="ET108" t="s">
        <v>243</v>
      </c>
      <c r="EU108" t="s">
        <v>243</v>
      </c>
      <c r="EV108" t="s">
        <v>243</v>
      </c>
      <c r="EW108" t="s">
        <v>243</v>
      </c>
      <c r="EX108" t="s">
        <v>243</v>
      </c>
      <c r="EY108" t="s">
        <v>243</v>
      </c>
      <c r="EZ108" t="s">
        <v>243</v>
      </c>
      <c r="FA108" t="s">
        <v>243</v>
      </c>
      <c r="FB108" t="s">
        <v>243</v>
      </c>
      <c r="FC108" t="s">
        <v>243</v>
      </c>
      <c r="FD108" t="s">
        <v>243</v>
      </c>
      <c r="FE108" t="s">
        <v>243</v>
      </c>
      <c r="FF108" t="s">
        <v>243</v>
      </c>
      <c r="FG108" t="s">
        <v>243</v>
      </c>
      <c r="FH108" t="s">
        <v>243</v>
      </c>
      <c r="FI108" t="s">
        <v>243</v>
      </c>
      <c r="FJ108" t="s">
        <v>243</v>
      </c>
      <c r="FK108" t="s">
        <v>243</v>
      </c>
      <c r="FL108" t="s">
        <v>576</v>
      </c>
      <c r="FM108" t="s">
        <v>242</v>
      </c>
      <c r="FN108" t="s">
        <v>243</v>
      </c>
      <c r="FO108" t="s">
        <v>243</v>
      </c>
      <c r="FP108" t="s">
        <v>243</v>
      </c>
      <c r="FQ108" t="s">
        <v>243</v>
      </c>
      <c r="FR108" t="s">
        <v>242</v>
      </c>
      <c r="FS108" t="s">
        <v>243</v>
      </c>
      <c r="FT108" t="s">
        <v>242</v>
      </c>
      <c r="FU108" t="s">
        <v>243</v>
      </c>
      <c r="FV108" t="s">
        <v>243</v>
      </c>
      <c r="FW108" t="s">
        <v>243</v>
      </c>
      <c r="FX108" t="s">
        <v>243</v>
      </c>
      <c r="FY108" t="s">
        <v>243</v>
      </c>
      <c r="FZ108" t="s">
        <v>243</v>
      </c>
      <c r="GA108" t="s">
        <v>243</v>
      </c>
      <c r="GB108" t="s">
        <v>243</v>
      </c>
      <c r="GC108" t="s">
        <v>243</v>
      </c>
      <c r="GD108" t="s">
        <v>243</v>
      </c>
      <c r="GE108" t="s">
        <v>243</v>
      </c>
      <c r="GG108" t="s">
        <v>839</v>
      </c>
    </row>
    <row r="109" spans="1:189" x14ac:dyDescent="0.35">
      <c r="A109" t="s">
        <v>840</v>
      </c>
      <c r="B109" t="s">
        <v>725</v>
      </c>
      <c r="C109" t="s">
        <v>233</v>
      </c>
      <c r="D109" t="s">
        <v>480</v>
      </c>
      <c r="E109" t="s">
        <v>233</v>
      </c>
      <c r="F109" t="s">
        <v>233</v>
      </c>
      <c r="G109" t="s">
        <v>233</v>
      </c>
      <c r="H109" t="s">
        <v>841</v>
      </c>
      <c r="I109" t="s">
        <v>236</v>
      </c>
      <c r="J109" t="s">
        <v>362</v>
      </c>
      <c r="K109" t="s">
        <v>842</v>
      </c>
      <c r="L109" t="s">
        <v>843</v>
      </c>
      <c r="N109" t="s">
        <v>240</v>
      </c>
      <c r="O109" t="s">
        <v>241</v>
      </c>
      <c r="P109" t="s">
        <v>242</v>
      </c>
      <c r="Q109" t="s">
        <v>243</v>
      </c>
      <c r="R109" t="s">
        <v>243</v>
      </c>
      <c r="S109" t="s">
        <v>243</v>
      </c>
      <c r="T109" t="s">
        <v>243</v>
      </c>
      <c r="U109" t="s">
        <v>243</v>
      </c>
      <c r="W109" t="s">
        <v>244</v>
      </c>
      <c r="Y109" t="s">
        <v>245</v>
      </c>
      <c r="Z109" t="s">
        <v>243</v>
      </c>
      <c r="AA109" t="s">
        <v>243</v>
      </c>
      <c r="AB109" t="s">
        <v>243</v>
      </c>
      <c r="AC109" t="s">
        <v>243</v>
      </c>
      <c r="AD109" t="s">
        <v>243</v>
      </c>
      <c r="AE109" t="s">
        <v>243</v>
      </c>
      <c r="AF109" t="s">
        <v>242</v>
      </c>
      <c r="AG109" t="s">
        <v>243</v>
      </c>
      <c r="AH109" t="s">
        <v>243</v>
      </c>
      <c r="AI109" t="s">
        <v>243</v>
      </c>
      <c r="AJ109" t="s">
        <v>243</v>
      </c>
      <c r="AK109" t="s">
        <v>243</v>
      </c>
      <c r="AL109" t="s">
        <v>243</v>
      </c>
      <c r="AM109" t="s">
        <v>243</v>
      </c>
      <c r="AN109" t="s">
        <v>243</v>
      </c>
      <c r="AP109" t="s">
        <v>373</v>
      </c>
      <c r="AR109" t="s">
        <v>247</v>
      </c>
      <c r="AT109" t="s">
        <v>317</v>
      </c>
      <c r="AU109" t="s">
        <v>249</v>
      </c>
      <c r="AV109" t="s">
        <v>243</v>
      </c>
      <c r="AW109" t="s">
        <v>242</v>
      </c>
      <c r="AX109" t="s">
        <v>242</v>
      </c>
      <c r="AY109" t="s">
        <v>243</v>
      </c>
      <c r="AZ109" t="s">
        <v>242</v>
      </c>
      <c r="BA109" t="s">
        <v>243</v>
      </c>
      <c r="BB109" t="s">
        <v>243</v>
      </c>
      <c r="BC109" t="s">
        <v>287</v>
      </c>
      <c r="BD109" t="s">
        <v>250</v>
      </c>
      <c r="BE109" t="s">
        <v>250</v>
      </c>
      <c r="BF109" t="s">
        <v>287</v>
      </c>
      <c r="BG109" t="s">
        <v>250</v>
      </c>
      <c r="BH109" t="s">
        <v>250</v>
      </c>
      <c r="BI109" t="s">
        <v>251</v>
      </c>
      <c r="BJ109" t="s">
        <v>251</v>
      </c>
      <c r="BK109" t="s">
        <v>251</v>
      </c>
      <c r="BL109" t="s">
        <v>251</v>
      </c>
      <c r="BN109" t="s">
        <v>251</v>
      </c>
      <c r="BO109" t="s">
        <v>252</v>
      </c>
      <c r="BP109" t="s">
        <v>251</v>
      </c>
      <c r="BQ109" t="s">
        <v>266</v>
      </c>
      <c r="BR109" t="s">
        <v>267</v>
      </c>
      <c r="BT109" t="s">
        <v>251</v>
      </c>
      <c r="BU109" t="s">
        <v>251</v>
      </c>
      <c r="BV109" t="s">
        <v>251</v>
      </c>
      <c r="BX109" t="s">
        <v>251</v>
      </c>
      <c r="BY109" t="s">
        <v>251</v>
      </c>
      <c r="BZ109" t="s">
        <v>251</v>
      </c>
      <c r="CA109" t="s">
        <v>251</v>
      </c>
      <c r="CB109" t="s">
        <v>251</v>
      </c>
      <c r="CC109" t="s">
        <v>251</v>
      </c>
      <c r="CD109" t="s">
        <v>251</v>
      </c>
      <c r="CE109" t="s">
        <v>251</v>
      </c>
      <c r="CF109" t="s">
        <v>251</v>
      </c>
      <c r="CG109" t="s">
        <v>251</v>
      </c>
      <c r="CH109" t="s">
        <v>251</v>
      </c>
      <c r="CI109" t="s">
        <v>251</v>
      </c>
      <c r="CJ109" t="s">
        <v>251</v>
      </c>
      <c r="CK109" t="s">
        <v>251</v>
      </c>
      <c r="CL109" t="s">
        <v>251</v>
      </c>
      <c r="CN109" t="s">
        <v>111</v>
      </c>
      <c r="CO109" t="s">
        <v>110</v>
      </c>
      <c r="CP109" t="s">
        <v>108</v>
      </c>
      <c r="CQ109" t="s">
        <v>293</v>
      </c>
      <c r="DL109" t="s">
        <v>367</v>
      </c>
      <c r="DM109" t="s">
        <v>243</v>
      </c>
      <c r="DN109" t="s">
        <v>243</v>
      </c>
      <c r="DO109" t="s">
        <v>243</v>
      </c>
      <c r="DP109" t="s">
        <v>243</v>
      </c>
      <c r="DQ109" t="s">
        <v>243</v>
      </c>
      <c r="DR109" t="s">
        <v>243</v>
      </c>
      <c r="DS109" t="s">
        <v>243</v>
      </c>
      <c r="DT109" t="s">
        <v>243</v>
      </c>
      <c r="DU109" t="s">
        <v>243</v>
      </c>
      <c r="DV109" t="s">
        <v>243</v>
      </c>
      <c r="DW109" t="s">
        <v>242</v>
      </c>
      <c r="DX109" t="s">
        <v>243</v>
      </c>
      <c r="DY109" t="s">
        <v>243</v>
      </c>
      <c r="DZ109" t="s">
        <v>243</v>
      </c>
      <c r="EA109" t="s">
        <v>243</v>
      </c>
      <c r="EB109" t="s">
        <v>243</v>
      </c>
      <c r="EC109" t="s">
        <v>243</v>
      </c>
      <c r="ED109" t="s">
        <v>243</v>
      </c>
      <c r="EF109" t="s">
        <v>726</v>
      </c>
      <c r="EG109" t="s">
        <v>243</v>
      </c>
      <c r="EH109" t="s">
        <v>243</v>
      </c>
      <c r="EI109" t="s">
        <v>243</v>
      </c>
      <c r="EJ109" t="s">
        <v>243</v>
      </c>
      <c r="EK109" t="s">
        <v>243</v>
      </c>
      <c r="EL109" t="s">
        <v>243</v>
      </c>
      <c r="EM109" t="s">
        <v>242</v>
      </c>
      <c r="EN109" t="s">
        <v>243</v>
      </c>
      <c r="EO109" t="s">
        <v>242</v>
      </c>
      <c r="EP109" t="s">
        <v>242</v>
      </c>
      <c r="EQ109" t="s">
        <v>243</v>
      </c>
      <c r="ER109" t="s">
        <v>243</v>
      </c>
      <c r="ES109" t="s">
        <v>243</v>
      </c>
      <c r="ET109" t="s">
        <v>243</v>
      </c>
      <c r="EU109" t="s">
        <v>243</v>
      </c>
      <c r="EV109" t="s">
        <v>243</v>
      </c>
      <c r="EW109" t="s">
        <v>243</v>
      </c>
      <c r="EX109" t="s">
        <v>243</v>
      </c>
      <c r="EY109" t="s">
        <v>243</v>
      </c>
      <c r="EZ109" t="s">
        <v>243</v>
      </c>
      <c r="FA109" t="s">
        <v>243</v>
      </c>
      <c r="FB109" t="s">
        <v>243</v>
      </c>
      <c r="FC109" t="s">
        <v>243</v>
      </c>
      <c r="FD109" t="s">
        <v>243</v>
      </c>
      <c r="FE109" t="s">
        <v>243</v>
      </c>
      <c r="FF109" t="s">
        <v>243</v>
      </c>
      <c r="FG109" t="s">
        <v>243</v>
      </c>
      <c r="FH109" t="s">
        <v>243</v>
      </c>
      <c r="FI109" t="s">
        <v>243</v>
      </c>
      <c r="FJ109" t="s">
        <v>243</v>
      </c>
      <c r="FK109" t="s">
        <v>243</v>
      </c>
      <c r="FL109" t="s">
        <v>425</v>
      </c>
      <c r="FM109" t="s">
        <v>242</v>
      </c>
      <c r="FN109" t="s">
        <v>242</v>
      </c>
      <c r="FO109" t="s">
        <v>243</v>
      </c>
      <c r="FP109" t="s">
        <v>243</v>
      </c>
      <c r="FQ109" t="s">
        <v>243</v>
      </c>
      <c r="FR109" t="s">
        <v>243</v>
      </c>
      <c r="FS109" t="s">
        <v>242</v>
      </c>
      <c r="FT109" t="s">
        <v>243</v>
      </c>
      <c r="FU109" t="s">
        <v>243</v>
      </c>
      <c r="FV109" t="s">
        <v>243</v>
      </c>
      <c r="FW109" t="s">
        <v>243</v>
      </c>
      <c r="FX109" t="s">
        <v>243</v>
      </c>
      <c r="FY109" t="s">
        <v>243</v>
      </c>
      <c r="FZ109" t="s">
        <v>243</v>
      </c>
      <c r="GA109" t="s">
        <v>243</v>
      </c>
      <c r="GB109" t="s">
        <v>243</v>
      </c>
      <c r="GC109" t="s">
        <v>243</v>
      </c>
      <c r="GD109" t="s">
        <v>243</v>
      </c>
      <c r="GE109" t="s">
        <v>243</v>
      </c>
      <c r="GG109" t="s">
        <v>844</v>
      </c>
    </row>
    <row r="110" spans="1:189" x14ac:dyDescent="0.35">
      <c r="A110" t="s">
        <v>845</v>
      </c>
      <c r="B110" t="s">
        <v>561</v>
      </c>
      <c r="C110" t="s">
        <v>233</v>
      </c>
      <c r="D110" t="s">
        <v>319</v>
      </c>
      <c r="E110" t="s">
        <v>233</v>
      </c>
      <c r="F110" t="s">
        <v>233</v>
      </c>
      <c r="G110" t="s">
        <v>233</v>
      </c>
      <c r="H110" t="s">
        <v>602</v>
      </c>
      <c r="I110" t="s">
        <v>261</v>
      </c>
      <c r="K110" t="s">
        <v>846</v>
      </c>
      <c r="L110" t="s">
        <v>847</v>
      </c>
      <c r="N110" t="s">
        <v>240</v>
      </c>
      <c r="O110" t="s">
        <v>241</v>
      </c>
      <c r="P110" t="s">
        <v>242</v>
      </c>
      <c r="Q110" t="s">
        <v>243</v>
      </c>
      <c r="R110" t="s">
        <v>243</v>
      </c>
      <c r="S110" t="s">
        <v>243</v>
      </c>
      <c r="T110" t="s">
        <v>243</v>
      </c>
      <c r="U110" t="s">
        <v>243</v>
      </c>
      <c r="W110" t="s">
        <v>244</v>
      </c>
      <c r="Y110" t="s">
        <v>311</v>
      </c>
      <c r="Z110" t="s">
        <v>242</v>
      </c>
      <c r="AA110" t="s">
        <v>243</v>
      </c>
      <c r="AB110" t="s">
        <v>243</v>
      </c>
      <c r="AC110" t="s">
        <v>243</v>
      </c>
      <c r="AD110" t="s">
        <v>243</v>
      </c>
      <c r="AE110" t="s">
        <v>243</v>
      </c>
      <c r="AF110" t="s">
        <v>243</v>
      </c>
      <c r="AG110" t="s">
        <v>243</v>
      </c>
      <c r="AH110" t="s">
        <v>243</v>
      </c>
      <c r="AI110" t="s">
        <v>243</v>
      </c>
      <c r="AJ110" t="s">
        <v>243</v>
      </c>
      <c r="AK110" t="s">
        <v>243</v>
      </c>
      <c r="AL110" t="s">
        <v>243</v>
      </c>
      <c r="AM110" t="s">
        <v>243</v>
      </c>
      <c r="AN110" t="s">
        <v>243</v>
      </c>
      <c r="AP110" t="s">
        <v>263</v>
      </c>
      <c r="AR110" t="s">
        <v>357</v>
      </c>
      <c r="AT110" t="s">
        <v>307</v>
      </c>
      <c r="AU110" t="s">
        <v>358</v>
      </c>
      <c r="AV110" t="s">
        <v>243</v>
      </c>
      <c r="AW110" t="s">
        <v>242</v>
      </c>
      <c r="AX110" t="s">
        <v>243</v>
      </c>
      <c r="AY110" t="s">
        <v>242</v>
      </c>
      <c r="AZ110" t="s">
        <v>243</v>
      </c>
      <c r="BA110" t="s">
        <v>243</v>
      </c>
      <c r="BB110" t="s">
        <v>243</v>
      </c>
      <c r="BC110" t="s">
        <v>250</v>
      </c>
      <c r="BD110" t="s">
        <v>250</v>
      </c>
      <c r="BE110" t="s">
        <v>250</v>
      </c>
      <c r="BF110" t="s">
        <v>250</v>
      </c>
      <c r="BG110" t="s">
        <v>250</v>
      </c>
      <c r="BH110" t="s">
        <v>250</v>
      </c>
      <c r="BI110" t="s">
        <v>251</v>
      </c>
      <c r="BJ110" t="s">
        <v>251</v>
      </c>
      <c r="BK110" t="s">
        <v>251</v>
      </c>
      <c r="BL110" t="s">
        <v>349</v>
      </c>
      <c r="BN110" t="s">
        <v>438</v>
      </c>
      <c r="BO110" t="s">
        <v>252</v>
      </c>
      <c r="BP110" t="s">
        <v>288</v>
      </c>
      <c r="BQ110" t="s">
        <v>266</v>
      </c>
      <c r="BR110" t="s">
        <v>251</v>
      </c>
      <c r="BT110" t="s">
        <v>251</v>
      </c>
      <c r="BU110" t="s">
        <v>253</v>
      </c>
      <c r="BV110" t="s">
        <v>251</v>
      </c>
      <c r="BX110" t="s">
        <v>251</v>
      </c>
      <c r="BY110" t="s">
        <v>251</v>
      </c>
      <c r="BZ110" t="s">
        <v>254</v>
      </c>
      <c r="CA110" t="s">
        <v>251</v>
      </c>
      <c r="CB110" t="s">
        <v>251</v>
      </c>
      <c r="CC110" t="s">
        <v>251</v>
      </c>
      <c r="CD110" t="s">
        <v>251</v>
      </c>
      <c r="CE110" t="s">
        <v>251</v>
      </c>
      <c r="CF110" t="s">
        <v>251</v>
      </c>
      <c r="CG110" t="s">
        <v>251</v>
      </c>
      <c r="CH110" t="s">
        <v>251</v>
      </c>
      <c r="CI110" t="s">
        <v>251</v>
      </c>
      <c r="CJ110" t="s">
        <v>251</v>
      </c>
      <c r="CK110" t="s">
        <v>251</v>
      </c>
      <c r="CL110" t="s">
        <v>251</v>
      </c>
      <c r="CN110" t="s">
        <v>105</v>
      </c>
      <c r="CO110" t="s">
        <v>109</v>
      </c>
      <c r="CP110" t="s">
        <v>110</v>
      </c>
      <c r="CQ110" t="s">
        <v>255</v>
      </c>
      <c r="CR110" t="s">
        <v>811</v>
      </c>
      <c r="CS110" t="s">
        <v>243</v>
      </c>
      <c r="CT110" t="s">
        <v>243</v>
      </c>
      <c r="CU110" t="s">
        <v>242</v>
      </c>
      <c r="CV110" t="s">
        <v>243</v>
      </c>
      <c r="CW110" t="s">
        <v>242</v>
      </c>
      <c r="CX110" t="s">
        <v>243</v>
      </c>
      <c r="CY110" t="s">
        <v>243</v>
      </c>
      <c r="CZ110" t="s">
        <v>243</v>
      </c>
      <c r="DA110" t="s">
        <v>243</v>
      </c>
      <c r="DB110" t="s">
        <v>243</v>
      </c>
      <c r="DC110" t="s">
        <v>242</v>
      </c>
      <c r="DD110" t="s">
        <v>243</v>
      </c>
      <c r="DE110" t="s">
        <v>243</v>
      </c>
      <c r="DF110" t="s">
        <v>243</v>
      </c>
      <c r="DG110" t="s">
        <v>243</v>
      </c>
      <c r="DH110" t="s">
        <v>243</v>
      </c>
      <c r="DI110" t="s">
        <v>243</v>
      </c>
      <c r="DJ110" t="s">
        <v>243</v>
      </c>
      <c r="EF110" t="s">
        <v>693</v>
      </c>
      <c r="EG110" t="s">
        <v>243</v>
      </c>
      <c r="EH110" t="s">
        <v>243</v>
      </c>
      <c r="EI110" t="s">
        <v>243</v>
      </c>
      <c r="EJ110" t="s">
        <v>242</v>
      </c>
      <c r="EK110" t="s">
        <v>243</v>
      </c>
      <c r="EL110" t="s">
        <v>243</v>
      </c>
      <c r="EM110" t="s">
        <v>242</v>
      </c>
      <c r="EN110" t="s">
        <v>243</v>
      </c>
      <c r="EO110" t="s">
        <v>242</v>
      </c>
      <c r="EP110" t="s">
        <v>243</v>
      </c>
      <c r="EQ110" t="s">
        <v>243</v>
      </c>
      <c r="ER110" t="s">
        <v>243</v>
      </c>
      <c r="ES110" t="s">
        <v>243</v>
      </c>
      <c r="ET110" t="s">
        <v>243</v>
      </c>
      <c r="EU110" t="s">
        <v>243</v>
      </c>
      <c r="EV110" t="s">
        <v>243</v>
      </c>
      <c r="EW110" t="s">
        <v>243</v>
      </c>
      <c r="EX110" t="s">
        <v>243</v>
      </c>
      <c r="EY110" t="s">
        <v>243</v>
      </c>
      <c r="EZ110" t="s">
        <v>243</v>
      </c>
      <c r="FA110" t="s">
        <v>243</v>
      </c>
      <c r="FB110" t="s">
        <v>243</v>
      </c>
      <c r="FC110" t="s">
        <v>243</v>
      </c>
      <c r="FD110" t="s">
        <v>243</v>
      </c>
      <c r="FE110" t="s">
        <v>243</v>
      </c>
      <c r="FF110" t="s">
        <v>243</v>
      </c>
      <c r="FG110" t="s">
        <v>243</v>
      </c>
      <c r="FH110" t="s">
        <v>243</v>
      </c>
      <c r="FI110" t="s">
        <v>243</v>
      </c>
      <c r="FJ110" t="s">
        <v>243</v>
      </c>
      <c r="FK110" t="s">
        <v>243</v>
      </c>
      <c r="FL110" t="s">
        <v>848</v>
      </c>
      <c r="FM110" t="s">
        <v>242</v>
      </c>
      <c r="FN110" t="s">
        <v>243</v>
      </c>
      <c r="FO110" t="s">
        <v>243</v>
      </c>
      <c r="FP110" t="s">
        <v>242</v>
      </c>
      <c r="FQ110" t="s">
        <v>243</v>
      </c>
      <c r="FR110" t="s">
        <v>243</v>
      </c>
      <c r="FS110" t="s">
        <v>242</v>
      </c>
      <c r="FT110" t="s">
        <v>243</v>
      </c>
      <c r="FU110" t="s">
        <v>243</v>
      </c>
      <c r="FV110" t="s">
        <v>243</v>
      </c>
      <c r="FW110" t="s">
        <v>243</v>
      </c>
      <c r="FX110" t="s">
        <v>243</v>
      </c>
      <c r="FY110" t="s">
        <v>243</v>
      </c>
      <c r="FZ110" t="s">
        <v>243</v>
      </c>
      <c r="GA110" t="s">
        <v>243</v>
      </c>
      <c r="GB110" t="s">
        <v>243</v>
      </c>
      <c r="GC110" t="s">
        <v>243</v>
      </c>
      <c r="GD110" t="s">
        <v>243</v>
      </c>
      <c r="GE110" t="s">
        <v>243</v>
      </c>
      <c r="GG110" t="s">
        <v>849</v>
      </c>
    </row>
    <row r="111" spans="1:189" x14ac:dyDescent="0.35">
      <c r="A111" t="s">
        <v>850</v>
      </c>
      <c r="B111" t="s">
        <v>725</v>
      </c>
      <c r="C111" t="s">
        <v>233</v>
      </c>
      <c r="D111" t="s">
        <v>441</v>
      </c>
      <c r="E111" t="s">
        <v>233</v>
      </c>
      <c r="F111" t="s">
        <v>233</v>
      </c>
      <c r="G111" t="s">
        <v>233</v>
      </c>
      <c r="H111" t="s">
        <v>841</v>
      </c>
      <c r="I111" t="s">
        <v>236</v>
      </c>
      <c r="J111" t="s">
        <v>362</v>
      </c>
      <c r="K111" t="s">
        <v>683</v>
      </c>
      <c r="L111" t="s">
        <v>684</v>
      </c>
      <c r="N111" t="s">
        <v>240</v>
      </c>
      <c r="O111" t="s">
        <v>241</v>
      </c>
      <c r="P111" t="s">
        <v>242</v>
      </c>
      <c r="Q111" t="s">
        <v>243</v>
      </c>
      <c r="R111" t="s">
        <v>243</v>
      </c>
      <c r="S111" t="s">
        <v>243</v>
      </c>
      <c r="T111" t="s">
        <v>243</v>
      </c>
      <c r="U111" t="s">
        <v>243</v>
      </c>
      <c r="W111" t="s">
        <v>244</v>
      </c>
      <c r="Y111" t="s">
        <v>851</v>
      </c>
      <c r="Z111" t="s">
        <v>243</v>
      </c>
      <c r="AA111" t="s">
        <v>243</v>
      </c>
      <c r="AB111" t="s">
        <v>243</v>
      </c>
      <c r="AC111" t="s">
        <v>243</v>
      </c>
      <c r="AD111" t="s">
        <v>243</v>
      </c>
      <c r="AE111" t="s">
        <v>243</v>
      </c>
      <c r="AF111" t="s">
        <v>243</v>
      </c>
      <c r="AG111" t="s">
        <v>243</v>
      </c>
      <c r="AH111" t="s">
        <v>242</v>
      </c>
      <c r="AI111" t="s">
        <v>243</v>
      </c>
      <c r="AJ111" t="s">
        <v>243</v>
      </c>
      <c r="AK111" t="s">
        <v>243</v>
      </c>
      <c r="AL111" t="s">
        <v>243</v>
      </c>
      <c r="AM111" t="s">
        <v>243</v>
      </c>
      <c r="AN111" t="s">
        <v>243</v>
      </c>
      <c r="AP111" t="s">
        <v>373</v>
      </c>
      <c r="AR111" t="s">
        <v>324</v>
      </c>
      <c r="AT111" t="s">
        <v>242</v>
      </c>
      <c r="AU111" t="s">
        <v>261</v>
      </c>
      <c r="AV111" t="s">
        <v>243</v>
      </c>
      <c r="AW111" t="s">
        <v>243</v>
      </c>
      <c r="AX111" t="s">
        <v>243</v>
      </c>
      <c r="AY111" t="s">
        <v>243</v>
      </c>
      <c r="AZ111" t="s">
        <v>243</v>
      </c>
      <c r="BA111" t="s">
        <v>243</v>
      </c>
      <c r="BB111" t="s">
        <v>242</v>
      </c>
      <c r="BC111" t="s">
        <v>250</v>
      </c>
      <c r="BD111" t="s">
        <v>250</v>
      </c>
      <c r="BE111" t="s">
        <v>250</v>
      </c>
      <c r="BF111" t="s">
        <v>250</v>
      </c>
      <c r="BG111" t="s">
        <v>250</v>
      </c>
      <c r="BH111" t="s">
        <v>250</v>
      </c>
      <c r="BI111" t="s">
        <v>251</v>
      </c>
      <c r="BJ111" t="s">
        <v>251</v>
      </c>
      <c r="BK111" t="s">
        <v>251</v>
      </c>
      <c r="BL111" t="s">
        <v>251</v>
      </c>
      <c r="BN111" t="s">
        <v>251</v>
      </c>
      <c r="BO111" t="s">
        <v>251</v>
      </c>
      <c r="BP111" t="s">
        <v>251</v>
      </c>
      <c r="BQ111" t="s">
        <v>266</v>
      </c>
      <c r="BR111" t="s">
        <v>251</v>
      </c>
      <c r="BT111" t="s">
        <v>251</v>
      </c>
      <c r="BU111" t="s">
        <v>251</v>
      </c>
      <c r="BV111" t="s">
        <v>251</v>
      </c>
      <c r="BY111" t="s">
        <v>251</v>
      </c>
      <c r="BZ111" t="s">
        <v>254</v>
      </c>
      <c r="CA111" t="s">
        <v>251</v>
      </c>
      <c r="CB111" t="s">
        <v>251</v>
      </c>
      <c r="CC111" t="s">
        <v>251</v>
      </c>
      <c r="CD111" t="s">
        <v>251</v>
      </c>
      <c r="CE111" t="s">
        <v>251</v>
      </c>
      <c r="CF111" t="s">
        <v>251</v>
      </c>
      <c r="CG111" t="s">
        <v>251</v>
      </c>
      <c r="CH111" t="s">
        <v>251</v>
      </c>
      <c r="CI111" t="s">
        <v>251</v>
      </c>
      <c r="CJ111" t="s">
        <v>251</v>
      </c>
      <c r="CK111" t="s">
        <v>251</v>
      </c>
      <c r="CL111" t="s">
        <v>251</v>
      </c>
      <c r="CN111" t="s">
        <v>110</v>
      </c>
      <c r="CO111" t="s">
        <v>119</v>
      </c>
      <c r="CQ111" t="s">
        <v>255</v>
      </c>
      <c r="CR111" t="s">
        <v>339</v>
      </c>
      <c r="CS111" t="s">
        <v>243</v>
      </c>
      <c r="CT111" t="s">
        <v>243</v>
      </c>
      <c r="CU111" t="s">
        <v>243</v>
      </c>
      <c r="CV111" t="s">
        <v>243</v>
      </c>
      <c r="CW111" t="s">
        <v>243</v>
      </c>
      <c r="CX111" t="s">
        <v>243</v>
      </c>
      <c r="CY111" t="s">
        <v>242</v>
      </c>
      <c r="CZ111" t="s">
        <v>243</v>
      </c>
      <c r="DA111" t="s">
        <v>243</v>
      </c>
      <c r="DB111" t="s">
        <v>243</v>
      </c>
      <c r="DC111" t="s">
        <v>242</v>
      </c>
      <c r="DD111" t="s">
        <v>243</v>
      </c>
      <c r="DE111" t="s">
        <v>243</v>
      </c>
      <c r="DF111" t="s">
        <v>243</v>
      </c>
      <c r="DG111" t="s">
        <v>243</v>
      </c>
      <c r="DH111" t="s">
        <v>243</v>
      </c>
      <c r="DI111" t="s">
        <v>243</v>
      </c>
      <c r="DJ111" t="s">
        <v>243</v>
      </c>
      <c r="EF111" t="s">
        <v>110</v>
      </c>
      <c r="EG111" t="s">
        <v>243</v>
      </c>
      <c r="EH111" t="s">
        <v>243</v>
      </c>
      <c r="EI111" t="s">
        <v>243</v>
      </c>
      <c r="EJ111" t="s">
        <v>243</v>
      </c>
      <c r="EK111" t="s">
        <v>243</v>
      </c>
      <c r="EL111" t="s">
        <v>243</v>
      </c>
      <c r="EM111" t="s">
        <v>243</v>
      </c>
      <c r="EN111" t="s">
        <v>243</v>
      </c>
      <c r="EO111" t="s">
        <v>242</v>
      </c>
      <c r="EP111" t="s">
        <v>243</v>
      </c>
      <c r="EQ111" t="s">
        <v>243</v>
      </c>
      <c r="ER111" t="s">
        <v>243</v>
      </c>
      <c r="ES111" t="s">
        <v>243</v>
      </c>
      <c r="ET111" t="s">
        <v>243</v>
      </c>
      <c r="EU111" t="s">
        <v>243</v>
      </c>
      <c r="EV111" t="s">
        <v>243</v>
      </c>
      <c r="EW111" t="s">
        <v>243</v>
      </c>
      <c r="EX111" t="s">
        <v>243</v>
      </c>
      <c r="EY111" t="s">
        <v>243</v>
      </c>
      <c r="EZ111" t="s">
        <v>243</v>
      </c>
      <c r="FA111" t="s">
        <v>243</v>
      </c>
      <c r="FB111" t="s">
        <v>243</v>
      </c>
      <c r="FC111" t="s">
        <v>243</v>
      </c>
      <c r="FD111" t="s">
        <v>243</v>
      </c>
      <c r="FE111" t="s">
        <v>243</v>
      </c>
      <c r="FF111" t="s">
        <v>243</v>
      </c>
      <c r="FG111" t="s">
        <v>243</v>
      </c>
      <c r="FH111" t="s">
        <v>243</v>
      </c>
      <c r="FI111" t="s">
        <v>243</v>
      </c>
      <c r="FJ111" t="s">
        <v>243</v>
      </c>
      <c r="FK111" t="s">
        <v>243</v>
      </c>
      <c r="FL111" t="s">
        <v>257</v>
      </c>
      <c r="FM111" t="s">
        <v>242</v>
      </c>
      <c r="FN111" t="s">
        <v>243</v>
      </c>
      <c r="FO111" t="s">
        <v>243</v>
      </c>
      <c r="FP111" t="s">
        <v>243</v>
      </c>
      <c r="FQ111" t="s">
        <v>243</v>
      </c>
      <c r="FR111" t="s">
        <v>243</v>
      </c>
      <c r="FS111" t="s">
        <v>243</v>
      </c>
      <c r="FT111" t="s">
        <v>243</v>
      </c>
      <c r="FU111" t="s">
        <v>243</v>
      </c>
      <c r="FV111" t="s">
        <v>243</v>
      </c>
      <c r="FW111" t="s">
        <v>243</v>
      </c>
      <c r="FX111" t="s">
        <v>243</v>
      </c>
      <c r="FY111" t="s">
        <v>243</v>
      </c>
      <c r="FZ111" t="s">
        <v>243</v>
      </c>
      <c r="GA111" t="s">
        <v>243</v>
      </c>
      <c r="GB111" t="s">
        <v>243</v>
      </c>
      <c r="GC111" t="s">
        <v>243</v>
      </c>
      <c r="GD111" t="s">
        <v>243</v>
      </c>
      <c r="GE111" t="s">
        <v>243</v>
      </c>
      <c r="GG111" t="s">
        <v>852</v>
      </c>
    </row>
    <row r="112" spans="1:189" x14ac:dyDescent="0.35">
      <c r="A112" t="s">
        <v>853</v>
      </c>
      <c r="B112" t="s">
        <v>725</v>
      </c>
      <c r="C112" t="s">
        <v>233</v>
      </c>
      <c r="D112" t="s">
        <v>586</v>
      </c>
      <c r="E112" t="s">
        <v>233</v>
      </c>
      <c r="F112" t="s">
        <v>233</v>
      </c>
      <c r="G112" t="s">
        <v>233</v>
      </c>
      <c r="H112" t="s">
        <v>649</v>
      </c>
      <c r="I112" t="s">
        <v>236</v>
      </c>
      <c r="J112" t="s">
        <v>277</v>
      </c>
      <c r="K112" t="s">
        <v>596</v>
      </c>
      <c r="L112" t="s">
        <v>854</v>
      </c>
      <c r="N112" t="s">
        <v>240</v>
      </c>
      <c r="O112" t="s">
        <v>241</v>
      </c>
      <c r="P112" t="s">
        <v>242</v>
      </c>
      <c r="Q112" t="s">
        <v>243</v>
      </c>
      <c r="R112" t="s">
        <v>243</v>
      </c>
      <c r="S112" t="s">
        <v>243</v>
      </c>
      <c r="T112" t="s">
        <v>243</v>
      </c>
      <c r="U112" t="s">
        <v>243</v>
      </c>
      <c r="W112" t="s">
        <v>244</v>
      </c>
      <c r="Y112" t="s">
        <v>356</v>
      </c>
      <c r="Z112" t="s">
        <v>243</v>
      </c>
      <c r="AA112" t="s">
        <v>243</v>
      </c>
      <c r="AB112" t="s">
        <v>243</v>
      </c>
      <c r="AC112" t="s">
        <v>243</v>
      </c>
      <c r="AD112" t="s">
        <v>243</v>
      </c>
      <c r="AE112" t="s">
        <v>243</v>
      </c>
      <c r="AF112" t="s">
        <v>243</v>
      </c>
      <c r="AG112" t="s">
        <v>243</v>
      </c>
      <c r="AH112" t="s">
        <v>243</v>
      </c>
      <c r="AI112" t="s">
        <v>243</v>
      </c>
      <c r="AJ112" t="s">
        <v>243</v>
      </c>
      <c r="AK112" t="s">
        <v>242</v>
      </c>
      <c r="AL112" t="s">
        <v>243</v>
      </c>
      <c r="AM112" t="s">
        <v>243</v>
      </c>
      <c r="AN112" t="s">
        <v>243</v>
      </c>
      <c r="AP112" t="s">
        <v>246</v>
      </c>
      <c r="AR112" t="s">
        <v>247</v>
      </c>
      <c r="AT112" t="s">
        <v>264</v>
      </c>
      <c r="AU112" t="s">
        <v>495</v>
      </c>
      <c r="AV112" t="s">
        <v>243</v>
      </c>
      <c r="AW112" t="s">
        <v>243</v>
      </c>
      <c r="AX112" t="s">
        <v>242</v>
      </c>
      <c r="AY112" t="s">
        <v>242</v>
      </c>
      <c r="AZ112" t="s">
        <v>242</v>
      </c>
      <c r="BA112" t="s">
        <v>243</v>
      </c>
      <c r="BB112" t="s">
        <v>243</v>
      </c>
      <c r="BC112" t="s">
        <v>250</v>
      </c>
      <c r="BD112" t="s">
        <v>250</v>
      </c>
      <c r="BE112" t="s">
        <v>250</v>
      </c>
      <c r="BF112" t="s">
        <v>250</v>
      </c>
      <c r="BG112" t="s">
        <v>250</v>
      </c>
      <c r="BH112" t="s">
        <v>250</v>
      </c>
      <c r="BI112" t="s">
        <v>251</v>
      </c>
      <c r="BJ112" t="s">
        <v>251</v>
      </c>
      <c r="BK112" t="s">
        <v>465</v>
      </c>
      <c r="BL112" t="s">
        <v>251</v>
      </c>
      <c r="BN112" t="s">
        <v>251</v>
      </c>
      <c r="BO112" t="s">
        <v>251</v>
      </c>
      <c r="BP112" t="s">
        <v>251</v>
      </c>
      <c r="BQ112" t="s">
        <v>251</v>
      </c>
      <c r="BR112" t="s">
        <v>251</v>
      </c>
      <c r="BT112" t="s">
        <v>251</v>
      </c>
      <c r="BU112" t="s">
        <v>251</v>
      </c>
      <c r="BV112" t="s">
        <v>251</v>
      </c>
      <c r="BX112" t="s">
        <v>251</v>
      </c>
      <c r="BY112" t="s">
        <v>251</v>
      </c>
      <c r="BZ112" t="s">
        <v>251</v>
      </c>
      <c r="CA112" t="s">
        <v>251</v>
      </c>
      <c r="CB112" t="s">
        <v>251</v>
      </c>
      <c r="CC112" t="s">
        <v>251</v>
      </c>
      <c r="CD112" t="s">
        <v>251</v>
      </c>
      <c r="CE112" t="s">
        <v>251</v>
      </c>
      <c r="CF112" t="s">
        <v>251</v>
      </c>
      <c r="CG112" t="s">
        <v>251</v>
      </c>
      <c r="CH112" t="s">
        <v>251</v>
      </c>
      <c r="CI112" t="s">
        <v>251</v>
      </c>
      <c r="CJ112" t="s">
        <v>251</v>
      </c>
      <c r="CK112" t="s">
        <v>251</v>
      </c>
      <c r="CL112" t="s">
        <v>251</v>
      </c>
      <c r="CN112" t="s">
        <v>104</v>
      </c>
      <c r="CQ112" t="s">
        <v>304</v>
      </c>
      <c r="CR112" t="s">
        <v>855</v>
      </c>
      <c r="CS112" t="s">
        <v>242</v>
      </c>
      <c r="CT112" t="s">
        <v>243</v>
      </c>
      <c r="CU112" t="s">
        <v>243</v>
      </c>
      <c r="CV112" t="s">
        <v>243</v>
      </c>
      <c r="CW112" t="s">
        <v>243</v>
      </c>
      <c r="CX112" t="s">
        <v>243</v>
      </c>
      <c r="CY112" t="s">
        <v>242</v>
      </c>
      <c r="CZ112" t="s">
        <v>243</v>
      </c>
      <c r="DA112" t="s">
        <v>243</v>
      </c>
      <c r="DB112" t="s">
        <v>243</v>
      </c>
      <c r="DC112" t="s">
        <v>243</v>
      </c>
      <c r="DD112" t="s">
        <v>243</v>
      </c>
      <c r="DE112" t="s">
        <v>243</v>
      </c>
      <c r="DF112" t="s">
        <v>243</v>
      </c>
      <c r="DG112" t="s">
        <v>243</v>
      </c>
      <c r="DH112" t="s">
        <v>243</v>
      </c>
      <c r="DI112" t="s">
        <v>243</v>
      </c>
      <c r="DJ112" t="s">
        <v>243</v>
      </c>
      <c r="EF112" t="s">
        <v>104</v>
      </c>
      <c r="EG112" t="s">
        <v>243</v>
      </c>
      <c r="EH112" t="s">
        <v>243</v>
      </c>
      <c r="EI112" t="s">
        <v>242</v>
      </c>
      <c r="EJ112" t="s">
        <v>243</v>
      </c>
      <c r="EK112" t="s">
        <v>243</v>
      </c>
      <c r="EL112" t="s">
        <v>243</v>
      </c>
      <c r="EM112" t="s">
        <v>243</v>
      </c>
      <c r="EN112" t="s">
        <v>243</v>
      </c>
      <c r="EO112" t="s">
        <v>243</v>
      </c>
      <c r="EP112" t="s">
        <v>243</v>
      </c>
      <c r="EQ112" t="s">
        <v>243</v>
      </c>
      <c r="ER112" t="s">
        <v>243</v>
      </c>
      <c r="ES112" t="s">
        <v>243</v>
      </c>
      <c r="ET112" t="s">
        <v>243</v>
      </c>
      <c r="EU112" t="s">
        <v>243</v>
      </c>
      <c r="EV112" t="s">
        <v>243</v>
      </c>
      <c r="EW112" t="s">
        <v>243</v>
      </c>
      <c r="EX112" t="s">
        <v>243</v>
      </c>
      <c r="EY112" t="s">
        <v>243</v>
      </c>
      <c r="EZ112" t="s">
        <v>243</v>
      </c>
      <c r="FA112" t="s">
        <v>243</v>
      </c>
      <c r="FB112" t="s">
        <v>243</v>
      </c>
      <c r="FC112" t="s">
        <v>243</v>
      </c>
      <c r="FD112" t="s">
        <v>243</v>
      </c>
      <c r="FE112" t="s">
        <v>243</v>
      </c>
      <c r="FF112" t="s">
        <v>243</v>
      </c>
      <c r="FG112" t="s">
        <v>243</v>
      </c>
      <c r="FH112" t="s">
        <v>243</v>
      </c>
      <c r="FI112" t="s">
        <v>243</v>
      </c>
      <c r="FJ112" t="s">
        <v>243</v>
      </c>
      <c r="FK112" t="s">
        <v>243</v>
      </c>
      <c r="FL112" t="s">
        <v>856</v>
      </c>
      <c r="FM112" t="s">
        <v>243</v>
      </c>
      <c r="FN112" t="s">
        <v>243</v>
      </c>
      <c r="FO112" t="s">
        <v>243</v>
      </c>
      <c r="FP112" t="s">
        <v>243</v>
      </c>
      <c r="FQ112" t="s">
        <v>242</v>
      </c>
      <c r="FR112" t="s">
        <v>243</v>
      </c>
      <c r="FS112" t="s">
        <v>243</v>
      </c>
      <c r="FT112" t="s">
        <v>243</v>
      </c>
      <c r="FU112" t="s">
        <v>243</v>
      </c>
      <c r="FV112" t="s">
        <v>243</v>
      </c>
      <c r="FW112" t="s">
        <v>243</v>
      </c>
      <c r="FX112" t="s">
        <v>243</v>
      </c>
      <c r="FY112" t="s">
        <v>243</v>
      </c>
      <c r="FZ112" t="s">
        <v>243</v>
      </c>
      <c r="GA112" t="s">
        <v>243</v>
      </c>
      <c r="GB112" t="s">
        <v>243</v>
      </c>
      <c r="GC112" t="s">
        <v>243</v>
      </c>
      <c r="GD112" t="s">
        <v>243</v>
      </c>
      <c r="GE112" t="s">
        <v>243</v>
      </c>
      <c r="GG112" t="s">
        <v>857</v>
      </c>
    </row>
    <row r="113" spans="1:189" x14ac:dyDescent="0.35">
      <c r="A113" t="s">
        <v>858</v>
      </c>
      <c r="B113" t="s">
        <v>725</v>
      </c>
      <c r="C113" t="s">
        <v>233</v>
      </c>
      <c r="D113" t="s">
        <v>688</v>
      </c>
      <c r="E113" t="s">
        <v>233</v>
      </c>
      <c r="F113" t="s">
        <v>233</v>
      </c>
      <c r="G113" t="s">
        <v>233</v>
      </c>
      <c r="H113" t="s">
        <v>859</v>
      </c>
      <c r="I113" t="s">
        <v>321</v>
      </c>
      <c r="J113" t="s">
        <v>381</v>
      </c>
      <c r="K113" t="s">
        <v>451</v>
      </c>
      <c r="L113" t="s">
        <v>860</v>
      </c>
      <c r="N113" t="s">
        <v>240</v>
      </c>
      <c r="O113" t="s">
        <v>354</v>
      </c>
      <c r="P113" t="s">
        <v>243</v>
      </c>
      <c r="Q113" t="s">
        <v>243</v>
      </c>
      <c r="R113" t="s">
        <v>243</v>
      </c>
      <c r="S113" t="s">
        <v>243</v>
      </c>
      <c r="T113" t="s">
        <v>243</v>
      </c>
      <c r="U113" t="s">
        <v>242</v>
      </c>
      <c r="V113" t="s">
        <v>861</v>
      </c>
      <c r="W113" t="s">
        <v>785</v>
      </c>
      <c r="Y113" t="s">
        <v>281</v>
      </c>
      <c r="Z113" t="s">
        <v>243</v>
      </c>
      <c r="AA113" t="s">
        <v>243</v>
      </c>
      <c r="AB113" t="s">
        <v>243</v>
      </c>
      <c r="AC113" t="s">
        <v>243</v>
      </c>
      <c r="AD113" t="s">
        <v>243</v>
      </c>
      <c r="AE113" t="s">
        <v>243</v>
      </c>
      <c r="AF113" t="s">
        <v>243</v>
      </c>
      <c r="AG113" t="s">
        <v>242</v>
      </c>
      <c r="AH113" t="s">
        <v>243</v>
      </c>
      <c r="AI113" t="s">
        <v>243</v>
      </c>
      <c r="AJ113" t="s">
        <v>243</v>
      </c>
      <c r="AK113" t="s">
        <v>243</v>
      </c>
      <c r="AL113" t="s">
        <v>243</v>
      </c>
      <c r="AM113" t="s">
        <v>243</v>
      </c>
      <c r="AN113" t="s">
        <v>243</v>
      </c>
      <c r="AP113" t="s">
        <v>246</v>
      </c>
      <c r="AR113" t="s">
        <v>400</v>
      </c>
      <c r="AT113" t="s">
        <v>307</v>
      </c>
      <c r="AU113" t="s">
        <v>862</v>
      </c>
      <c r="AV113" t="s">
        <v>243</v>
      </c>
      <c r="AW113" t="s">
        <v>242</v>
      </c>
      <c r="AX113" t="s">
        <v>242</v>
      </c>
      <c r="AY113" t="s">
        <v>242</v>
      </c>
      <c r="AZ113" t="s">
        <v>242</v>
      </c>
      <c r="BA113" t="s">
        <v>243</v>
      </c>
      <c r="BB113" t="s">
        <v>243</v>
      </c>
      <c r="BC113" t="s">
        <v>287</v>
      </c>
      <c r="BD113" t="s">
        <v>287</v>
      </c>
      <c r="BE113" t="s">
        <v>287</v>
      </c>
      <c r="BF113" t="s">
        <v>286</v>
      </c>
      <c r="BG113" t="s">
        <v>250</v>
      </c>
      <c r="BH113" t="s">
        <v>250</v>
      </c>
      <c r="BI113" t="s">
        <v>348</v>
      </c>
      <c r="BJ113" t="s">
        <v>366</v>
      </c>
      <c r="BK113" t="s">
        <v>251</v>
      </c>
      <c r="BL113" t="s">
        <v>251</v>
      </c>
      <c r="BN113" t="s">
        <v>438</v>
      </c>
      <c r="BO113" t="s">
        <v>252</v>
      </c>
      <c r="BP113" t="s">
        <v>288</v>
      </c>
      <c r="BQ113" t="s">
        <v>266</v>
      </c>
      <c r="BR113" t="s">
        <v>267</v>
      </c>
      <c r="BT113" t="s">
        <v>251</v>
      </c>
      <c r="BU113" t="s">
        <v>253</v>
      </c>
      <c r="BV113" t="s">
        <v>251</v>
      </c>
      <c r="BX113" t="s">
        <v>251</v>
      </c>
      <c r="BY113" t="s">
        <v>382</v>
      </c>
      <c r="BZ113" t="s">
        <v>254</v>
      </c>
      <c r="CA113" t="s">
        <v>251</v>
      </c>
      <c r="CB113" t="s">
        <v>291</v>
      </c>
      <c r="CC113" t="s">
        <v>292</v>
      </c>
      <c r="CD113" t="s">
        <v>251</v>
      </c>
      <c r="CE113" t="s">
        <v>251</v>
      </c>
      <c r="CF113" t="s">
        <v>466</v>
      </c>
      <c r="CG113" t="s">
        <v>251</v>
      </c>
      <c r="CH113" t="s">
        <v>251</v>
      </c>
      <c r="CI113" t="s">
        <v>251</v>
      </c>
      <c r="CJ113" t="s">
        <v>251</v>
      </c>
      <c r="CK113" t="s">
        <v>251</v>
      </c>
      <c r="CL113" t="s">
        <v>251</v>
      </c>
      <c r="CN113" t="s">
        <v>103</v>
      </c>
      <c r="CO113" t="s">
        <v>108</v>
      </c>
      <c r="CP113" t="s">
        <v>109</v>
      </c>
      <c r="CQ113" t="s">
        <v>293</v>
      </c>
      <c r="DL113" t="s">
        <v>517</v>
      </c>
      <c r="DM113" t="s">
        <v>242</v>
      </c>
      <c r="DN113" t="s">
        <v>243</v>
      </c>
      <c r="DO113" t="s">
        <v>243</v>
      </c>
      <c r="DP113" t="s">
        <v>242</v>
      </c>
      <c r="DQ113" t="s">
        <v>243</v>
      </c>
      <c r="DR113" t="s">
        <v>243</v>
      </c>
      <c r="DS113" t="s">
        <v>243</v>
      </c>
      <c r="DT113" t="s">
        <v>243</v>
      </c>
      <c r="DU113" t="s">
        <v>243</v>
      </c>
      <c r="DV113" t="s">
        <v>243</v>
      </c>
      <c r="DW113" t="s">
        <v>242</v>
      </c>
      <c r="DX113" t="s">
        <v>243</v>
      </c>
      <c r="DY113" t="s">
        <v>243</v>
      </c>
      <c r="DZ113" t="s">
        <v>243</v>
      </c>
      <c r="EA113" t="s">
        <v>243</v>
      </c>
      <c r="EB113" t="s">
        <v>243</v>
      </c>
      <c r="EC113" t="s">
        <v>243</v>
      </c>
      <c r="ED113" t="s">
        <v>243</v>
      </c>
      <c r="EF113" t="s">
        <v>863</v>
      </c>
      <c r="EG113" t="s">
        <v>243</v>
      </c>
      <c r="EH113" t="s">
        <v>242</v>
      </c>
      <c r="EI113" t="s">
        <v>243</v>
      </c>
      <c r="EJ113" t="s">
        <v>243</v>
      </c>
      <c r="EK113" t="s">
        <v>243</v>
      </c>
      <c r="EL113" t="s">
        <v>243</v>
      </c>
      <c r="EM113" t="s">
        <v>242</v>
      </c>
      <c r="EN113" t="s">
        <v>242</v>
      </c>
      <c r="EO113" t="s">
        <v>243</v>
      </c>
      <c r="EP113" t="s">
        <v>243</v>
      </c>
      <c r="EQ113" t="s">
        <v>243</v>
      </c>
      <c r="ER113" t="s">
        <v>243</v>
      </c>
      <c r="ES113" t="s">
        <v>243</v>
      </c>
      <c r="ET113" t="s">
        <v>243</v>
      </c>
      <c r="EU113" t="s">
        <v>243</v>
      </c>
      <c r="EV113" t="s">
        <v>243</v>
      </c>
      <c r="EW113" t="s">
        <v>243</v>
      </c>
      <c r="EX113" t="s">
        <v>243</v>
      </c>
      <c r="EY113" t="s">
        <v>243</v>
      </c>
      <c r="EZ113" t="s">
        <v>243</v>
      </c>
      <c r="FA113" t="s">
        <v>243</v>
      </c>
      <c r="FB113" t="s">
        <v>243</v>
      </c>
      <c r="FC113" t="s">
        <v>243</v>
      </c>
      <c r="FD113" t="s">
        <v>243</v>
      </c>
      <c r="FE113" t="s">
        <v>243</v>
      </c>
      <c r="FF113" t="s">
        <v>243</v>
      </c>
      <c r="FG113" t="s">
        <v>243</v>
      </c>
      <c r="FH113" t="s">
        <v>243</v>
      </c>
      <c r="FI113" t="s">
        <v>243</v>
      </c>
      <c r="FJ113" t="s">
        <v>243</v>
      </c>
      <c r="FK113" t="s">
        <v>243</v>
      </c>
      <c r="FL113" t="s">
        <v>864</v>
      </c>
      <c r="FM113" t="s">
        <v>242</v>
      </c>
      <c r="FN113" t="s">
        <v>243</v>
      </c>
      <c r="FO113" t="s">
        <v>243</v>
      </c>
      <c r="FP113" t="s">
        <v>242</v>
      </c>
      <c r="FQ113" t="s">
        <v>243</v>
      </c>
      <c r="FR113" t="s">
        <v>242</v>
      </c>
      <c r="FS113" t="s">
        <v>243</v>
      </c>
      <c r="FT113" t="s">
        <v>243</v>
      </c>
      <c r="FU113" t="s">
        <v>243</v>
      </c>
      <c r="FV113" t="s">
        <v>243</v>
      </c>
      <c r="FW113" t="s">
        <v>243</v>
      </c>
      <c r="FX113" t="s">
        <v>243</v>
      </c>
      <c r="FY113" t="s">
        <v>243</v>
      </c>
      <c r="FZ113" t="s">
        <v>243</v>
      </c>
      <c r="GA113" t="s">
        <v>243</v>
      </c>
      <c r="GB113" t="s">
        <v>243</v>
      </c>
      <c r="GC113" t="s">
        <v>243</v>
      </c>
      <c r="GD113" t="s">
        <v>243</v>
      </c>
      <c r="GE113" t="s">
        <v>243</v>
      </c>
      <c r="GG113" t="s">
        <v>865</v>
      </c>
    </row>
    <row r="114" spans="1:189" x14ac:dyDescent="0.35">
      <c r="A114" t="s">
        <v>866</v>
      </c>
      <c r="B114" t="s">
        <v>725</v>
      </c>
      <c r="C114" t="s">
        <v>233</v>
      </c>
      <c r="D114" t="s">
        <v>670</v>
      </c>
      <c r="E114" t="s">
        <v>233</v>
      </c>
      <c r="F114" t="s">
        <v>233</v>
      </c>
      <c r="G114" t="s">
        <v>233</v>
      </c>
      <c r="H114" t="s">
        <v>602</v>
      </c>
      <c r="I114" t="s">
        <v>261</v>
      </c>
      <c r="K114" t="s">
        <v>628</v>
      </c>
      <c r="L114" t="s">
        <v>629</v>
      </c>
      <c r="N114" t="s">
        <v>240</v>
      </c>
      <c r="O114" t="s">
        <v>421</v>
      </c>
      <c r="P114" t="s">
        <v>243</v>
      </c>
      <c r="Q114" t="s">
        <v>242</v>
      </c>
      <c r="R114" t="s">
        <v>243</v>
      </c>
      <c r="S114" t="s">
        <v>243</v>
      </c>
      <c r="T114" t="s">
        <v>243</v>
      </c>
      <c r="U114" t="s">
        <v>243</v>
      </c>
      <c r="W114" t="s">
        <v>244</v>
      </c>
      <c r="Y114" t="s">
        <v>281</v>
      </c>
      <c r="Z114" t="s">
        <v>243</v>
      </c>
      <c r="AA114" t="s">
        <v>243</v>
      </c>
      <c r="AB114" t="s">
        <v>243</v>
      </c>
      <c r="AC114" t="s">
        <v>243</v>
      </c>
      <c r="AD114" t="s">
        <v>243</v>
      </c>
      <c r="AE114" t="s">
        <v>243</v>
      </c>
      <c r="AF114" t="s">
        <v>243</v>
      </c>
      <c r="AG114" t="s">
        <v>242</v>
      </c>
      <c r="AH114" t="s">
        <v>243</v>
      </c>
      <c r="AI114" t="s">
        <v>243</v>
      </c>
      <c r="AJ114" t="s">
        <v>243</v>
      </c>
      <c r="AK114" t="s">
        <v>243</v>
      </c>
      <c r="AL114" t="s">
        <v>243</v>
      </c>
      <c r="AM114" t="s">
        <v>243</v>
      </c>
      <c r="AN114" t="s">
        <v>243</v>
      </c>
      <c r="AP114" t="s">
        <v>246</v>
      </c>
      <c r="AR114" t="s">
        <v>510</v>
      </c>
      <c r="AT114" t="s">
        <v>284</v>
      </c>
      <c r="AU114" t="s">
        <v>534</v>
      </c>
      <c r="AV114" t="s">
        <v>243</v>
      </c>
      <c r="AW114" t="s">
        <v>243</v>
      </c>
      <c r="AX114" t="s">
        <v>242</v>
      </c>
      <c r="AY114" t="s">
        <v>243</v>
      </c>
      <c r="AZ114" t="s">
        <v>242</v>
      </c>
      <c r="BA114" t="s">
        <v>243</v>
      </c>
      <c r="BB114" t="s">
        <v>243</v>
      </c>
      <c r="BC114" t="s">
        <v>250</v>
      </c>
      <c r="BD114" t="s">
        <v>250</v>
      </c>
      <c r="BE114" t="s">
        <v>250</v>
      </c>
      <c r="BF114" t="s">
        <v>250</v>
      </c>
      <c r="BG114" t="s">
        <v>250</v>
      </c>
      <c r="BH114" t="s">
        <v>250</v>
      </c>
      <c r="BI114" t="s">
        <v>251</v>
      </c>
      <c r="BJ114" t="s">
        <v>251</v>
      </c>
      <c r="BK114" t="s">
        <v>251</v>
      </c>
      <c r="BL114" t="s">
        <v>251</v>
      </c>
      <c r="BN114" t="s">
        <v>251</v>
      </c>
      <c r="BO114" t="s">
        <v>251</v>
      </c>
      <c r="BP114" t="s">
        <v>251</v>
      </c>
      <c r="BQ114" t="s">
        <v>251</v>
      </c>
      <c r="BR114" t="s">
        <v>251</v>
      </c>
      <c r="BT114" t="s">
        <v>251</v>
      </c>
      <c r="BU114" t="s">
        <v>251</v>
      </c>
      <c r="BV114" t="s">
        <v>251</v>
      </c>
      <c r="BX114" t="s">
        <v>251</v>
      </c>
      <c r="BY114" t="s">
        <v>251</v>
      </c>
      <c r="BZ114" t="s">
        <v>254</v>
      </c>
      <c r="CA114" t="s">
        <v>251</v>
      </c>
      <c r="CB114" t="s">
        <v>251</v>
      </c>
      <c r="CC114" t="s">
        <v>251</v>
      </c>
      <c r="CD114" t="s">
        <v>251</v>
      </c>
      <c r="CE114" t="s">
        <v>251</v>
      </c>
      <c r="CF114" t="s">
        <v>466</v>
      </c>
      <c r="CG114" t="s">
        <v>251</v>
      </c>
      <c r="CH114" t="s">
        <v>251</v>
      </c>
      <c r="CI114" t="s">
        <v>251</v>
      </c>
      <c r="CJ114" t="s">
        <v>251</v>
      </c>
      <c r="CK114" t="s">
        <v>251</v>
      </c>
      <c r="CL114" t="s">
        <v>251</v>
      </c>
      <c r="CN114" t="s">
        <v>119</v>
      </c>
      <c r="CO114" t="s">
        <v>125</v>
      </c>
      <c r="CQ114" t="s">
        <v>255</v>
      </c>
      <c r="CR114" t="s">
        <v>367</v>
      </c>
      <c r="CS114" t="s">
        <v>243</v>
      </c>
      <c r="CT114" t="s">
        <v>243</v>
      </c>
      <c r="CU114" t="s">
        <v>243</v>
      </c>
      <c r="CV114" t="s">
        <v>243</v>
      </c>
      <c r="CW114" t="s">
        <v>243</v>
      </c>
      <c r="CX114" t="s">
        <v>243</v>
      </c>
      <c r="CY114" t="s">
        <v>243</v>
      </c>
      <c r="CZ114" t="s">
        <v>243</v>
      </c>
      <c r="DA114" t="s">
        <v>243</v>
      </c>
      <c r="DB114" t="s">
        <v>243</v>
      </c>
      <c r="DC114" t="s">
        <v>242</v>
      </c>
      <c r="DD114" t="s">
        <v>243</v>
      </c>
      <c r="DE114" t="s">
        <v>243</v>
      </c>
      <c r="DF114" t="s">
        <v>243</v>
      </c>
      <c r="DG114" t="s">
        <v>243</v>
      </c>
      <c r="DH114" t="s">
        <v>243</v>
      </c>
      <c r="DI114" t="s">
        <v>243</v>
      </c>
      <c r="DJ114" t="s">
        <v>243</v>
      </c>
      <c r="EF114" t="s">
        <v>261</v>
      </c>
      <c r="EG114" t="s">
        <v>243</v>
      </c>
      <c r="EH114" t="s">
        <v>243</v>
      </c>
      <c r="EI114" t="s">
        <v>243</v>
      </c>
      <c r="EJ114" t="s">
        <v>243</v>
      </c>
      <c r="EK114" t="s">
        <v>243</v>
      </c>
      <c r="EL114" t="s">
        <v>243</v>
      </c>
      <c r="EM114" t="s">
        <v>243</v>
      </c>
      <c r="EN114" t="s">
        <v>243</v>
      </c>
      <c r="EO114" t="s">
        <v>243</v>
      </c>
      <c r="EP114" t="s">
        <v>243</v>
      </c>
      <c r="EQ114" t="s">
        <v>243</v>
      </c>
      <c r="ER114" t="s">
        <v>243</v>
      </c>
      <c r="ES114" t="s">
        <v>243</v>
      </c>
      <c r="ET114" t="s">
        <v>243</v>
      </c>
      <c r="EU114" t="s">
        <v>243</v>
      </c>
      <c r="EV114" t="s">
        <v>243</v>
      </c>
      <c r="EW114" t="s">
        <v>243</v>
      </c>
      <c r="EX114" t="s">
        <v>243</v>
      </c>
      <c r="EY114" t="s">
        <v>243</v>
      </c>
      <c r="EZ114" t="s">
        <v>243</v>
      </c>
      <c r="FA114" t="s">
        <v>243</v>
      </c>
      <c r="FB114" t="s">
        <v>243</v>
      </c>
      <c r="FC114" t="s">
        <v>243</v>
      </c>
      <c r="FD114" t="s">
        <v>243</v>
      </c>
      <c r="FE114" t="s">
        <v>243</v>
      </c>
      <c r="FF114" t="s">
        <v>243</v>
      </c>
      <c r="FG114" t="s">
        <v>243</v>
      </c>
      <c r="FH114" t="s">
        <v>243</v>
      </c>
      <c r="FI114" t="s">
        <v>243</v>
      </c>
      <c r="FJ114" t="s">
        <v>243</v>
      </c>
      <c r="FK114" t="s">
        <v>242</v>
      </c>
      <c r="GG114" t="s">
        <v>867</v>
      </c>
    </row>
    <row r="115" spans="1:189" x14ac:dyDescent="0.35">
      <c r="A115" t="s">
        <v>868</v>
      </c>
      <c r="B115" t="s">
        <v>725</v>
      </c>
      <c r="C115" t="s">
        <v>233</v>
      </c>
      <c r="D115" t="s">
        <v>513</v>
      </c>
      <c r="E115" t="s">
        <v>233</v>
      </c>
      <c r="F115" t="s">
        <v>233</v>
      </c>
      <c r="G115" t="s">
        <v>233</v>
      </c>
      <c r="H115" t="s">
        <v>869</v>
      </c>
      <c r="I115" t="s">
        <v>236</v>
      </c>
      <c r="J115" t="s">
        <v>441</v>
      </c>
      <c r="K115" t="s">
        <v>683</v>
      </c>
      <c r="L115" t="s">
        <v>684</v>
      </c>
      <c r="N115" t="s">
        <v>240</v>
      </c>
      <c r="O115" t="s">
        <v>241</v>
      </c>
      <c r="P115" t="s">
        <v>242</v>
      </c>
      <c r="Q115" t="s">
        <v>243</v>
      </c>
      <c r="R115" t="s">
        <v>243</v>
      </c>
      <c r="S115" t="s">
        <v>243</v>
      </c>
      <c r="T115" t="s">
        <v>243</v>
      </c>
      <c r="U115" t="s">
        <v>243</v>
      </c>
      <c r="W115" t="s">
        <v>244</v>
      </c>
      <c r="Y115" t="s">
        <v>356</v>
      </c>
      <c r="Z115" t="s">
        <v>243</v>
      </c>
      <c r="AA115" t="s">
        <v>243</v>
      </c>
      <c r="AB115" t="s">
        <v>243</v>
      </c>
      <c r="AC115" t="s">
        <v>243</v>
      </c>
      <c r="AD115" t="s">
        <v>243</v>
      </c>
      <c r="AE115" t="s">
        <v>243</v>
      </c>
      <c r="AF115" t="s">
        <v>243</v>
      </c>
      <c r="AG115" t="s">
        <v>243</v>
      </c>
      <c r="AH115" t="s">
        <v>243</v>
      </c>
      <c r="AI115" t="s">
        <v>243</v>
      </c>
      <c r="AJ115" t="s">
        <v>243</v>
      </c>
      <c r="AK115" t="s">
        <v>242</v>
      </c>
      <c r="AL115" t="s">
        <v>243</v>
      </c>
      <c r="AM115" t="s">
        <v>243</v>
      </c>
      <c r="AN115" t="s">
        <v>243</v>
      </c>
      <c r="AP115" t="s">
        <v>246</v>
      </c>
      <c r="AR115" t="s">
        <v>247</v>
      </c>
      <c r="AT115" t="s">
        <v>264</v>
      </c>
      <c r="AU115" t="s">
        <v>325</v>
      </c>
      <c r="AV115" t="s">
        <v>243</v>
      </c>
      <c r="AW115" t="s">
        <v>242</v>
      </c>
      <c r="AX115" t="s">
        <v>243</v>
      </c>
      <c r="AY115" t="s">
        <v>243</v>
      </c>
      <c r="AZ115" t="s">
        <v>243</v>
      </c>
      <c r="BA115" t="s">
        <v>243</v>
      </c>
      <c r="BB115" t="s">
        <v>243</v>
      </c>
      <c r="BC115" t="s">
        <v>250</v>
      </c>
      <c r="BD115" t="s">
        <v>250</v>
      </c>
      <c r="BE115" t="s">
        <v>250</v>
      </c>
      <c r="BF115" t="s">
        <v>250</v>
      </c>
      <c r="BG115" t="s">
        <v>250</v>
      </c>
      <c r="BH115" t="s">
        <v>250</v>
      </c>
      <c r="BI115" t="s">
        <v>251</v>
      </c>
      <c r="BJ115" t="s">
        <v>251</v>
      </c>
      <c r="BK115" t="s">
        <v>251</v>
      </c>
      <c r="BL115" t="s">
        <v>251</v>
      </c>
      <c r="BN115" t="s">
        <v>251</v>
      </c>
      <c r="BO115" t="s">
        <v>252</v>
      </c>
      <c r="BP115" t="s">
        <v>288</v>
      </c>
      <c r="BQ115" t="s">
        <v>266</v>
      </c>
      <c r="BR115" t="s">
        <v>251</v>
      </c>
      <c r="BT115" t="s">
        <v>251</v>
      </c>
      <c r="BU115" t="s">
        <v>253</v>
      </c>
      <c r="BV115" t="s">
        <v>251</v>
      </c>
      <c r="BW115" t="s">
        <v>251</v>
      </c>
      <c r="BX115" t="s">
        <v>338</v>
      </c>
      <c r="BY115" t="s">
        <v>251</v>
      </c>
      <c r="BZ115" t="s">
        <v>254</v>
      </c>
      <c r="CA115" t="s">
        <v>251</v>
      </c>
      <c r="CB115" t="s">
        <v>251</v>
      </c>
      <c r="CC115" t="s">
        <v>292</v>
      </c>
      <c r="CD115" t="s">
        <v>251</v>
      </c>
      <c r="CE115" t="s">
        <v>391</v>
      </c>
      <c r="CF115" t="s">
        <v>251</v>
      </c>
      <c r="CG115" t="s">
        <v>251</v>
      </c>
      <c r="CH115" t="s">
        <v>251</v>
      </c>
      <c r="CI115" t="s">
        <v>251</v>
      </c>
      <c r="CJ115" t="s">
        <v>251</v>
      </c>
      <c r="CK115" t="s">
        <v>251</v>
      </c>
      <c r="CL115" t="s">
        <v>251</v>
      </c>
      <c r="CN115" t="s">
        <v>108</v>
      </c>
      <c r="CO115" t="s">
        <v>110</v>
      </c>
      <c r="CQ115" t="s">
        <v>255</v>
      </c>
      <c r="CR115" t="s">
        <v>870</v>
      </c>
      <c r="CS115" t="s">
        <v>242</v>
      </c>
      <c r="CT115" t="s">
        <v>243</v>
      </c>
      <c r="CU115" t="s">
        <v>243</v>
      </c>
      <c r="CV115" t="s">
        <v>243</v>
      </c>
      <c r="CW115" t="s">
        <v>243</v>
      </c>
      <c r="CX115" t="s">
        <v>243</v>
      </c>
      <c r="CY115" t="s">
        <v>243</v>
      </c>
      <c r="CZ115" t="s">
        <v>243</v>
      </c>
      <c r="DA115" t="s">
        <v>242</v>
      </c>
      <c r="DB115" t="s">
        <v>243</v>
      </c>
      <c r="DC115" t="s">
        <v>243</v>
      </c>
      <c r="DD115" t="s">
        <v>243</v>
      </c>
      <c r="DE115" t="s">
        <v>243</v>
      </c>
      <c r="DF115" t="s">
        <v>243</v>
      </c>
      <c r="DG115" t="s">
        <v>243</v>
      </c>
      <c r="DH115" t="s">
        <v>243</v>
      </c>
      <c r="DI115" t="s">
        <v>243</v>
      </c>
      <c r="DJ115" t="s">
        <v>243</v>
      </c>
      <c r="EF115" t="s">
        <v>114</v>
      </c>
      <c r="EG115" t="s">
        <v>243</v>
      </c>
      <c r="EH115" t="s">
        <v>243</v>
      </c>
      <c r="EI115" t="s">
        <v>243</v>
      </c>
      <c r="EJ115" t="s">
        <v>243</v>
      </c>
      <c r="EK115" t="s">
        <v>243</v>
      </c>
      <c r="EL115" t="s">
        <v>243</v>
      </c>
      <c r="EM115" t="s">
        <v>243</v>
      </c>
      <c r="EN115" t="s">
        <v>243</v>
      </c>
      <c r="EO115" t="s">
        <v>243</v>
      </c>
      <c r="EP115" t="s">
        <v>243</v>
      </c>
      <c r="EQ115" t="s">
        <v>243</v>
      </c>
      <c r="ER115" t="s">
        <v>243</v>
      </c>
      <c r="ES115" t="s">
        <v>242</v>
      </c>
      <c r="ET115" t="s">
        <v>243</v>
      </c>
      <c r="EU115" t="s">
        <v>243</v>
      </c>
      <c r="EV115" t="s">
        <v>243</v>
      </c>
      <c r="EW115" t="s">
        <v>243</v>
      </c>
      <c r="EX115" t="s">
        <v>243</v>
      </c>
      <c r="EY115" t="s">
        <v>243</v>
      </c>
      <c r="EZ115" t="s">
        <v>243</v>
      </c>
      <c r="FA115" t="s">
        <v>243</v>
      </c>
      <c r="FB115" t="s">
        <v>243</v>
      </c>
      <c r="FC115" t="s">
        <v>243</v>
      </c>
      <c r="FD115" t="s">
        <v>243</v>
      </c>
      <c r="FE115" t="s">
        <v>243</v>
      </c>
      <c r="FF115" t="s">
        <v>243</v>
      </c>
      <c r="FG115" t="s">
        <v>243</v>
      </c>
      <c r="FH115" t="s">
        <v>243</v>
      </c>
      <c r="FI115" t="s">
        <v>243</v>
      </c>
      <c r="FJ115" t="s">
        <v>243</v>
      </c>
      <c r="FK115" t="s">
        <v>243</v>
      </c>
      <c r="FL115" t="s">
        <v>257</v>
      </c>
      <c r="FM115" t="s">
        <v>242</v>
      </c>
      <c r="FN115" t="s">
        <v>243</v>
      </c>
      <c r="FO115" t="s">
        <v>243</v>
      </c>
      <c r="FP115" t="s">
        <v>243</v>
      </c>
      <c r="FQ115" t="s">
        <v>243</v>
      </c>
      <c r="FR115" t="s">
        <v>243</v>
      </c>
      <c r="FS115" t="s">
        <v>243</v>
      </c>
      <c r="FT115" t="s">
        <v>243</v>
      </c>
      <c r="FU115" t="s">
        <v>243</v>
      </c>
      <c r="FV115" t="s">
        <v>243</v>
      </c>
      <c r="FW115" t="s">
        <v>243</v>
      </c>
      <c r="FX115" t="s">
        <v>243</v>
      </c>
      <c r="FY115" t="s">
        <v>243</v>
      </c>
      <c r="FZ115" t="s">
        <v>243</v>
      </c>
      <c r="GA115" t="s">
        <v>243</v>
      </c>
      <c r="GB115" t="s">
        <v>243</v>
      </c>
      <c r="GC115" t="s">
        <v>243</v>
      </c>
      <c r="GD115" t="s">
        <v>243</v>
      </c>
      <c r="GE115" t="s">
        <v>243</v>
      </c>
      <c r="GG115" t="s">
        <v>871</v>
      </c>
    </row>
    <row r="116" spans="1:189" x14ac:dyDescent="0.35">
      <c r="A116" t="s">
        <v>872</v>
      </c>
      <c r="B116" t="s">
        <v>725</v>
      </c>
      <c r="C116" t="s">
        <v>233</v>
      </c>
      <c r="D116" t="s">
        <v>618</v>
      </c>
      <c r="E116" t="s">
        <v>233</v>
      </c>
      <c r="F116" t="s">
        <v>233</v>
      </c>
      <c r="G116" t="s">
        <v>233</v>
      </c>
      <c r="H116" t="s">
        <v>649</v>
      </c>
      <c r="I116" t="s">
        <v>236</v>
      </c>
      <c r="J116" t="s">
        <v>277</v>
      </c>
      <c r="K116" t="s">
        <v>238</v>
      </c>
      <c r="L116" t="s">
        <v>239</v>
      </c>
      <c r="N116" t="s">
        <v>240</v>
      </c>
      <c r="O116" t="s">
        <v>241</v>
      </c>
      <c r="P116" t="s">
        <v>242</v>
      </c>
      <c r="Q116" t="s">
        <v>243</v>
      </c>
      <c r="R116" t="s">
        <v>243</v>
      </c>
      <c r="S116" t="s">
        <v>243</v>
      </c>
      <c r="T116" t="s">
        <v>243</v>
      </c>
      <c r="U116" t="s">
        <v>243</v>
      </c>
      <c r="W116" t="s">
        <v>244</v>
      </c>
      <c r="Y116" t="s">
        <v>311</v>
      </c>
      <c r="Z116" t="s">
        <v>242</v>
      </c>
      <c r="AA116" t="s">
        <v>243</v>
      </c>
      <c r="AB116" t="s">
        <v>243</v>
      </c>
      <c r="AC116" t="s">
        <v>243</v>
      </c>
      <c r="AD116" t="s">
        <v>243</v>
      </c>
      <c r="AE116" t="s">
        <v>243</v>
      </c>
      <c r="AF116" t="s">
        <v>243</v>
      </c>
      <c r="AG116" t="s">
        <v>243</v>
      </c>
      <c r="AH116" t="s">
        <v>243</v>
      </c>
      <c r="AI116" t="s">
        <v>243</v>
      </c>
      <c r="AJ116" t="s">
        <v>243</v>
      </c>
      <c r="AK116" t="s">
        <v>243</v>
      </c>
      <c r="AL116" t="s">
        <v>243</v>
      </c>
      <c r="AM116" t="s">
        <v>243</v>
      </c>
      <c r="AN116" t="s">
        <v>243</v>
      </c>
      <c r="AP116" t="s">
        <v>336</v>
      </c>
      <c r="AR116" t="s">
        <v>247</v>
      </c>
      <c r="AT116" t="s">
        <v>264</v>
      </c>
      <c r="AU116" t="s">
        <v>534</v>
      </c>
      <c r="AV116" t="s">
        <v>243</v>
      </c>
      <c r="AW116" t="s">
        <v>243</v>
      </c>
      <c r="AX116" t="s">
        <v>242</v>
      </c>
      <c r="AY116" t="s">
        <v>243</v>
      </c>
      <c r="AZ116" t="s">
        <v>242</v>
      </c>
      <c r="BA116" t="s">
        <v>243</v>
      </c>
      <c r="BB116" t="s">
        <v>243</v>
      </c>
      <c r="BC116" t="s">
        <v>250</v>
      </c>
      <c r="BD116" t="s">
        <v>250</v>
      </c>
      <c r="BE116" t="s">
        <v>250</v>
      </c>
      <c r="BF116" t="s">
        <v>250</v>
      </c>
      <c r="BG116" t="s">
        <v>250</v>
      </c>
      <c r="BH116" t="s">
        <v>250</v>
      </c>
      <c r="BI116" t="s">
        <v>251</v>
      </c>
      <c r="BJ116" t="s">
        <v>251</v>
      </c>
      <c r="BK116" t="s">
        <v>251</v>
      </c>
      <c r="BL116" t="s">
        <v>251</v>
      </c>
      <c r="BN116" t="s">
        <v>251</v>
      </c>
      <c r="BO116" t="s">
        <v>251</v>
      </c>
      <c r="BP116" t="s">
        <v>251</v>
      </c>
      <c r="BQ116" t="s">
        <v>268</v>
      </c>
      <c r="BR116" t="s">
        <v>251</v>
      </c>
      <c r="BT116" t="s">
        <v>289</v>
      </c>
      <c r="BU116" t="s">
        <v>251</v>
      </c>
      <c r="BV116" t="s">
        <v>251</v>
      </c>
      <c r="BX116" t="s">
        <v>251</v>
      </c>
      <c r="BY116" t="s">
        <v>251</v>
      </c>
      <c r="BZ116" t="s">
        <v>251</v>
      </c>
      <c r="CA116" t="s">
        <v>251</v>
      </c>
      <c r="CB116" t="s">
        <v>251</v>
      </c>
      <c r="CC116" t="s">
        <v>251</v>
      </c>
      <c r="CD116" t="s">
        <v>327</v>
      </c>
      <c r="CE116" t="s">
        <v>268</v>
      </c>
      <c r="CF116" t="s">
        <v>251</v>
      </c>
      <c r="CG116" t="s">
        <v>251</v>
      </c>
      <c r="CH116" t="s">
        <v>251</v>
      </c>
      <c r="CI116" t="s">
        <v>251</v>
      </c>
      <c r="CJ116" t="s">
        <v>251</v>
      </c>
      <c r="CK116" t="s">
        <v>251</v>
      </c>
      <c r="CL116" t="s">
        <v>251</v>
      </c>
      <c r="CN116" t="s">
        <v>113</v>
      </c>
      <c r="CO116" t="s">
        <v>123</v>
      </c>
      <c r="CQ116" t="s">
        <v>255</v>
      </c>
      <c r="CR116" t="s">
        <v>383</v>
      </c>
      <c r="CS116" t="s">
        <v>243</v>
      </c>
      <c r="CT116" t="s">
        <v>243</v>
      </c>
      <c r="CU116" t="s">
        <v>243</v>
      </c>
      <c r="CV116" t="s">
        <v>243</v>
      </c>
      <c r="CW116" t="s">
        <v>242</v>
      </c>
      <c r="CX116" t="s">
        <v>243</v>
      </c>
      <c r="CY116" t="s">
        <v>243</v>
      </c>
      <c r="CZ116" t="s">
        <v>243</v>
      </c>
      <c r="DA116" t="s">
        <v>243</v>
      </c>
      <c r="DB116" t="s">
        <v>243</v>
      </c>
      <c r="DC116" t="s">
        <v>242</v>
      </c>
      <c r="DD116" t="s">
        <v>243</v>
      </c>
      <c r="DE116" t="s">
        <v>243</v>
      </c>
      <c r="DF116" t="s">
        <v>243</v>
      </c>
      <c r="DG116" t="s">
        <v>243</v>
      </c>
      <c r="DH116" t="s">
        <v>243</v>
      </c>
      <c r="DI116" t="s">
        <v>243</v>
      </c>
      <c r="DJ116" t="s">
        <v>243</v>
      </c>
      <c r="EF116" t="s">
        <v>113</v>
      </c>
      <c r="EG116" t="s">
        <v>243</v>
      </c>
      <c r="EH116" t="s">
        <v>243</v>
      </c>
      <c r="EI116" t="s">
        <v>243</v>
      </c>
      <c r="EJ116" t="s">
        <v>243</v>
      </c>
      <c r="EK116" t="s">
        <v>243</v>
      </c>
      <c r="EL116" t="s">
        <v>243</v>
      </c>
      <c r="EM116" t="s">
        <v>243</v>
      </c>
      <c r="EN116" t="s">
        <v>243</v>
      </c>
      <c r="EO116" t="s">
        <v>243</v>
      </c>
      <c r="EP116" t="s">
        <v>243</v>
      </c>
      <c r="EQ116" t="s">
        <v>243</v>
      </c>
      <c r="ER116" t="s">
        <v>242</v>
      </c>
      <c r="ES116" t="s">
        <v>243</v>
      </c>
      <c r="ET116" t="s">
        <v>243</v>
      </c>
      <c r="EU116" t="s">
        <v>243</v>
      </c>
      <c r="EV116" t="s">
        <v>243</v>
      </c>
      <c r="EW116" t="s">
        <v>243</v>
      </c>
      <c r="EX116" t="s">
        <v>243</v>
      </c>
      <c r="EY116" t="s">
        <v>243</v>
      </c>
      <c r="EZ116" t="s">
        <v>243</v>
      </c>
      <c r="FA116" t="s">
        <v>243</v>
      </c>
      <c r="FB116" t="s">
        <v>243</v>
      </c>
      <c r="FC116" t="s">
        <v>243</v>
      </c>
      <c r="FD116" t="s">
        <v>243</v>
      </c>
      <c r="FE116" t="s">
        <v>243</v>
      </c>
      <c r="FF116" t="s">
        <v>243</v>
      </c>
      <c r="FG116" t="s">
        <v>243</v>
      </c>
      <c r="FH116" t="s">
        <v>243</v>
      </c>
      <c r="FI116" t="s">
        <v>243</v>
      </c>
      <c r="FJ116" t="s">
        <v>243</v>
      </c>
      <c r="FK116" t="s">
        <v>243</v>
      </c>
      <c r="FL116" t="s">
        <v>316</v>
      </c>
      <c r="FM116" t="s">
        <v>243</v>
      </c>
      <c r="FN116" t="s">
        <v>243</v>
      </c>
      <c r="FO116" t="s">
        <v>243</v>
      </c>
      <c r="FP116" t="s">
        <v>243</v>
      </c>
      <c r="FQ116" t="s">
        <v>243</v>
      </c>
      <c r="FR116" t="s">
        <v>242</v>
      </c>
      <c r="FS116" t="s">
        <v>243</v>
      </c>
      <c r="FT116" t="s">
        <v>243</v>
      </c>
      <c r="FU116" t="s">
        <v>243</v>
      </c>
      <c r="FV116" t="s">
        <v>243</v>
      </c>
      <c r="FW116" t="s">
        <v>243</v>
      </c>
      <c r="FX116" t="s">
        <v>243</v>
      </c>
      <c r="FY116" t="s">
        <v>243</v>
      </c>
      <c r="FZ116" t="s">
        <v>243</v>
      </c>
      <c r="GA116" t="s">
        <v>243</v>
      </c>
      <c r="GB116" t="s">
        <v>243</v>
      </c>
      <c r="GC116" t="s">
        <v>243</v>
      </c>
      <c r="GD116" t="s">
        <v>243</v>
      </c>
      <c r="GE116" t="s">
        <v>243</v>
      </c>
      <c r="GG116" t="s">
        <v>873</v>
      </c>
    </row>
    <row r="117" spans="1:189" x14ac:dyDescent="0.35">
      <c r="A117" t="s">
        <v>874</v>
      </c>
      <c r="B117" t="s">
        <v>725</v>
      </c>
      <c r="C117" t="s">
        <v>233</v>
      </c>
      <c r="D117" t="s">
        <v>234</v>
      </c>
      <c r="E117" t="s">
        <v>233</v>
      </c>
      <c r="F117" t="s">
        <v>233</v>
      </c>
      <c r="G117" t="s">
        <v>233</v>
      </c>
      <c r="H117" t="s">
        <v>875</v>
      </c>
      <c r="I117" t="s">
        <v>236</v>
      </c>
      <c r="J117" t="s">
        <v>242</v>
      </c>
      <c r="K117" t="s">
        <v>238</v>
      </c>
      <c r="L117" t="s">
        <v>239</v>
      </c>
      <c r="N117" t="s">
        <v>240</v>
      </c>
      <c r="O117" t="s">
        <v>241</v>
      </c>
      <c r="P117" t="s">
        <v>242</v>
      </c>
      <c r="Q117" t="s">
        <v>243</v>
      </c>
      <c r="R117" t="s">
        <v>243</v>
      </c>
      <c r="S117" t="s">
        <v>243</v>
      </c>
      <c r="T117" t="s">
        <v>243</v>
      </c>
      <c r="U117" t="s">
        <v>243</v>
      </c>
      <c r="W117" t="s">
        <v>261</v>
      </c>
      <c r="Y117" t="s">
        <v>245</v>
      </c>
      <c r="Z117" t="s">
        <v>243</v>
      </c>
      <c r="AA117" t="s">
        <v>243</v>
      </c>
      <c r="AB117" t="s">
        <v>243</v>
      </c>
      <c r="AC117" t="s">
        <v>243</v>
      </c>
      <c r="AD117" t="s">
        <v>243</v>
      </c>
      <c r="AE117" t="s">
        <v>243</v>
      </c>
      <c r="AF117" t="s">
        <v>242</v>
      </c>
      <c r="AG117" t="s">
        <v>243</v>
      </c>
      <c r="AH117" t="s">
        <v>243</v>
      </c>
      <c r="AI117" t="s">
        <v>243</v>
      </c>
      <c r="AJ117" t="s">
        <v>243</v>
      </c>
      <c r="AK117" t="s">
        <v>243</v>
      </c>
      <c r="AL117" t="s">
        <v>243</v>
      </c>
      <c r="AM117" t="s">
        <v>243</v>
      </c>
      <c r="AN117" t="s">
        <v>243</v>
      </c>
      <c r="AP117" t="s">
        <v>246</v>
      </c>
      <c r="AR117" t="s">
        <v>357</v>
      </c>
      <c r="AT117" t="s">
        <v>242</v>
      </c>
      <c r="AU117" t="s">
        <v>261</v>
      </c>
      <c r="AV117" t="s">
        <v>243</v>
      </c>
      <c r="AW117" t="s">
        <v>243</v>
      </c>
      <c r="AX117" t="s">
        <v>243</v>
      </c>
      <c r="AY117" t="s">
        <v>243</v>
      </c>
      <c r="AZ117" t="s">
        <v>243</v>
      </c>
      <c r="BA117" t="s">
        <v>243</v>
      </c>
      <c r="BB117" t="s">
        <v>242</v>
      </c>
      <c r="BC117" t="s">
        <v>250</v>
      </c>
      <c r="BD117" t="s">
        <v>250</v>
      </c>
      <c r="BE117" t="s">
        <v>250</v>
      </c>
      <c r="BF117" t="s">
        <v>250</v>
      </c>
      <c r="BG117" t="s">
        <v>250</v>
      </c>
      <c r="BH117" t="s">
        <v>250</v>
      </c>
      <c r="BI117" t="s">
        <v>251</v>
      </c>
      <c r="BJ117" t="s">
        <v>251</v>
      </c>
      <c r="BK117" t="s">
        <v>251</v>
      </c>
      <c r="BL117" t="s">
        <v>251</v>
      </c>
      <c r="BN117" t="s">
        <v>251</v>
      </c>
      <c r="BO117" t="s">
        <v>251</v>
      </c>
      <c r="BP117" t="s">
        <v>251</v>
      </c>
      <c r="BQ117" t="s">
        <v>251</v>
      </c>
      <c r="BR117" t="s">
        <v>251</v>
      </c>
      <c r="BT117" t="s">
        <v>251</v>
      </c>
      <c r="BU117" t="s">
        <v>268</v>
      </c>
      <c r="BV117" t="s">
        <v>251</v>
      </c>
      <c r="BY117" t="s">
        <v>251</v>
      </c>
      <c r="BZ117" t="s">
        <v>251</v>
      </c>
      <c r="CA117" t="s">
        <v>251</v>
      </c>
      <c r="CB117" t="s">
        <v>251</v>
      </c>
      <c r="CC117" t="s">
        <v>251</v>
      </c>
      <c r="CD117" t="s">
        <v>251</v>
      </c>
      <c r="CE117" t="s">
        <v>251</v>
      </c>
      <c r="CF117" t="s">
        <v>251</v>
      </c>
      <c r="CG117" t="s">
        <v>251</v>
      </c>
      <c r="CH117" t="s">
        <v>251</v>
      </c>
      <c r="CI117" t="s">
        <v>251</v>
      </c>
      <c r="CJ117" t="s">
        <v>251</v>
      </c>
      <c r="CK117" t="s">
        <v>251</v>
      </c>
      <c r="CL117" t="s">
        <v>251</v>
      </c>
      <c r="CQ117" t="s">
        <v>304</v>
      </c>
      <c r="CR117" t="s">
        <v>367</v>
      </c>
      <c r="CS117" t="s">
        <v>243</v>
      </c>
      <c r="CT117" t="s">
        <v>243</v>
      </c>
      <c r="CU117" t="s">
        <v>243</v>
      </c>
      <c r="CV117" t="s">
        <v>243</v>
      </c>
      <c r="CW117" t="s">
        <v>243</v>
      </c>
      <c r="CX117" t="s">
        <v>243</v>
      </c>
      <c r="CY117" t="s">
        <v>243</v>
      </c>
      <c r="CZ117" t="s">
        <v>243</v>
      </c>
      <c r="DA117" t="s">
        <v>243</v>
      </c>
      <c r="DB117" t="s">
        <v>243</v>
      </c>
      <c r="DC117" t="s">
        <v>242</v>
      </c>
      <c r="DD117" t="s">
        <v>243</v>
      </c>
      <c r="DE117" t="s">
        <v>243</v>
      </c>
      <c r="DF117" t="s">
        <v>243</v>
      </c>
      <c r="DG117" t="s">
        <v>243</v>
      </c>
      <c r="DH117" t="s">
        <v>243</v>
      </c>
      <c r="DI117" t="s">
        <v>243</v>
      </c>
      <c r="DJ117" t="s">
        <v>243</v>
      </c>
      <c r="GG117" t="s">
        <v>876</v>
      </c>
    </row>
    <row r="118" spans="1:189" x14ac:dyDescent="0.35">
      <c r="A118" t="s">
        <v>877</v>
      </c>
      <c r="B118" t="s">
        <v>725</v>
      </c>
      <c r="C118" t="s">
        <v>233</v>
      </c>
      <c r="D118" t="s">
        <v>449</v>
      </c>
      <c r="E118" t="s">
        <v>233</v>
      </c>
      <c r="F118" t="s">
        <v>233</v>
      </c>
      <c r="G118" t="s">
        <v>233</v>
      </c>
      <c r="H118" t="s">
        <v>602</v>
      </c>
      <c r="I118" t="s">
        <v>261</v>
      </c>
      <c r="K118" t="s">
        <v>628</v>
      </c>
      <c r="L118" t="s">
        <v>629</v>
      </c>
      <c r="N118" t="s">
        <v>240</v>
      </c>
      <c r="O118" t="s">
        <v>580</v>
      </c>
      <c r="P118" t="s">
        <v>242</v>
      </c>
      <c r="Q118" t="s">
        <v>242</v>
      </c>
      <c r="R118" t="s">
        <v>243</v>
      </c>
      <c r="S118" t="s">
        <v>243</v>
      </c>
      <c r="T118" t="s">
        <v>243</v>
      </c>
      <c r="U118" t="s">
        <v>243</v>
      </c>
      <c r="W118" t="s">
        <v>244</v>
      </c>
      <c r="Y118" t="s">
        <v>668</v>
      </c>
      <c r="Z118" t="s">
        <v>243</v>
      </c>
      <c r="AA118" t="s">
        <v>243</v>
      </c>
      <c r="AB118" t="s">
        <v>243</v>
      </c>
      <c r="AC118" t="s">
        <v>242</v>
      </c>
      <c r="AD118" t="s">
        <v>243</v>
      </c>
      <c r="AE118" t="s">
        <v>243</v>
      </c>
      <c r="AF118" t="s">
        <v>243</v>
      </c>
      <c r="AG118" t="s">
        <v>243</v>
      </c>
      <c r="AH118" t="s">
        <v>243</v>
      </c>
      <c r="AI118" t="s">
        <v>243</v>
      </c>
      <c r="AJ118" t="s">
        <v>243</v>
      </c>
      <c r="AK118" t="s">
        <v>243</v>
      </c>
      <c r="AL118" t="s">
        <v>243</v>
      </c>
      <c r="AM118" t="s">
        <v>243</v>
      </c>
      <c r="AN118" t="s">
        <v>243</v>
      </c>
      <c r="AP118" t="s">
        <v>246</v>
      </c>
      <c r="AR118" t="s">
        <v>283</v>
      </c>
      <c r="AT118" t="s">
        <v>264</v>
      </c>
      <c r="AU118" t="s">
        <v>249</v>
      </c>
      <c r="AV118" t="s">
        <v>243</v>
      </c>
      <c r="AW118" t="s">
        <v>242</v>
      </c>
      <c r="AX118" t="s">
        <v>242</v>
      </c>
      <c r="AY118" t="s">
        <v>243</v>
      </c>
      <c r="AZ118" t="s">
        <v>242</v>
      </c>
      <c r="BA118" t="s">
        <v>243</v>
      </c>
      <c r="BB118" t="s">
        <v>243</v>
      </c>
      <c r="BC118" t="s">
        <v>250</v>
      </c>
      <c r="BD118" t="s">
        <v>250</v>
      </c>
      <c r="BE118" t="s">
        <v>250</v>
      </c>
      <c r="BF118" t="s">
        <v>287</v>
      </c>
      <c r="BG118" t="s">
        <v>287</v>
      </c>
      <c r="BH118" t="s">
        <v>250</v>
      </c>
      <c r="BI118" t="s">
        <v>251</v>
      </c>
      <c r="BJ118" t="s">
        <v>251</v>
      </c>
      <c r="BK118" t="s">
        <v>251</v>
      </c>
      <c r="BL118" t="s">
        <v>251</v>
      </c>
      <c r="BN118" t="s">
        <v>251</v>
      </c>
      <c r="BO118" t="s">
        <v>251</v>
      </c>
      <c r="BP118" t="s">
        <v>251</v>
      </c>
      <c r="BQ118" t="s">
        <v>251</v>
      </c>
      <c r="BR118" t="s">
        <v>267</v>
      </c>
      <c r="BT118" t="s">
        <v>251</v>
      </c>
      <c r="BU118" t="s">
        <v>253</v>
      </c>
      <c r="BV118" t="s">
        <v>251</v>
      </c>
      <c r="BX118" t="s">
        <v>251</v>
      </c>
      <c r="BY118" t="s">
        <v>251</v>
      </c>
      <c r="BZ118" t="s">
        <v>254</v>
      </c>
      <c r="CA118" t="s">
        <v>251</v>
      </c>
      <c r="CB118" t="s">
        <v>251</v>
      </c>
      <c r="CC118" t="s">
        <v>251</v>
      </c>
      <c r="CD118" t="s">
        <v>251</v>
      </c>
      <c r="CE118" t="s">
        <v>251</v>
      </c>
      <c r="CF118" t="s">
        <v>251</v>
      </c>
      <c r="CG118" t="s">
        <v>251</v>
      </c>
      <c r="CH118" t="s">
        <v>251</v>
      </c>
      <c r="CI118" t="s">
        <v>251</v>
      </c>
      <c r="CJ118" t="s">
        <v>251</v>
      </c>
      <c r="CK118" t="s">
        <v>251</v>
      </c>
      <c r="CL118" t="s">
        <v>251</v>
      </c>
      <c r="CN118" t="s">
        <v>111</v>
      </c>
      <c r="CO118" t="s">
        <v>119</v>
      </c>
      <c r="CP118" t="s">
        <v>114</v>
      </c>
      <c r="CQ118" t="s">
        <v>304</v>
      </c>
      <c r="CR118" t="s">
        <v>367</v>
      </c>
      <c r="CS118" t="s">
        <v>243</v>
      </c>
      <c r="CT118" t="s">
        <v>243</v>
      </c>
      <c r="CU118" t="s">
        <v>243</v>
      </c>
      <c r="CV118" t="s">
        <v>243</v>
      </c>
      <c r="CW118" t="s">
        <v>243</v>
      </c>
      <c r="CX118" t="s">
        <v>243</v>
      </c>
      <c r="CY118" t="s">
        <v>243</v>
      </c>
      <c r="CZ118" t="s">
        <v>243</v>
      </c>
      <c r="DA118" t="s">
        <v>243</v>
      </c>
      <c r="DB118" t="s">
        <v>243</v>
      </c>
      <c r="DC118" t="s">
        <v>242</v>
      </c>
      <c r="DD118" t="s">
        <v>243</v>
      </c>
      <c r="DE118" t="s">
        <v>243</v>
      </c>
      <c r="DF118" t="s">
        <v>243</v>
      </c>
      <c r="DG118" t="s">
        <v>243</v>
      </c>
      <c r="DH118" t="s">
        <v>243</v>
      </c>
      <c r="DI118" t="s">
        <v>243</v>
      </c>
      <c r="DJ118" t="s">
        <v>243</v>
      </c>
      <c r="EF118" t="s">
        <v>111</v>
      </c>
      <c r="EG118" t="s">
        <v>243</v>
      </c>
      <c r="EH118" t="s">
        <v>243</v>
      </c>
      <c r="EI118" t="s">
        <v>243</v>
      </c>
      <c r="EJ118" t="s">
        <v>243</v>
      </c>
      <c r="EK118" t="s">
        <v>243</v>
      </c>
      <c r="EL118" t="s">
        <v>243</v>
      </c>
      <c r="EM118" t="s">
        <v>243</v>
      </c>
      <c r="EN118" t="s">
        <v>243</v>
      </c>
      <c r="EO118" t="s">
        <v>243</v>
      </c>
      <c r="EP118" t="s">
        <v>242</v>
      </c>
      <c r="EQ118" t="s">
        <v>243</v>
      </c>
      <c r="ER118" t="s">
        <v>243</v>
      </c>
      <c r="ES118" t="s">
        <v>243</v>
      </c>
      <c r="ET118" t="s">
        <v>243</v>
      </c>
      <c r="EU118" t="s">
        <v>243</v>
      </c>
      <c r="EV118" t="s">
        <v>243</v>
      </c>
      <c r="EW118" t="s">
        <v>243</v>
      </c>
      <c r="EX118" t="s">
        <v>243</v>
      </c>
      <c r="EY118" t="s">
        <v>243</v>
      </c>
      <c r="EZ118" t="s">
        <v>243</v>
      </c>
      <c r="FA118" t="s">
        <v>243</v>
      </c>
      <c r="FB118" t="s">
        <v>243</v>
      </c>
      <c r="FC118" t="s">
        <v>243</v>
      </c>
      <c r="FD118" t="s">
        <v>243</v>
      </c>
      <c r="FE118" t="s">
        <v>243</v>
      </c>
      <c r="FF118" t="s">
        <v>243</v>
      </c>
      <c r="FG118" t="s">
        <v>243</v>
      </c>
      <c r="FH118" t="s">
        <v>243</v>
      </c>
      <c r="FI118" t="s">
        <v>243</v>
      </c>
      <c r="FJ118" t="s">
        <v>243</v>
      </c>
      <c r="FK118" t="s">
        <v>243</v>
      </c>
      <c r="FL118" t="s">
        <v>341</v>
      </c>
      <c r="FM118" t="s">
        <v>242</v>
      </c>
      <c r="FN118" t="s">
        <v>243</v>
      </c>
      <c r="FO118" t="s">
        <v>243</v>
      </c>
      <c r="FP118" t="s">
        <v>243</v>
      </c>
      <c r="FQ118" t="s">
        <v>243</v>
      </c>
      <c r="FR118" t="s">
        <v>242</v>
      </c>
      <c r="FS118" t="s">
        <v>243</v>
      </c>
      <c r="FT118" t="s">
        <v>243</v>
      </c>
      <c r="FU118" t="s">
        <v>243</v>
      </c>
      <c r="FV118" t="s">
        <v>243</v>
      </c>
      <c r="FW118" t="s">
        <v>243</v>
      </c>
      <c r="FX118" t="s">
        <v>243</v>
      </c>
      <c r="FY118" t="s">
        <v>243</v>
      </c>
      <c r="FZ118" t="s">
        <v>243</v>
      </c>
      <c r="GA118" t="s">
        <v>243</v>
      </c>
      <c r="GB118" t="s">
        <v>243</v>
      </c>
      <c r="GC118" t="s">
        <v>243</v>
      </c>
      <c r="GD118" t="s">
        <v>243</v>
      </c>
      <c r="GE118" t="s">
        <v>243</v>
      </c>
      <c r="GG118" t="s">
        <v>878</v>
      </c>
    </row>
    <row r="119" spans="1:189" x14ac:dyDescent="0.35">
      <c r="A119" t="s">
        <v>879</v>
      </c>
      <c r="B119" t="s">
        <v>725</v>
      </c>
      <c r="C119" t="s">
        <v>233</v>
      </c>
      <c r="D119" t="s">
        <v>234</v>
      </c>
      <c r="E119" t="s">
        <v>233</v>
      </c>
      <c r="F119" t="s">
        <v>233</v>
      </c>
      <c r="G119" t="s">
        <v>233</v>
      </c>
      <c r="H119" t="s">
        <v>880</v>
      </c>
      <c r="I119" t="s">
        <v>433</v>
      </c>
      <c r="J119" t="s">
        <v>473</v>
      </c>
      <c r="K119" t="s">
        <v>628</v>
      </c>
      <c r="L119" t="s">
        <v>629</v>
      </c>
      <c r="N119" t="s">
        <v>240</v>
      </c>
      <c r="O119" t="s">
        <v>241</v>
      </c>
      <c r="P119" t="s">
        <v>242</v>
      </c>
      <c r="Q119" t="s">
        <v>243</v>
      </c>
      <c r="R119" t="s">
        <v>243</v>
      </c>
      <c r="S119" t="s">
        <v>243</v>
      </c>
      <c r="T119" t="s">
        <v>243</v>
      </c>
      <c r="U119" t="s">
        <v>243</v>
      </c>
      <c r="W119" t="s">
        <v>244</v>
      </c>
      <c r="Y119" t="s">
        <v>262</v>
      </c>
      <c r="Z119" t="s">
        <v>243</v>
      </c>
      <c r="AA119" t="s">
        <v>243</v>
      </c>
      <c r="AB119" t="s">
        <v>243</v>
      </c>
      <c r="AC119" t="s">
        <v>243</v>
      </c>
      <c r="AD119" t="s">
        <v>243</v>
      </c>
      <c r="AE119" t="s">
        <v>242</v>
      </c>
      <c r="AF119" t="s">
        <v>243</v>
      </c>
      <c r="AG119" t="s">
        <v>243</v>
      </c>
      <c r="AH119" t="s">
        <v>243</v>
      </c>
      <c r="AI119" t="s">
        <v>243</v>
      </c>
      <c r="AJ119" t="s">
        <v>243</v>
      </c>
      <c r="AK119" t="s">
        <v>243</v>
      </c>
      <c r="AL119" t="s">
        <v>243</v>
      </c>
      <c r="AM119" t="s">
        <v>243</v>
      </c>
      <c r="AN119" t="s">
        <v>243</v>
      </c>
      <c r="AP119" t="s">
        <v>246</v>
      </c>
      <c r="AR119" t="s">
        <v>400</v>
      </c>
      <c r="AT119" t="s">
        <v>332</v>
      </c>
      <c r="AU119" t="s">
        <v>862</v>
      </c>
      <c r="AV119" t="s">
        <v>243</v>
      </c>
      <c r="AW119" t="s">
        <v>242</v>
      </c>
      <c r="AX119" t="s">
        <v>242</v>
      </c>
      <c r="AY119" t="s">
        <v>242</v>
      </c>
      <c r="AZ119" t="s">
        <v>242</v>
      </c>
      <c r="BA119" t="s">
        <v>243</v>
      </c>
      <c r="BB119" t="s">
        <v>243</v>
      </c>
      <c r="BC119" t="s">
        <v>250</v>
      </c>
      <c r="BD119" t="s">
        <v>250</v>
      </c>
      <c r="BE119" t="s">
        <v>250</v>
      </c>
      <c r="BF119" t="s">
        <v>287</v>
      </c>
      <c r="BG119" t="s">
        <v>250</v>
      </c>
      <c r="BH119" t="s">
        <v>250</v>
      </c>
      <c r="BI119" t="s">
        <v>348</v>
      </c>
      <c r="BJ119" t="s">
        <v>366</v>
      </c>
      <c r="BK119" t="s">
        <v>251</v>
      </c>
      <c r="BL119" t="s">
        <v>251</v>
      </c>
      <c r="BN119" t="s">
        <v>251</v>
      </c>
      <c r="BO119" t="s">
        <v>252</v>
      </c>
      <c r="BP119" t="s">
        <v>288</v>
      </c>
      <c r="BQ119" t="s">
        <v>266</v>
      </c>
      <c r="BR119" t="s">
        <v>267</v>
      </c>
      <c r="BT119" t="s">
        <v>251</v>
      </c>
      <c r="BU119" t="s">
        <v>253</v>
      </c>
      <c r="BV119" t="s">
        <v>251</v>
      </c>
      <c r="BX119" t="s">
        <v>251</v>
      </c>
      <c r="BY119" t="s">
        <v>251</v>
      </c>
      <c r="BZ119" t="s">
        <v>251</v>
      </c>
      <c r="CA119" t="s">
        <v>251</v>
      </c>
      <c r="CB119" t="s">
        <v>251</v>
      </c>
      <c r="CC119" t="s">
        <v>251</v>
      </c>
      <c r="CD119" t="s">
        <v>251</v>
      </c>
      <c r="CE119" t="s">
        <v>251</v>
      </c>
      <c r="CF119" t="s">
        <v>251</v>
      </c>
      <c r="CG119" t="s">
        <v>251</v>
      </c>
      <c r="CH119" t="s">
        <v>251</v>
      </c>
      <c r="CI119" t="s">
        <v>251</v>
      </c>
      <c r="CJ119" t="s">
        <v>251</v>
      </c>
      <c r="CK119" t="s">
        <v>251</v>
      </c>
      <c r="CL119" t="s">
        <v>251</v>
      </c>
      <c r="CN119" t="s">
        <v>109</v>
      </c>
      <c r="CO119" t="s">
        <v>111</v>
      </c>
      <c r="CP119" t="s">
        <v>108</v>
      </c>
      <c r="CQ119" t="s">
        <v>293</v>
      </c>
      <c r="DL119" t="s">
        <v>350</v>
      </c>
      <c r="DM119" t="s">
        <v>242</v>
      </c>
      <c r="DN119" t="s">
        <v>243</v>
      </c>
      <c r="DO119" t="s">
        <v>243</v>
      </c>
      <c r="DP119" t="s">
        <v>243</v>
      </c>
      <c r="DQ119" t="s">
        <v>243</v>
      </c>
      <c r="DR119" t="s">
        <v>243</v>
      </c>
      <c r="DS119" t="s">
        <v>243</v>
      </c>
      <c r="DT119" t="s">
        <v>243</v>
      </c>
      <c r="DU119" t="s">
        <v>243</v>
      </c>
      <c r="DV119" t="s">
        <v>243</v>
      </c>
      <c r="DW119" t="s">
        <v>242</v>
      </c>
      <c r="DX119" t="s">
        <v>243</v>
      </c>
      <c r="DY119" t="s">
        <v>243</v>
      </c>
      <c r="DZ119" t="s">
        <v>243</v>
      </c>
      <c r="EA119" t="s">
        <v>243</v>
      </c>
      <c r="EB119" t="s">
        <v>243</v>
      </c>
      <c r="EC119" t="s">
        <v>243</v>
      </c>
      <c r="ED119" t="s">
        <v>243</v>
      </c>
      <c r="EF119" t="s">
        <v>110</v>
      </c>
      <c r="EG119" t="s">
        <v>243</v>
      </c>
      <c r="EH119" t="s">
        <v>243</v>
      </c>
      <c r="EI119" t="s">
        <v>243</v>
      </c>
      <c r="EJ119" t="s">
        <v>243</v>
      </c>
      <c r="EK119" t="s">
        <v>243</v>
      </c>
      <c r="EL119" t="s">
        <v>243</v>
      </c>
      <c r="EM119" t="s">
        <v>243</v>
      </c>
      <c r="EN119" t="s">
        <v>243</v>
      </c>
      <c r="EO119" t="s">
        <v>242</v>
      </c>
      <c r="EP119" t="s">
        <v>243</v>
      </c>
      <c r="EQ119" t="s">
        <v>243</v>
      </c>
      <c r="ER119" t="s">
        <v>243</v>
      </c>
      <c r="ES119" t="s">
        <v>243</v>
      </c>
      <c r="ET119" t="s">
        <v>243</v>
      </c>
      <c r="EU119" t="s">
        <v>243</v>
      </c>
      <c r="EV119" t="s">
        <v>243</v>
      </c>
      <c r="EW119" t="s">
        <v>243</v>
      </c>
      <c r="EX119" t="s">
        <v>243</v>
      </c>
      <c r="EY119" t="s">
        <v>243</v>
      </c>
      <c r="EZ119" t="s">
        <v>243</v>
      </c>
      <c r="FA119" t="s">
        <v>243</v>
      </c>
      <c r="FB119" t="s">
        <v>243</v>
      </c>
      <c r="FC119" t="s">
        <v>243</v>
      </c>
      <c r="FD119" t="s">
        <v>243</v>
      </c>
      <c r="FE119" t="s">
        <v>243</v>
      </c>
      <c r="FF119" t="s">
        <v>243</v>
      </c>
      <c r="FG119" t="s">
        <v>243</v>
      </c>
      <c r="FH119" t="s">
        <v>243</v>
      </c>
      <c r="FI119" t="s">
        <v>243</v>
      </c>
      <c r="FJ119" t="s">
        <v>243</v>
      </c>
      <c r="FK119" t="s">
        <v>243</v>
      </c>
      <c r="FL119" t="s">
        <v>446</v>
      </c>
      <c r="FM119" t="s">
        <v>242</v>
      </c>
      <c r="FN119" t="s">
        <v>243</v>
      </c>
      <c r="FO119" t="s">
        <v>243</v>
      </c>
      <c r="FP119" t="s">
        <v>243</v>
      </c>
      <c r="FQ119" t="s">
        <v>242</v>
      </c>
      <c r="FR119" t="s">
        <v>242</v>
      </c>
      <c r="FS119" t="s">
        <v>243</v>
      </c>
      <c r="FT119" t="s">
        <v>243</v>
      </c>
      <c r="FU119" t="s">
        <v>243</v>
      </c>
      <c r="FV119" t="s">
        <v>243</v>
      </c>
      <c r="FW119" t="s">
        <v>243</v>
      </c>
      <c r="FX119" t="s">
        <v>243</v>
      </c>
      <c r="FY119" t="s">
        <v>243</v>
      </c>
      <c r="FZ119" t="s">
        <v>243</v>
      </c>
      <c r="GA119" t="s">
        <v>243</v>
      </c>
      <c r="GB119" t="s">
        <v>243</v>
      </c>
      <c r="GC119" t="s">
        <v>243</v>
      </c>
      <c r="GD119" t="s">
        <v>243</v>
      </c>
      <c r="GE119" t="s">
        <v>243</v>
      </c>
      <c r="GG119" t="s">
        <v>881</v>
      </c>
    </row>
    <row r="120" spans="1:189" x14ac:dyDescent="0.35">
      <c r="A120" t="s">
        <v>882</v>
      </c>
      <c r="B120" t="s">
        <v>725</v>
      </c>
      <c r="C120" t="s">
        <v>233</v>
      </c>
      <c r="D120" t="s">
        <v>656</v>
      </c>
      <c r="E120" t="s">
        <v>233</v>
      </c>
      <c r="F120" t="s">
        <v>233</v>
      </c>
      <c r="G120" t="s">
        <v>233</v>
      </c>
      <c r="H120" t="s">
        <v>869</v>
      </c>
      <c r="I120" t="s">
        <v>276</v>
      </c>
      <c r="J120" t="s">
        <v>441</v>
      </c>
      <c r="K120" t="s">
        <v>397</v>
      </c>
      <c r="L120" t="s">
        <v>634</v>
      </c>
      <c r="N120" t="s">
        <v>240</v>
      </c>
      <c r="O120" t="s">
        <v>241</v>
      </c>
      <c r="P120" t="s">
        <v>242</v>
      </c>
      <c r="Q120" t="s">
        <v>243</v>
      </c>
      <c r="R120" t="s">
        <v>243</v>
      </c>
      <c r="S120" t="s">
        <v>243</v>
      </c>
      <c r="T120" t="s">
        <v>243</v>
      </c>
      <c r="U120" t="s">
        <v>243</v>
      </c>
      <c r="W120" t="s">
        <v>244</v>
      </c>
      <c r="Y120" t="s">
        <v>281</v>
      </c>
      <c r="Z120" t="s">
        <v>243</v>
      </c>
      <c r="AA120" t="s">
        <v>243</v>
      </c>
      <c r="AB120" t="s">
        <v>243</v>
      </c>
      <c r="AC120" t="s">
        <v>243</v>
      </c>
      <c r="AD120" t="s">
        <v>243</v>
      </c>
      <c r="AE120" t="s">
        <v>243</v>
      </c>
      <c r="AF120" t="s">
        <v>243</v>
      </c>
      <c r="AG120" t="s">
        <v>242</v>
      </c>
      <c r="AH120" t="s">
        <v>243</v>
      </c>
      <c r="AI120" t="s">
        <v>243</v>
      </c>
      <c r="AJ120" t="s">
        <v>243</v>
      </c>
      <c r="AK120" t="s">
        <v>243</v>
      </c>
      <c r="AL120" t="s">
        <v>243</v>
      </c>
      <c r="AM120" t="s">
        <v>243</v>
      </c>
      <c r="AN120" t="s">
        <v>243</v>
      </c>
      <c r="AP120" t="s">
        <v>336</v>
      </c>
      <c r="AR120" t="s">
        <v>247</v>
      </c>
      <c r="AT120" t="s">
        <v>284</v>
      </c>
      <c r="AU120" t="s">
        <v>303</v>
      </c>
      <c r="AV120" t="s">
        <v>243</v>
      </c>
      <c r="AW120" t="s">
        <v>243</v>
      </c>
      <c r="AX120" t="s">
        <v>242</v>
      </c>
      <c r="AY120" t="s">
        <v>243</v>
      </c>
      <c r="AZ120" t="s">
        <v>243</v>
      </c>
      <c r="BA120" t="s">
        <v>243</v>
      </c>
      <c r="BB120" t="s">
        <v>243</v>
      </c>
      <c r="BC120" t="s">
        <v>287</v>
      </c>
      <c r="BD120" t="s">
        <v>250</v>
      </c>
      <c r="BE120" t="s">
        <v>250</v>
      </c>
      <c r="BF120" t="s">
        <v>250</v>
      </c>
      <c r="BG120" t="s">
        <v>250</v>
      </c>
      <c r="BH120" t="s">
        <v>250</v>
      </c>
      <c r="BI120" t="s">
        <v>251</v>
      </c>
      <c r="BJ120" t="s">
        <v>251</v>
      </c>
      <c r="BK120" t="s">
        <v>251</v>
      </c>
      <c r="BL120" t="s">
        <v>251</v>
      </c>
      <c r="BN120" t="s">
        <v>251</v>
      </c>
      <c r="BO120" t="s">
        <v>251</v>
      </c>
      <c r="BP120" t="s">
        <v>251</v>
      </c>
      <c r="BQ120" t="s">
        <v>251</v>
      </c>
      <c r="BR120" t="s">
        <v>251</v>
      </c>
      <c r="BT120" t="s">
        <v>251</v>
      </c>
      <c r="BU120" t="s">
        <v>251</v>
      </c>
      <c r="BV120" t="s">
        <v>251</v>
      </c>
      <c r="BX120" t="s">
        <v>251</v>
      </c>
      <c r="BY120" t="s">
        <v>251</v>
      </c>
      <c r="BZ120" t="s">
        <v>251</v>
      </c>
      <c r="CA120" t="s">
        <v>251</v>
      </c>
      <c r="CB120" t="s">
        <v>251</v>
      </c>
      <c r="CC120" t="s">
        <v>251</v>
      </c>
      <c r="CD120" t="s">
        <v>251</v>
      </c>
      <c r="CE120" t="s">
        <v>251</v>
      </c>
      <c r="CF120" t="s">
        <v>251</v>
      </c>
      <c r="CG120" t="s">
        <v>251</v>
      </c>
      <c r="CH120" t="s">
        <v>251</v>
      </c>
      <c r="CI120" t="s">
        <v>251</v>
      </c>
      <c r="CJ120" t="s">
        <v>251</v>
      </c>
      <c r="CK120" t="s">
        <v>251</v>
      </c>
      <c r="CL120" t="s">
        <v>251</v>
      </c>
      <c r="CQ120" t="s">
        <v>304</v>
      </c>
      <c r="CR120" t="s">
        <v>383</v>
      </c>
      <c r="CS120" t="s">
        <v>243</v>
      </c>
      <c r="CT120" t="s">
        <v>243</v>
      </c>
      <c r="CU120" t="s">
        <v>243</v>
      </c>
      <c r="CV120" t="s">
        <v>243</v>
      </c>
      <c r="CW120" t="s">
        <v>242</v>
      </c>
      <c r="CX120" t="s">
        <v>243</v>
      </c>
      <c r="CY120" t="s">
        <v>243</v>
      </c>
      <c r="CZ120" t="s">
        <v>243</v>
      </c>
      <c r="DA120" t="s">
        <v>243</v>
      </c>
      <c r="DB120" t="s">
        <v>243</v>
      </c>
      <c r="DC120" t="s">
        <v>242</v>
      </c>
      <c r="DD120" t="s">
        <v>243</v>
      </c>
      <c r="DE120" t="s">
        <v>243</v>
      </c>
      <c r="DF120" t="s">
        <v>243</v>
      </c>
      <c r="DG120" t="s">
        <v>243</v>
      </c>
      <c r="DH120" t="s">
        <v>243</v>
      </c>
      <c r="DI120" t="s">
        <v>243</v>
      </c>
      <c r="DJ120" t="s">
        <v>243</v>
      </c>
      <c r="GG120" t="s">
        <v>883</v>
      </c>
    </row>
    <row r="121" spans="1:189" x14ac:dyDescent="0.35">
      <c r="A121" t="s">
        <v>884</v>
      </c>
      <c r="B121" t="s">
        <v>725</v>
      </c>
      <c r="C121" t="s">
        <v>233</v>
      </c>
      <c r="D121" t="s">
        <v>396</v>
      </c>
      <c r="E121" t="s">
        <v>233</v>
      </c>
      <c r="F121" t="s">
        <v>233</v>
      </c>
      <c r="G121" t="s">
        <v>233</v>
      </c>
      <c r="H121" t="s">
        <v>885</v>
      </c>
      <c r="I121" t="s">
        <v>261</v>
      </c>
      <c r="K121" t="s">
        <v>886</v>
      </c>
      <c r="L121" t="s">
        <v>887</v>
      </c>
      <c r="N121" t="s">
        <v>240</v>
      </c>
      <c r="O121" t="s">
        <v>241</v>
      </c>
      <c r="P121" t="s">
        <v>242</v>
      </c>
      <c r="Q121" t="s">
        <v>243</v>
      </c>
      <c r="R121" t="s">
        <v>243</v>
      </c>
      <c r="S121" t="s">
        <v>243</v>
      </c>
      <c r="T121" t="s">
        <v>243</v>
      </c>
      <c r="U121" t="s">
        <v>243</v>
      </c>
      <c r="W121" t="s">
        <v>244</v>
      </c>
      <c r="Y121" t="s">
        <v>262</v>
      </c>
      <c r="Z121" t="s">
        <v>243</v>
      </c>
      <c r="AA121" t="s">
        <v>243</v>
      </c>
      <c r="AB121" t="s">
        <v>243</v>
      </c>
      <c r="AC121" t="s">
        <v>243</v>
      </c>
      <c r="AD121" t="s">
        <v>243</v>
      </c>
      <c r="AE121" t="s">
        <v>242</v>
      </c>
      <c r="AF121" t="s">
        <v>243</v>
      </c>
      <c r="AG121" t="s">
        <v>243</v>
      </c>
      <c r="AH121" t="s">
        <v>243</v>
      </c>
      <c r="AI121" t="s">
        <v>243</v>
      </c>
      <c r="AJ121" t="s">
        <v>243</v>
      </c>
      <c r="AK121" t="s">
        <v>243</v>
      </c>
      <c r="AL121" t="s">
        <v>243</v>
      </c>
      <c r="AM121" t="s">
        <v>243</v>
      </c>
      <c r="AN121" t="s">
        <v>243</v>
      </c>
      <c r="AP121" t="s">
        <v>373</v>
      </c>
      <c r="AR121" t="s">
        <v>283</v>
      </c>
      <c r="AT121" t="s">
        <v>284</v>
      </c>
      <c r="AU121" t="s">
        <v>261</v>
      </c>
      <c r="AV121" t="s">
        <v>243</v>
      </c>
      <c r="AW121" t="s">
        <v>243</v>
      </c>
      <c r="AX121" t="s">
        <v>243</v>
      </c>
      <c r="AY121" t="s">
        <v>243</v>
      </c>
      <c r="AZ121" t="s">
        <v>243</v>
      </c>
      <c r="BA121" t="s">
        <v>243</v>
      </c>
      <c r="BB121" t="s">
        <v>242</v>
      </c>
      <c r="BC121" t="s">
        <v>250</v>
      </c>
      <c r="BD121" t="s">
        <v>250</v>
      </c>
      <c r="BE121" t="s">
        <v>287</v>
      </c>
      <c r="BF121" t="s">
        <v>250</v>
      </c>
      <c r="BG121" t="s">
        <v>250</v>
      </c>
      <c r="BH121" t="s">
        <v>250</v>
      </c>
      <c r="BI121" t="s">
        <v>251</v>
      </c>
      <c r="BJ121" t="s">
        <v>366</v>
      </c>
      <c r="BK121" t="s">
        <v>251</v>
      </c>
      <c r="BL121" t="s">
        <v>251</v>
      </c>
      <c r="BN121" t="s">
        <v>251</v>
      </c>
      <c r="BO121" t="s">
        <v>252</v>
      </c>
      <c r="BP121" t="s">
        <v>288</v>
      </c>
      <c r="BQ121" t="s">
        <v>266</v>
      </c>
      <c r="BR121" t="s">
        <v>267</v>
      </c>
      <c r="BT121" t="s">
        <v>251</v>
      </c>
      <c r="BU121" t="s">
        <v>253</v>
      </c>
      <c r="BV121" t="s">
        <v>251</v>
      </c>
      <c r="BX121" t="s">
        <v>251</v>
      </c>
      <c r="BY121" t="s">
        <v>251</v>
      </c>
      <c r="BZ121" t="s">
        <v>251</v>
      </c>
      <c r="CA121" t="s">
        <v>251</v>
      </c>
      <c r="CB121" t="s">
        <v>251</v>
      </c>
      <c r="CC121" t="s">
        <v>251</v>
      </c>
      <c r="CD121" t="s">
        <v>251</v>
      </c>
      <c r="CE121" t="s">
        <v>251</v>
      </c>
      <c r="CF121" t="s">
        <v>251</v>
      </c>
      <c r="CG121" t="s">
        <v>251</v>
      </c>
      <c r="CH121" t="s">
        <v>251</v>
      </c>
      <c r="CI121" t="s">
        <v>251</v>
      </c>
      <c r="CJ121" t="s">
        <v>251</v>
      </c>
      <c r="CK121" t="s">
        <v>251</v>
      </c>
      <c r="CL121" t="s">
        <v>251</v>
      </c>
      <c r="CN121" t="s">
        <v>109</v>
      </c>
      <c r="CO121" t="s">
        <v>103</v>
      </c>
      <c r="CP121" t="s">
        <v>108</v>
      </c>
      <c r="CQ121" t="s">
        <v>293</v>
      </c>
      <c r="DL121" t="s">
        <v>796</v>
      </c>
      <c r="DM121" t="s">
        <v>242</v>
      </c>
      <c r="DN121" t="s">
        <v>243</v>
      </c>
      <c r="DO121" t="s">
        <v>243</v>
      </c>
      <c r="DP121" t="s">
        <v>243</v>
      </c>
      <c r="DQ121" t="s">
        <v>243</v>
      </c>
      <c r="DR121" t="s">
        <v>243</v>
      </c>
      <c r="DS121" t="s">
        <v>243</v>
      </c>
      <c r="DT121" t="s">
        <v>243</v>
      </c>
      <c r="DU121" t="s">
        <v>242</v>
      </c>
      <c r="DV121" t="s">
        <v>243</v>
      </c>
      <c r="DW121" t="s">
        <v>242</v>
      </c>
      <c r="DX121" t="s">
        <v>243</v>
      </c>
      <c r="DY121" t="s">
        <v>243</v>
      </c>
      <c r="DZ121" t="s">
        <v>243</v>
      </c>
      <c r="EA121" t="s">
        <v>243</v>
      </c>
      <c r="EB121" t="s">
        <v>243</v>
      </c>
      <c r="EC121" t="s">
        <v>243</v>
      </c>
      <c r="ED121" t="s">
        <v>243</v>
      </c>
      <c r="EF121" t="s">
        <v>439</v>
      </c>
      <c r="EG121" t="s">
        <v>243</v>
      </c>
      <c r="EH121" t="s">
        <v>242</v>
      </c>
      <c r="EI121" t="s">
        <v>243</v>
      </c>
      <c r="EJ121" t="s">
        <v>243</v>
      </c>
      <c r="EK121" t="s">
        <v>243</v>
      </c>
      <c r="EL121" t="s">
        <v>243</v>
      </c>
      <c r="EM121" t="s">
        <v>243</v>
      </c>
      <c r="EN121" t="s">
        <v>242</v>
      </c>
      <c r="EO121" t="s">
        <v>242</v>
      </c>
      <c r="EP121" t="s">
        <v>243</v>
      </c>
      <c r="EQ121" t="s">
        <v>243</v>
      </c>
      <c r="ER121" t="s">
        <v>243</v>
      </c>
      <c r="ES121" t="s">
        <v>243</v>
      </c>
      <c r="ET121" t="s">
        <v>243</v>
      </c>
      <c r="EU121" t="s">
        <v>243</v>
      </c>
      <c r="EV121" t="s">
        <v>243</v>
      </c>
      <c r="EW121" t="s">
        <v>243</v>
      </c>
      <c r="EX121" t="s">
        <v>243</v>
      </c>
      <c r="EY121" t="s">
        <v>243</v>
      </c>
      <c r="EZ121" t="s">
        <v>243</v>
      </c>
      <c r="FA121" t="s">
        <v>243</v>
      </c>
      <c r="FB121" t="s">
        <v>243</v>
      </c>
      <c r="FC121" t="s">
        <v>243</v>
      </c>
      <c r="FD121" t="s">
        <v>243</v>
      </c>
      <c r="FE121" t="s">
        <v>243</v>
      </c>
      <c r="FF121" t="s">
        <v>243</v>
      </c>
      <c r="FG121" t="s">
        <v>243</v>
      </c>
      <c r="FH121" t="s">
        <v>243</v>
      </c>
      <c r="FI121" t="s">
        <v>243</v>
      </c>
      <c r="FJ121" t="s">
        <v>243</v>
      </c>
      <c r="FK121" t="s">
        <v>243</v>
      </c>
      <c r="FL121" t="s">
        <v>446</v>
      </c>
      <c r="FM121" t="s">
        <v>242</v>
      </c>
      <c r="FN121" t="s">
        <v>243</v>
      </c>
      <c r="FO121" t="s">
        <v>243</v>
      </c>
      <c r="FP121" t="s">
        <v>243</v>
      </c>
      <c r="FQ121" t="s">
        <v>242</v>
      </c>
      <c r="FR121" t="s">
        <v>242</v>
      </c>
      <c r="FS121" t="s">
        <v>243</v>
      </c>
      <c r="FT121" t="s">
        <v>243</v>
      </c>
      <c r="FU121" t="s">
        <v>243</v>
      </c>
      <c r="FV121" t="s">
        <v>243</v>
      </c>
      <c r="FW121" t="s">
        <v>243</v>
      </c>
      <c r="FX121" t="s">
        <v>243</v>
      </c>
      <c r="FY121" t="s">
        <v>243</v>
      </c>
      <c r="FZ121" t="s">
        <v>243</v>
      </c>
      <c r="GA121" t="s">
        <v>243</v>
      </c>
      <c r="GB121" t="s">
        <v>243</v>
      </c>
      <c r="GC121" t="s">
        <v>243</v>
      </c>
      <c r="GD121" t="s">
        <v>243</v>
      </c>
      <c r="GE121" t="s">
        <v>243</v>
      </c>
      <c r="GG121" t="s">
        <v>888</v>
      </c>
    </row>
    <row r="122" spans="1:189" x14ac:dyDescent="0.35">
      <c r="A122" t="s">
        <v>889</v>
      </c>
      <c r="B122" t="s">
        <v>725</v>
      </c>
      <c r="C122" t="s">
        <v>233</v>
      </c>
      <c r="D122" t="s">
        <v>344</v>
      </c>
      <c r="E122" t="s">
        <v>233</v>
      </c>
      <c r="F122" t="s">
        <v>233</v>
      </c>
      <c r="G122" t="s">
        <v>233</v>
      </c>
      <c r="H122" t="s">
        <v>690</v>
      </c>
      <c r="I122" t="s">
        <v>261</v>
      </c>
      <c r="K122" t="s">
        <v>683</v>
      </c>
      <c r="L122" t="s">
        <v>890</v>
      </c>
      <c r="N122" t="s">
        <v>240</v>
      </c>
      <c r="O122" t="s">
        <v>241</v>
      </c>
      <c r="P122" t="s">
        <v>242</v>
      </c>
      <c r="Q122" t="s">
        <v>243</v>
      </c>
      <c r="R122" t="s">
        <v>243</v>
      </c>
      <c r="S122" t="s">
        <v>243</v>
      </c>
      <c r="T122" t="s">
        <v>243</v>
      </c>
      <c r="U122" t="s">
        <v>243</v>
      </c>
      <c r="W122" t="s">
        <v>244</v>
      </c>
      <c r="Y122" t="s">
        <v>245</v>
      </c>
      <c r="Z122" t="s">
        <v>243</v>
      </c>
      <c r="AA122" t="s">
        <v>243</v>
      </c>
      <c r="AB122" t="s">
        <v>243</v>
      </c>
      <c r="AC122" t="s">
        <v>243</v>
      </c>
      <c r="AD122" t="s">
        <v>243</v>
      </c>
      <c r="AE122" t="s">
        <v>243</v>
      </c>
      <c r="AF122" t="s">
        <v>242</v>
      </c>
      <c r="AG122" t="s">
        <v>243</v>
      </c>
      <c r="AH122" t="s">
        <v>243</v>
      </c>
      <c r="AI122" t="s">
        <v>243</v>
      </c>
      <c r="AJ122" t="s">
        <v>243</v>
      </c>
      <c r="AK122" t="s">
        <v>243</v>
      </c>
      <c r="AL122" t="s">
        <v>243</v>
      </c>
      <c r="AM122" t="s">
        <v>243</v>
      </c>
      <c r="AN122" t="s">
        <v>243</v>
      </c>
      <c r="AP122" t="s">
        <v>373</v>
      </c>
      <c r="AR122" t="s">
        <v>283</v>
      </c>
      <c r="AT122" t="s">
        <v>284</v>
      </c>
      <c r="AU122" t="s">
        <v>534</v>
      </c>
      <c r="AV122" t="s">
        <v>243</v>
      </c>
      <c r="AW122" t="s">
        <v>243</v>
      </c>
      <c r="AX122" t="s">
        <v>242</v>
      </c>
      <c r="AY122" t="s">
        <v>243</v>
      </c>
      <c r="AZ122" t="s">
        <v>242</v>
      </c>
      <c r="BA122" t="s">
        <v>243</v>
      </c>
      <c r="BB122" t="s">
        <v>243</v>
      </c>
      <c r="BC122" t="s">
        <v>287</v>
      </c>
      <c r="BD122" t="s">
        <v>250</v>
      </c>
      <c r="BE122" t="s">
        <v>286</v>
      </c>
      <c r="BF122" t="s">
        <v>250</v>
      </c>
      <c r="BG122" t="s">
        <v>250</v>
      </c>
      <c r="BH122" t="s">
        <v>250</v>
      </c>
      <c r="BI122" t="s">
        <v>251</v>
      </c>
      <c r="BJ122" t="s">
        <v>366</v>
      </c>
      <c r="BK122" t="s">
        <v>251</v>
      </c>
      <c r="BL122" t="s">
        <v>251</v>
      </c>
      <c r="BN122" t="s">
        <v>438</v>
      </c>
      <c r="BO122" t="s">
        <v>252</v>
      </c>
      <c r="BP122" t="s">
        <v>288</v>
      </c>
      <c r="BQ122" t="s">
        <v>266</v>
      </c>
      <c r="BR122" t="s">
        <v>267</v>
      </c>
      <c r="BT122" t="s">
        <v>289</v>
      </c>
      <c r="BU122" t="s">
        <v>253</v>
      </c>
      <c r="BV122" t="s">
        <v>313</v>
      </c>
      <c r="BX122" t="s">
        <v>251</v>
      </c>
      <c r="BY122" t="s">
        <v>251</v>
      </c>
      <c r="BZ122" t="s">
        <v>254</v>
      </c>
      <c r="CA122" t="s">
        <v>251</v>
      </c>
      <c r="CB122" t="s">
        <v>291</v>
      </c>
      <c r="CC122" t="s">
        <v>251</v>
      </c>
      <c r="CD122" t="s">
        <v>251</v>
      </c>
      <c r="CE122" t="s">
        <v>251</v>
      </c>
      <c r="CF122" t="s">
        <v>251</v>
      </c>
      <c r="CG122" t="s">
        <v>251</v>
      </c>
      <c r="CH122" t="s">
        <v>251</v>
      </c>
      <c r="CI122" t="s">
        <v>251</v>
      </c>
      <c r="CJ122" t="s">
        <v>251</v>
      </c>
      <c r="CK122" t="s">
        <v>251</v>
      </c>
      <c r="CL122" t="s">
        <v>251</v>
      </c>
      <c r="CN122" t="s">
        <v>109</v>
      </c>
      <c r="CO122" t="s">
        <v>111</v>
      </c>
      <c r="CP122" t="s">
        <v>119</v>
      </c>
      <c r="CQ122" t="s">
        <v>268</v>
      </c>
      <c r="EF122" t="s">
        <v>523</v>
      </c>
      <c r="EG122" t="s">
        <v>243</v>
      </c>
      <c r="EH122" t="s">
        <v>243</v>
      </c>
      <c r="EI122" t="s">
        <v>243</v>
      </c>
      <c r="EJ122" t="s">
        <v>243</v>
      </c>
      <c r="EK122" t="s">
        <v>243</v>
      </c>
      <c r="EL122" t="s">
        <v>243</v>
      </c>
      <c r="EM122" t="s">
        <v>242</v>
      </c>
      <c r="EN122" t="s">
        <v>242</v>
      </c>
      <c r="EO122" t="s">
        <v>243</v>
      </c>
      <c r="EP122" t="s">
        <v>242</v>
      </c>
      <c r="EQ122" t="s">
        <v>243</v>
      </c>
      <c r="ER122" t="s">
        <v>243</v>
      </c>
      <c r="ES122" t="s">
        <v>243</v>
      </c>
      <c r="ET122" t="s">
        <v>243</v>
      </c>
      <c r="EU122" t="s">
        <v>243</v>
      </c>
      <c r="EV122" t="s">
        <v>243</v>
      </c>
      <c r="EW122" t="s">
        <v>243</v>
      </c>
      <c r="EX122" t="s">
        <v>243</v>
      </c>
      <c r="EY122" t="s">
        <v>243</v>
      </c>
      <c r="EZ122" t="s">
        <v>243</v>
      </c>
      <c r="FA122" t="s">
        <v>243</v>
      </c>
      <c r="FB122" t="s">
        <v>243</v>
      </c>
      <c r="FC122" t="s">
        <v>243</v>
      </c>
      <c r="FD122" t="s">
        <v>243</v>
      </c>
      <c r="FE122" t="s">
        <v>243</v>
      </c>
      <c r="FF122" t="s">
        <v>243</v>
      </c>
      <c r="FG122" t="s">
        <v>243</v>
      </c>
      <c r="FH122" t="s">
        <v>243</v>
      </c>
      <c r="FI122" t="s">
        <v>243</v>
      </c>
      <c r="FJ122" t="s">
        <v>243</v>
      </c>
      <c r="FK122" t="s">
        <v>243</v>
      </c>
      <c r="FL122" t="s">
        <v>446</v>
      </c>
      <c r="FM122" t="s">
        <v>242</v>
      </c>
      <c r="FN122" t="s">
        <v>243</v>
      </c>
      <c r="FO122" t="s">
        <v>243</v>
      </c>
      <c r="FP122" t="s">
        <v>243</v>
      </c>
      <c r="FQ122" t="s">
        <v>242</v>
      </c>
      <c r="FR122" t="s">
        <v>242</v>
      </c>
      <c r="FS122" t="s">
        <v>243</v>
      </c>
      <c r="FT122" t="s">
        <v>243</v>
      </c>
      <c r="FU122" t="s">
        <v>243</v>
      </c>
      <c r="FV122" t="s">
        <v>243</v>
      </c>
      <c r="FW122" t="s">
        <v>243</v>
      </c>
      <c r="FX122" t="s">
        <v>243</v>
      </c>
      <c r="FY122" t="s">
        <v>243</v>
      </c>
      <c r="FZ122" t="s">
        <v>243</v>
      </c>
      <c r="GA122" t="s">
        <v>243</v>
      </c>
      <c r="GB122" t="s">
        <v>243</v>
      </c>
      <c r="GC122" t="s">
        <v>243</v>
      </c>
      <c r="GD122" t="s">
        <v>243</v>
      </c>
      <c r="GE122" t="s">
        <v>243</v>
      </c>
      <c r="GG122" t="s">
        <v>891</v>
      </c>
    </row>
    <row r="123" spans="1:189" x14ac:dyDescent="0.35">
      <c r="A123" t="s">
        <v>892</v>
      </c>
      <c r="B123" t="s">
        <v>725</v>
      </c>
      <c r="C123" t="s">
        <v>233</v>
      </c>
      <c r="D123" t="s">
        <v>237</v>
      </c>
      <c r="E123" t="s">
        <v>233</v>
      </c>
      <c r="F123" t="s">
        <v>233</v>
      </c>
      <c r="G123" t="s">
        <v>233</v>
      </c>
      <c r="H123" t="s">
        <v>380</v>
      </c>
      <c r="I123" t="s">
        <v>261</v>
      </c>
      <c r="K123" t="s">
        <v>596</v>
      </c>
      <c r="L123" t="s">
        <v>893</v>
      </c>
      <c r="N123" t="s">
        <v>240</v>
      </c>
      <c r="O123" t="s">
        <v>241</v>
      </c>
      <c r="P123" t="s">
        <v>242</v>
      </c>
      <c r="Q123" t="s">
        <v>243</v>
      </c>
      <c r="R123" t="s">
        <v>243</v>
      </c>
      <c r="S123" t="s">
        <v>243</v>
      </c>
      <c r="T123" t="s">
        <v>243</v>
      </c>
      <c r="U123" t="s">
        <v>243</v>
      </c>
      <c r="W123" t="s">
        <v>244</v>
      </c>
      <c r="Y123" t="s">
        <v>356</v>
      </c>
      <c r="Z123" t="s">
        <v>243</v>
      </c>
      <c r="AA123" t="s">
        <v>243</v>
      </c>
      <c r="AB123" t="s">
        <v>243</v>
      </c>
      <c r="AC123" t="s">
        <v>243</v>
      </c>
      <c r="AD123" t="s">
        <v>243</v>
      </c>
      <c r="AE123" t="s">
        <v>243</v>
      </c>
      <c r="AF123" t="s">
        <v>243</v>
      </c>
      <c r="AG123" t="s">
        <v>243</v>
      </c>
      <c r="AH123" t="s">
        <v>243</v>
      </c>
      <c r="AI123" t="s">
        <v>243</v>
      </c>
      <c r="AJ123" t="s">
        <v>243</v>
      </c>
      <c r="AK123" t="s">
        <v>242</v>
      </c>
      <c r="AL123" t="s">
        <v>243</v>
      </c>
      <c r="AM123" t="s">
        <v>243</v>
      </c>
      <c r="AN123" t="s">
        <v>243</v>
      </c>
      <c r="AP123" t="s">
        <v>373</v>
      </c>
      <c r="AR123" t="s">
        <v>400</v>
      </c>
      <c r="AT123" t="s">
        <v>307</v>
      </c>
      <c r="AU123" t="s">
        <v>894</v>
      </c>
      <c r="AV123" t="s">
        <v>242</v>
      </c>
      <c r="AW123" t="s">
        <v>242</v>
      </c>
      <c r="AX123" t="s">
        <v>242</v>
      </c>
      <c r="AY123" t="s">
        <v>243</v>
      </c>
      <c r="AZ123" t="s">
        <v>242</v>
      </c>
      <c r="BA123" t="s">
        <v>243</v>
      </c>
      <c r="BB123" t="s">
        <v>243</v>
      </c>
      <c r="BC123" t="s">
        <v>286</v>
      </c>
      <c r="BD123" t="s">
        <v>250</v>
      </c>
      <c r="BE123" t="s">
        <v>250</v>
      </c>
      <c r="BF123" t="s">
        <v>250</v>
      </c>
      <c r="BG123" t="s">
        <v>250</v>
      </c>
      <c r="BH123" t="s">
        <v>250</v>
      </c>
      <c r="BI123" t="s">
        <v>251</v>
      </c>
      <c r="BJ123" t="s">
        <v>366</v>
      </c>
      <c r="BK123" t="s">
        <v>251</v>
      </c>
      <c r="BL123" t="s">
        <v>251</v>
      </c>
      <c r="BN123" t="s">
        <v>251</v>
      </c>
      <c r="BO123" t="s">
        <v>251</v>
      </c>
      <c r="BP123" t="s">
        <v>288</v>
      </c>
      <c r="BQ123" t="s">
        <v>266</v>
      </c>
      <c r="BR123" t="s">
        <v>251</v>
      </c>
      <c r="BT123" t="s">
        <v>251</v>
      </c>
      <c r="BU123" t="s">
        <v>251</v>
      </c>
      <c r="BV123" t="s">
        <v>251</v>
      </c>
      <c r="BX123" t="s">
        <v>251</v>
      </c>
      <c r="BY123" t="s">
        <v>251</v>
      </c>
      <c r="BZ123" t="s">
        <v>254</v>
      </c>
      <c r="CA123" t="s">
        <v>251</v>
      </c>
      <c r="CB123" t="s">
        <v>251</v>
      </c>
      <c r="CC123" t="s">
        <v>292</v>
      </c>
      <c r="CD123" t="s">
        <v>251</v>
      </c>
      <c r="CE123" t="s">
        <v>251</v>
      </c>
      <c r="CF123" t="s">
        <v>251</v>
      </c>
      <c r="CG123" t="s">
        <v>251</v>
      </c>
      <c r="CH123" t="s">
        <v>251</v>
      </c>
      <c r="CI123" t="s">
        <v>251</v>
      </c>
      <c r="CJ123" t="s">
        <v>251</v>
      </c>
      <c r="CK123" t="s">
        <v>251</v>
      </c>
      <c r="CL123" t="s">
        <v>251</v>
      </c>
      <c r="CN123" t="s">
        <v>103</v>
      </c>
      <c r="CO123" t="s">
        <v>109</v>
      </c>
      <c r="CP123" t="s">
        <v>110</v>
      </c>
      <c r="CQ123" t="s">
        <v>255</v>
      </c>
      <c r="CR123" t="s">
        <v>367</v>
      </c>
      <c r="CS123" t="s">
        <v>243</v>
      </c>
      <c r="CT123" t="s">
        <v>243</v>
      </c>
      <c r="CU123" t="s">
        <v>243</v>
      </c>
      <c r="CV123" t="s">
        <v>243</v>
      </c>
      <c r="CW123" t="s">
        <v>243</v>
      </c>
      <c r="CX123" t="s">
        <v>243</v>
      </c>
      <c r="CY123" t="s">
        <v>243</v>
      </c>
      <c r="CZ123" t="s">
        <v>243</v>
      </c>
      <c r="DA123" t="s">
        <v>243</v>
      </c>
      <c r="DB123" t="s">
        <v>243</v>
      </c>
      <c r="DC123" t="s">
        <v>242</v>
      </c>
      <c r="DD123" t="s">
        <v>243</v>
      </c>
      <c r="DE123" t="s">
        <v>243</v>
      </c>
      <c r="DF123" t="s">
        <v>243</v>
      </c>
      <c r="DG123" t="s">
        <v>243</v>
      </c>
      <c r="DH123" t="s">
        <v>243</v>
      </c>
      <c r="DI123" t="s">
        <v>243</v>
      </c>
      <c r="DJ123" t="s">
        <v>243</v>
      </c>
      <c r="EF123" t="s">
        <v>439</v>
      </c>
      <c r="EG123" t="s">
        <v>243</v>
      </c>
      <c r="EH123" t="s">
        <v>242</v>
      </c>
      <c r="EI123" t="s">
        <v>243</v>
      </c>
      <c r="EJ123" t="s">
        <v>243</v>
      </c>
      <c r="EK123" t="s">
        <v>243</v>
      </c>
      <c r="EL123" t="s">
        <v>243</v>
      </c>
      <c r="EM123" t="s">
        <v>243</v>
      </c>
      <c r="EN123" t="s">
        <v>242</v>
      </c>
      <c r="EO123" t="s">
        <v>242</v>
      </c>
      <c r="EP123" t="s">
        <v>243</v>
      </c>
      <c r="EQ123" t="s">
        <v>243</v>
      </c>
      <c r="ER123" t="s">
        <v>243</v>
      </c>
      <c r="ES123" t="s">
        <v>243</v>
      </c>
      <c r="ET123" t="s">
        <v>243</v>
      </c>
      <c r="EU123" t="s">
        <v>243</v>
      </c>
      <c r="EV123" t="s">
        <v>243</v>
      </c>
      <c r="EW123" t="s">
        <v>243</v>
      </c>
      <c r="EX123" t="s">
        <v>243</v>
      </c>
      <c r="EY123" t="s">
        <v>243</v>
      </c>
      <c r="EZ123" t="s">
        <v>243</v>
      </c>
      <c r="FA123" t="s">
        <v>243</v>
      </c>
      <c r="FB123" t="s">
        <v>243</v>
      </c>
      <c r="FC123" t="s">
        <v>243</v>
      </c>
      <c r="FD123" t="s">
        <v>243</v>
      </c>
      <c r="FE123" t="s">
        <v>243</v>
      </c>
      <c r="FF123" t="s">
        <v>243</v>
      </c>
      <c r="FG123" t="s">
        <v>243</v>
      </c>
      <c r="FH123" t="s">
        <v>243</v>
      </c>
      <c r="FI123" t="s">
        <v>243</v>
      </c>
      <c r="FJ123" t="s">
        <v>243</v>
      </c>
      <c r="FK123" t="s">
        <v>243</v>
      </c>
      <c r="FL123" t="s">
        <v>296</v>
      </c>
      <c r="FM123" t="s">
        <v>242</v>
      </c>
      <c r="FN123" t="s">
        <v>242</v>
      </c>
      <c r="FO123" t="s">
        <v>243</v>
      </c>
      <c r="FP123" t="s">
        <v>243</v>
      </c>
      <c r="FQ123" t="s">
        <v>243</v>
      </c>
      <c r="FR123" t="s">
        <v>242</v>
      </c>
      <c r="FS123" t="s">
        <v>243</v>
      </c>
      <c r="FT123" t="s">
        <v>243</v>
      </c>
      <c r="FU123" t="s">
        <v>243</v>
      </c>
      <c r="FV123" t="s">
        <v>243</v>
      </c>
      <c r="FW123" t="s">
        <v>243</v>
      </c>
      <c r="FX123" t="s">
        <v>243</v>
      </c>
      <c r="FY123" t="s">
        <v>243</v>
      </c>
      <c r="FZ123" t="s">
        <v>243</v>
      </c>
      <c r="GA123" t="s">
        <v>243</v>
      </c>
      <c r="GB123" t="s">
        <v>243</v>
      </c>
      <c r="GC123" t="s">
        <v>243</v>
      </c>
      <c r="GD123" t="s">
        <v>243</v>
      </c>
      <c r="GE123" t="s">
        <v>243</v>
      </c>
      <c r="GG123" t="s">
        <v>895</v>
      </c>
    </row>
    <row r="124" spans="1:189" x14ac:dyDescent="0.35">
      <c r="A124" t="s">
        <v>896</v>
      </c>
      <c r="B124" t="s">
        <v>725</v>
      </c>
      <c r="C124" t="s">
        <v>233</v>
      </c>
      <c r="D124" t="s">
        <v>259</v>
      </c>
      <c r="E124" t="s">
        <v>233</v>
      </c>
      <c r="F124" t="s">
        <v>233</v>
      </c>
      <c r="G124" t="s">
        <v>233</v>
      </c>
      <c r="H124" t="s">
        <v>897</v>
      </c>
      <c r="I124" t="s">
        <v>261</v>
      </c>
      <c r="K124" t="s">
        <v>603</v>
      </c>
      <c r="L124" t="s">
        <v>604</v>
      </c>
      <c r="N124" t="s">
        <v>240</v>
      </c>
      <c r="O124" t="s">
        <v>241</v>
      </c>
      <c r="P124" t="s">
        <v>242</v>
      </c>
      <c r="Q124" t="s">
        <v>243</v>
      </c>
      <c r="R124" t="s">
        <v>243</v>
      </c>
      <c r="S124" t="s">
        <v>243</v>
      </c>
      <c r="T124" t="s">
        <v>243</v>
      </c>
      <c r="U124" t="s">
        <v>243</v>
      </c>
      <c r="W124" t="s">
        <v>244</v>
      </c>
      <c r="Y124" t="s">
        <v>356</v>
      </c>
      <c r="Z124" t="s">
        <v>243</v>
      </c>
      <c r="AA124" t="s">
        <v>243</v>
      </c>
      <c r="AB124" t="s">
        <v>243</v>
      </c>
      <c r="AC124" t="s">
        <v>243</v>
      </c>
      <c r="AD124" t="s">
        <v>243</v>
      </c>
      <c r="AE124" t="s">
        <v>243</v>
      </c>
      <c r="AF124" t="s">
        <v>243</v>
      </c>
      <c r="AG124" t="s">
        <v>243</v>
      </c>
      <c r="AH124" t="s">
        <v>243</v>
      </c>
      <c r="AI124" t="s">
        <v>243</v>
      </c>
      <c r="AJ124" t="s">
        <v>243</v>
      </c>
      <c r="AK124" t="s">
        <v>242</v>
      </c>
      <c r="AL124" t="s">
        <v>243</v>
      </c>
      <c r="AM124" t="s">
        <v>243</v>
      </c>
      <c r="AN124" t="s">
        <v>243</v>
      </c>
      <c r="AP124" t="s">
        <v>373</v>
      </c>
      <c r="AR124" t="s">
        <v>247</v>
      </c>
      <c r="AT124" t="s">
        <v>307</v>
      </c>
      <c r="AU124" t="s">
        <v>898</v>
      </c>
      <c r="AV124" t="s">
        <v>242</v>
      </c>
      <c r="AW124" t="s">
        <v>242</v>
      </c>
      <c r="AX124" t="s">
        <v>242</v>
      </c>
      <c r="AY124" t="s">
        <v>242</v>
      </c>
      <c r="AZ124" t="s">
        <v>242</v>
      </c>
      <c r="BA124" t="s">
        <v>243</v>
      </c>
      <c r="BB124" t="s">
        <v>243</v>
      </c>
      <c r="BC124" t="s">
        <v>287</v>
      </c>
      <c r="BD124" t="s">
        <v>250</v>
      </c>
      <c r="BE124" t="s">
        <v>250</v>
      </c>
      <c r="BF124" t="s">
        <v>250</v>
      </c>
      <c r="BG124" t="s">
        <v>250</v>
      </c>
      <c r="BH124" t="s">
        <v>250</v>
      </c>
      <c r="BI124" t="s">
        <v>251</v>
      </c>
      <c r="BJ124" t="s">
        <v>251</v>
      </c>
      <c r="BK124" t="s">
        <v>251</v>
      </c>
      <c r="BL124" t="s">
        <v>251</v>
      </c>
      <c r="BN124" t="s">
        <v>251</v>
      </c>
      <c r="BO124" t="s">
        <v>251</v>
      </c>
      <c r="BP124" t="s">
        <v>251</v>
      </c>
      <c r="BQ124" t="s">
        <v>266</v>
      </c>
      <c r="BR124" t="s">
        <v>251</v>
      </c>
      <c r="BT124" t="s">
        <v>251</v>
      </c>
      <c r="BU124" t="s">
        <v>251</v>
      </c>
      <c r="BV124" t="s">
        <v>251</v>
      </c>
      <c r="BX124" t="s">
        <v>251</v>
      </c>
      <c r="BY124" t="s">
        <v>251</v>
      </c>
      <c r="BZ124" t="s">
        <v>251</v>
      </c>
      <c r="CA124" t="s">
        <v>251</v>
      </c>
      <c r="CB124" t="s">
        <v>251</v>
      </c>
      <c r="CC124" t="s">
        <v>251</v>
      </c>
      <c r="CD124" t="s">
        <v>251</v>
      </c>
      <c r="CE124" t="s">
        <v>251</v>
      </c>
      <c r="CF124" t="s">
        <v>251</v>
      </c>
      <c r="CG124" t="s">
        <v>251</v>
      </c>
      <c r="CH124" t="s">
        <v>251</v>
      </c>
      <c r="CI124" t="s">
        <v>251</v>
      </c>
      <c r="CJ124" t="s">
        <v>251</v>
      </c>
      <c r="CK124" t="s">
        <v>251</v>
      </c>
      <c r="CL124" t="s">
        <v>251</v>
      </c>
      <c r="CN124" t="s">
        <v>110</v>
      </c>
      <c r="CQ124" t="s">
        <v>304</v>
      </c>
      <c r="CR124" t="s">
        <v>778</v>
      </c>
      <c r="CS124" t="s">
        <v>242</v>
      </c>
      <c r="CT124" t="s">
        <v>243</v>
      </c>
      <c r="CU124" t="s">
        <v>243</v>
      </c>
      <c r="CV124" t="s">
        <v>242</v>
      </c>
      <c r="CW124" t="s">
        <v>243</v>
      </c>
      <c r="CX124" t="s">
        <v>243</v>
      </c>
      <c r="CY124" t="s">
        <v>242</v>
      </c>
      <c r="CZ124" t="s">
        <v>243</v>
      </c>
      <c r="DA124" t="s">
        <v>243</v>
      </c>
      <c r="DB124" t="s">
        <v>243</v>
      </c>
      <c r="DC124" t="s">
        <v>242</v>
      </c>
      <c r="DD124" t="s">
        <v>243</v>
      </c>
      <c r="DE124" t="s">
        <v>243</v>
      </c>
      <c r="DF124" t="s">
        <v>243</v>
      </c>
      <c r="DG124" t="s">
        <v>243</v>
      </c>
      <c r="DH124" t="s">
        <v>243</v>
      </c>
      <c r="DI124" t="s">
        <v>243</v>
      </c>
      <c r="DJ124" t="s">
        <v>243</v>
      </c>
      <c r="EF124" t="s">
        <v>110</v>
      </c>
      <c r="EG124" t="s">
        <v>243</v>
      </c>
      <c r="EH124" t="s">
        <v>243</v>
      </c>
      <c r="EI124" t="s">
        <v>243</v>
      </c>
      <c r="EJ124" t="s">
        <v>243</v>
      </c>
      <c r="EK124" t="s">
        <v>243</v>
      </c>
      <c r="EL124" t="s">
        <v>243</v>
      </c>
      <c r="EM124" t="s">
        <v>243</v>
      </c>
      <c r="EN124" t="s">
        <v>243</v>
      </c>
      <c r="EO124" t="s">
        <v>242</v>
      </c>
      <c r="EP124" t="s">
        <v>243</v>
      </c>
      <c r="EQ124" t="s">
        <v>243</v>
      </c>
      <c r="ER124" t="s">
        <v>243</v>
      </c>
      <c r="ES124" t="s">
        <v>243</v>
      </c>
      <c r="ET124" t="s">
        <v>243</v>
      </c>
      <c r="EU124" t="s">
        <v>243</v>
      </c>
      <c r="EV124" t="s">
        <v>243</v>
      </c>
      <c r="EW124" t="s">
        <v>243</v>
      </c>
      <c r="EX124" t="s">
        <v>243</v>
      </c>
      <c r="EY124" t="s">
        <v>243</v>
      </c>
      <c r="EZ124" t="s">
        <v>243</v>
      </c>
      <c r="FA124" t="s">
        <v>243</v>
      </c>
      <c r="FB124" t="s">
        <v>243</v>
      </c>
      <c r="FC124" t="s">
        <v>243</v>
      </c>
      <c r="FD124" t="s">
        <v>243</v>
      </c>
      <c r="FE124" t="s">
        <v>243</v>
      </c>
      <c r="FF124" t="s">
        <v>243</v>
      </c>
      <c r="FG124" t="s">
        <v>243</v>
      </c>
      <c r="FH124" t="s">
        <v>243</v>
      </c>
      <c r="FI124" t="s">
        <v>243</v>
      </c>
      <c r="FJ124" t="s">
        <v>243</v>
      </c>
      <c r="FK124" t="s">
        <v>243</v>
      </c>
      <c r="FL124" t="s">
        <v>554</v>
      </c>
      <c r="FM124" t="s">
        <v>242</v>
      </c>
      <c r="FN124" t="s">
        <v>242</v>
      </c>
      <c r="FO124" t="s">
        <v>243</v>
      </c>
      <c r="FP124" t="s">
        <v>243</v>
      </c>
      <c r="FQ124" t="s">
        <v>243</v>
      </c>
      <c r="FR124" t="s">
        <v>243</v>
      </c>
      <c r="FS124" t="s">
        <v>243</v>
      </c>
      <c r="FT124" t="s">
        <v>242</v>
      </c>
      <c r="FU124" t="s">
        <v>243</v>
      </c>
      <c r="FV124" t="s">
        <v>243</v>
      </c>
      <c r="FW124" t="s">
        <v>243</v>
      </c>
      <c r="FX124" t="s">
        <v>243</v>
      </c>
      <c r="FY124" t="s">
        <v>243</v>
      </c>
      <c r="FZ124" t="s">
        <v>243</v>
      </c>
      <c r="GA124" t="s">
        <v>243</v>
      </c>
      <c r="GB124" t="s">
        <v>243</v>
      </c>
      <c r="GC124" t="s">
        <v>243</v>
      </c>
      <c r="GD124" t="s">
        <v>243</v>
      </c>
      <c r="GE124" t="s">
        <v>243</v>
      </c>
      <c r="GG124" t="s">
        <v>899</v>
      </c>
    </row>
    <row r="125" spans="1:189" x14ac:dyDescent="0.35">
      <c r="A125" t="s">
        <v>900</v>
      </c>
      <c r="B125" t="s">
        <v>725</v>
      </c>
      <c r="C125" t="s">
        <v>233</v>
      </c>
      <c r="D125" t="s">
        <v>513</v>
      </c>
      <c r="E125" t="s">
        <v>233</v>
      </c>
      <c r="F125" t="s">
        <v>233</v>
      </c>
      <c r="G125" t="s">
        <v>233</v>
      </c>
      <c r="H125" t="s">
        <v>450</v>
      </c>
      <c r="I125" t="s">
        <v>261</v>
      </c>
      <c r="K125" t="s">
        <v>238</v>
      </c>
      <c r="L125" t="s">
        <v>239</v>
      </c>
      <c r="N125" t="s">
        <v>240</v>
      </c>
      <c r="O125" t="s">
        <v>901</v>
      </c>
      <c r="P125" t="s">
        <v>243</v>
      </c>
      <c r="Q125" t="s">
        <v>243</v>
      </c>
      <c r="R125" t="s">
        <v>243</v>
      </c>
      <c r="S125" t="s">
        <v>242</v>
      </c>
      <c r="T125" t="s">
        <v>243</v>
      </c>
      <c r="U125" t="s">
        <v>243</v>
      </c>
      <c r="W125" t="s">
        <v>591</v>
      </c>
      <c r="Y125" t="s">
        <v>356</v>
      </c>
      <c r="Z125" t="s">
        <v>243</v>
      </c>
      <c r="AA125" t="s">
        <v>243</v>
      </c>
      <c r="AB125" t="s">
        <v>243</v>
      </c>
      <c r="AC125" t="s">
        <v>243</v>
      </c>
      <c r="AD125" t="s">
        <v>243</v>
      </c>
      <c r="AE125" t="s">
        <v>243</v>
      </c>
      <c r="AF125" t="s">
        <v>243</v>
      </c>
      <c r="AG125" t="s">
        <v>243</v>
      </c>
      <c r="AH125" t="s">
        <v>243</v>
      </c>
      <c r="AI125" t="s">
        <v>243</v>
      </c>
      <c r="AJ125" t="s">
        <v>243</v>
      </c>
      <c r="AK125" t="s">
        <v>242</v>
      </c>
      <c r="AL125" t="s">
        <v>243</v>
      </c>
      <c r="AM125" t="s">
        <v>243</v>
      </c>
      <c r="AN125" t="s">
        <v>243</v>
      </c>
      <c r="AP125" t="s">
        <v>373</v>
      </c>
      <c r="AR125" t="s">
        <v>247</v>
      </c>
      <c r="AT125" t="s">
        <v>317</v>
      </c>
      <c r="AU125" t="s">
        <v>337</v>
      </c>
      <c r="AV125" t="s">
        <v>243</v>
      </c>
      <c r="AW125" t="s">
        <v>242</v>
      </c>
      <c r="AX125" t="s">
        <v>243</v>
      </c>
      <c r="AY125" t="s">
        <v>242</v>
      </c>
      <c r="AZ125" t="s">
        <v>242</v>
      </c>
      <c r="BA125" t="s">
        <v>243</v>
      </c>
      <c r="BB125" t="s">
        <v>243</v>
      </c>
      <c r="BC125" t="s">
        <v>250</v>
      </c>
      <c r="BD125" t="s">
        <v>250</v>
      </c>
      <c r="BE125" t="s">
        <v>250</v>
      </c>
      <c r="BF125" t="s">
        <v>250</v>
      </c>
      <c r="BG125" t="s">
        <v>250</v>
      </c>
      <c r="BH125" t="s">
        <v>250</v>
      </c>
      <c r="BI125" t="s">
        <v>251</v>
      </c>
      <c r="BJ125" t="s">
        <v>366</v>
      </c>
      <c r="BK125" t="s">
        <v>251</v>
      </c>
      <c r="BL125" t="s">
        <v>251</v>
      </c>
      <c r="BN125" t="s">
        <v>251</v>
      </c>
      <c r="BO125" t="s">
        <v>252</v>
      </c>
      <c r="BP125" t="s">
        <v>251</v>
      </c>
      <c r="BQ125" t="s">
        <v>266</v>
      </c>
      <c r="BR125" t="s">
        <v>251</v>
      </c>
      <c r="BT125" t="s">
        <v>251</v>
      </c>
      <c r="BU125" t="s">
        <v>251</v>
      </c>
      <c r="BV125" t="s">
        <v>251</v>
      </c>
      <c r="BX125" t="s">
        <v>338</v>
      </c>
      <c r="BY125" t="s">
        <v>251</v>
      </c>
      <c r="BZ125" t="s">
        <v>251</v>
      </c>
      <c r="CA125" t="s">
        <v>251</v>
      </c>
      <c r="CB125" t="s">
        <v>251</v>
      </c>
      <c r="CC125" t="s">
        <v>251</v>
      </c>
      <c r="CD125" t="s">
        <v>251</v>
      </c>
      <c r="CE125" t="s">
        <v>251</v>
      </c>
      <c r="CF125" t="s">
        <v>251</v>
      </c>
      <c r="CG125" t="s">
        <v>251</v>
      </c>
      <c r="CH125" t="s">
        <v>251</v>
      </c>
      <c r="CI125" t="s">
        <v>251</v>
      </c>
      <c r="CJ125" t="s">
        <v>251</v>
      </c>
      <c r="CK125" t="s">
        <v>251</v>
      </c>
      <c r="CL125" t="s">
        <v>251</v>
      </c>
      <c r="CN125" t="s">
        <v>110</v>
      </c>
      <c r="CO125" t="s">
        <v>117</v>
      </c>
      <c r="CP125" t="s">
        <v>103</v>
      </c>
      <c r="CQ125" t="s">
        <v>255</v>
      </c>
      <c r="CR125" t="s">
        <v>445</v>
      </c>
      <c r="CS125" t="s">
        <v>243</v>
      </c>
      <c r="CT125" t="s">
        <v>243</v>
      </c>
      <c r="CU125" t="s">
        <v>243</v>
      </c>
      <c r="CV125" t="s">
        <v>243</v>
      </c>
      <c r="CW125" t="s">
        <v>243</v>
      </c>
      <c r="CX125" t="s">
        <v>243</v>
      </c>
      <c r="CY125" t="s">
        <v>243</v>
      </c>
      <c r="CZ125" t="s">
        <v>243</v>
      </c>
      <c r="DA125" t="s">
        <v>243</v>
      </c>
      <c r="DB125" t="s">
        <v>243</v>
      </c>
      <c r="DC125" t="s">
        <v>242</v>
      </c>
      <c r="DD125" t="s">
        <v>242</v>
      </c>
      <c r="DE125" t="s">
        <v>243</v>
      </c>
      <c r="DF125" t="s">
        <v>243</v>
      </c>
      <c r="DG125" t="s">
        <v>243</v>
      </c>
      <c r="DH125" t="s">
        <v>243</v>
      </c>
      <c r="DI125" t="s">
        <v>243</v>
      </c>
      <c r="DJ125" t="s">
        <v>243</v>
      </c>
      <c r="EF125" t="s">
        <v>902</v>
      </c>
      <c r="EG125" t="s">
        <v>243</v>
      </c>
      <c r="EH125" t="s">
        <v>242</v>
      </c>
      <c r="EI125" t="s">
        <v>243</v>
      </c>
      <c r="EJ125" t="s">
        <v>243</v>
      </c>
      <c r="EK125" t="s">
        <v>243</v>
      </c>
      <c r="EL125" t="s">
        <v>243</v>
      </c>
      <c r="EM125" t="s">
        <v>242</v>
      </c>
      <c r="EN125" t="s">
        <v>243</v>
      </c>
      <c r="EO125" t="s">
        <v>242</v>
      </c>
      <c r="EP125" t="s">
        <v>243</v>
      </c>
      <c r="EQ125" t="s">
        <v>243</v>
      </c>
      <c r="ER125" t="s">
        <v>243</v>
      </c>
      <c r="ES125" t="s">
        <v>243</v>
      </c>
      <c r="ET125" t="s">
        <v>243</v>
      </c>
      <c r="EU125" t="s">
        <v>243</v>
      </c>
      <c r="EV125" t="s">
        <v>243</v>
      </c>
      <c r="EW125" t="s">
        <v>243</v>
      </c>
      <c r="EX125" t="s">
        <v>243</v>
      </c>
      <c r="EY125" t="s">
        <v>243</v>
      </c>
      <c r="EZ125" t="s">
        <v>243</v>
      </c>
      <c r="FA125" t="s">
        <v>243</v>
      </c>
      <c r="FB125" t="s">
        <v>243</v>
      </c>
      <c r="FC125" t="s">
        <v>243</v>
      </c>
      <c r="FD125" t="s">
        <v>243</v>
      </c>
      <c r="FE125" t="s">
        <v>243</v>
      </c>
      <c r="FF125" t="s">
        <v>243</v>
      </c>
      <c r="FG125" t="s">
        <v>243</v>
      </c>
      <c r="FH125" t="s">
        <v>243</v>
      </c>
      <c r="FI125" t="s">
        <v>243</v>
      </c>
      <c r="FJ125" t="s">
        <v>243</v>
      </c>
      <c r="FK125" t="s">
        <v>243</v>
      </c>
      <c r="FL125" t="s">
        <v>272</v>
      </c>
      <c r="FM125" t="s">
        <v>242</v>
      </c>
      <c r="FN125" t="s">
        <v>243</v>
      </c>
      <c r="FO125" t="s">
        <v>243</v>
      </c>
      <c r="FP125" t="s">
        <v>243</v>
      </c>
      <c r="FQ125" t="s">
        <v>243</v>
      </c>
      <c r="FR125" t="s">
        <v>242</v>
      </c>
      <c r="FS125" t="s">
        <v>242</v>
      </c>
      <c r="FT125" t="s">
        <v>243</v>
      </c>
      <c r="FU125" t="s">
        <v>243</v>
      </c>
      <c r="FV125" t="s">
        <v>243</v>
      </c>
      <c r="FW125" t="s">
        <v>243</v>
      </c>
      <c r="FX125" t="s">
        <v>243</v>
      </c>
      <c r="FY125" t="s">
        <v>243</v>
      </c>
      <c r="FZ125" t="s">
        <v>243</v>
      </c>
      <c r="GA125" t="s">
        <v>243</v>
      </c>
      <c r="GB125" t="s">
        <v>243</v>
      </c>
      <c r="GC125" t="s">
        <v>243</v>
      </c>
      <c r="GD125" t="s">
        <v>243</v>
      </c>
      <c r="GE125" t="s">
        <v>243</v>
      </c>
      <c r="GG125" t="s">
        <v>903</v>
      </c>
    </row>
    <row r="126" spans="1:189" x14ac:dyDescent="0.35">
      <c r="A126" t="s">
        <v>904</v>
      </c>
      <c r="B126" t="s">
        <v>905</v>
      </c>
      <c r="C126" t="s">
        <v>233</v>
      </c>
      <c r="D126" t="s">
        <v>519</v>
      </c>
      <c r="E126" t="s">
        <v>233</v>
      </c>
      <c r="F126" t="s">
        <v>233</v>
      </c>
      <c r="G126" t="s">
        <v>233</v>
      </c>
      <c r="H126" t="s">
        <v>795</v>
      </c>
      <c r="I126" t="s">
        <v>261</v>
      </c>
      <c r="K126" t="s">
        <v>238</v>
      </c>
      <c r="L126" t="s">
        <v>239</v>
      </c>
      <c r="N126" t="s">
        <v>240</v>
      </c>
      <c r="O126" t="s">
        <v>354</v>
      </c>
      <c r="P126" t="s">
        <v>243</v>
      </c>
      <c r="Q126" t="s">
        <v>243</v>
      </c>
      <c r="R126" t="s">
        <v>243</v>
      </c>
      <c r="S126" t="s">
        <v>243</v>
      </c>
      <c r="T126" t="s">
        <v>243</v>
      </c>
      <c r="U126" t="s">
        <v>242</v>
      </c>
      <c r="V126" t="s">
        <v>906</v>
      </c>
      <c r="W126" t="s">
        <v>244</v>
      </c>
      <c r="Y126" t="s">
        <v>356</v>
      </c>
      <c r="Z126" t="s">
        <v>243</v>
      </c>
      <c r="AA126" t="s">
        <v>243</v>
      </c>
      <c r="AB126" t="s">
        <v>243</v>
      </c>
      <c r="AC126" t="s">
        <v>243</v>
      </c>
      <c r="AD126" t="s">
        <v>243</v>
      </c>
      <c r="AE126" t="s">
        <v>243</v>
      </c>
      <c r="AF126" t="s">
        <v>243</v>
      </c>
      <c r="AG126" t="s">
        <v>243</v>
      </c>
      <c r="AH126" t="s">
        <v>243</v>
      </c>
      <c r="AI126" t="s">
        <v>243</v>
      </c>
      <c r="AJ126" t="s">
        <v>243</v>
      </c>
      <c r="AK126" t="s">
        <v>242</v>
      </c>
      <c r="AL126" t="s">
        <v>243</v>
      </c>
      <c r="AM126" t="s">
        <v>243</v>
      </c>
      <c r="AN126" t="s">
        <v>243</v>
      </c>
      <c r="AP126" t="s">
        <v>261</v>
      </c>
      <c r="AR126" t="s">
        <v>247</v>
      </c>
      <c r="AT126" t="s">
        <v>307</v>
      </c>
      <c r="AU126" t="s">
        <v>862</v>
      </c>
      <c r="AV126" t="s">
        <v>243</v>
      </c>
      <c r="AW126" t="s">
        <v>242</v>
      </c>
      <c r="AX126" t="s">
        <v>242</v>
      </c>
      <c r="AY126" t="s">
        <v>242</v>
      </c>
      <c r="AZ126" t="s">
        <v>242</v>
      </c>
      <c r="BA126" t="s">
        <v>243</v>
      </c>
      <c r="BB126" t="s">
        <v>243</v>
      </c>
      <c r="BC126" t="s">
        <v>250</v>
      </c>
      <c r="BD126" t="s">
        <v>250</v>
      </c>
      <c r="BE126" t="s">
        <v>287</v>
      </c>
      <c r="BF126" t="s">
        <v>250</v>
      </c>
      <c r="BG126" t="s">
        <v>250</v>
      </c>
      <c r="BH126" t="s">
        <v>250</v>
      </c>
      <c r="BI126" t="s">
        <v>348</v>
      </c>
      <c r="BJ126" t="s">
        <v>251</v>
      </c>
      <c r="BK126" t="s">
        <v>251</v>
      </c>
      <c r="BL126" t="s">
        <v>251</v>
      </c>
      <c r="BN126" t="s">
        <v>251</v>
      </c>
      <c r="BO126" t="s">
        <v>252</v>
      </c>
      <c r="BP126" t="s">
        <v>251</v>
      </c>
      <c r="BQ126" t="s">
        <v>266</v>
      </c>
      <c r="BR126" t="s">
        <v>267</v>
      </c>
      <c r="BT126" t="s">
        <v>289</v>
      </c>
      <c r="BU126" t="s">
        <v>253</v>
      </c>
      <c r="BV126" t="s">
        <v>251</v>
      </c>
      <c r="BX126" t="s">
        <v>251</v>
      </c>
      <c r="BY126" t="s">
        <v>251</v>
      </c>
      <c r="BZ126" t="s">
        <v>251</v>
      </c>
      <c r="CA126" t="s">
        <v>251</v>
      </c>
      <c r="CB126" t="s">
        <v>291</v>
      </c>
      <c r="CC126" t="s">
        <v>292</v>
      </c>
      <c r="CD126" t="s">
        <v>327</v>
      </c>
      <c r="CE126" t="s">
        <v>251</v>
      </c>
      <c r="CF126" t="s">
        <v>251</v>
      </c>
      <c r="CG126" t="s">
        <v>251</v>
      </c>
      <c r="CH126" t="s">
        <v>251</v>
      </c>
      <c r="CI126" t="s">
        <v>251</v>
      </c>
      <c r="CJ126" t="s">
        <v>251</v>
      </c>
      <c r="CK126" t="s">
        <v>251</v>
      </c>
      <c r="CL126" t="s">
        <v>251</v>
      </c>
      <c r="CN126" t="s">
        <v>102</v>
      </c>
      <c r="CO126" t="s">
        <v>108</v>
      </c>
      <c r="CP126" t="s">
        <v>110</v>
      </c>
      <c r="CQ126" t="s">
        <v>293</v>
      </c>
      <c r="DL126" t="s">
        <v>367</v>
      </c>
      <c r="DM126" t="s">
        <v>243</v>
      </c>
      <c r="DN126" t="s">
        <v>243</v>
      </c>
      <c r="DO126" t="s">
        <v>243</v>
      </c>
      <c r="DP126" t="s">
        <v>243</v>
      </c>
      <c r="DQ126" t="s">
        <v>243</v>
      </c>
      <c r="DR126" t="s">
        <v>243</v>
      </c>
      <c r="DS126" t="s">
        <v>243</v>
      </c>
      <c r="DT126" t="s">
        <v>243</v>
      </c>
      <c r="DU126" t="s">
        <v>243</v>
      </c>
      <c r="DV126" t="s">
        <v>243</v>
      </c>
      <c r="DW126" t="s">
        <v>242</v>
      </c>
      <c r="DX126" t="s">
        <v>243</v>
      </c>
      <c r="DY126" t="s">
        <v>243</v>
      </c>
      <c r="DZ126" t="s">
        <v>243</v>
      </c>
      <c r="EA126" t="s">
        <v>243</v>
      </c>
      <c r="EB126" t="s">
        <v>243</v>
      </c>
      <c r="EC126" t="s">
        <v>243</v>
      </c>
      <c r="ED126" t="s">
        <v>243</v>
      </c>
      <c r="EF126" t="s">
        <v>907</v>
      </c>
      <c r="EG126" t="s">
        <v>243</v>
      </c>
      <c r="EH126" t="s">
        <v>243</v>
      </c>
      <c r="EI126" t="s">
        <v>243</v>
      </c>
      <c r="EJ126" t="s">
        <v>243</v>
      </c>
      <c r="EK126" t="s">
        <v>243</v>
      </c>
      <c r="EL126" t="s">
        <v>243</v>
      </c>
      <c r="EM126" t="s">
        <v>242</v>
      </c>
      <c r="EN126" t="s">
        <v>243</v>
      </c>
      <c r="EO126" t="s">
        <v>242</v>
      </c>
      <c r="EP126" t="s">
        <v>243</v>
      </c>
      <c r="EQ126" t="s">
        <v>243</v>
      </c>
      <c r="ER126" t="s">
        <v>242</v>
      </c>
      <c r="ES126" t="s">
        <v>243</v>
      </c>
      <c r="ET126" t="s">
        <v>243</v>
      </c>
      <c r="EU126" t="s">
        <v>243</v>
      </c>
      <c r="EV126" t="s">
        <v>243</v>
      </c>
      <c r="EW126" t="s">
        <v>243</v>
      </c>
      <c r="EX126" t="s">
        <v>243</v>
      </c>
      <c r="EY126" t="s">
        <v>243</v>
      </c>
      <c r="EZ126" t="s">
        <v>243</v>
      </c>
      <c r="FA126" t="s">
        <v>243</v>
      </c>
      <c r="FB126" t="s">
        <v>243</v>
      </c>
      <c r="FC126" t="s">
        <v>243</v>
      </c>
      <c r="FD126" t="s">
        <v>243</v>
      </c>
      <c r="FE126" t="s">
        <v>243</v>
      </c>
      <c r="FF126" t="s">
        <v>243</v>
      </c>
      <c r="FG126" t="s">
        <v>243</v>
      </c>
      <c r="FH126" t="s">
        <v>243</v>
      </c>
      <c r="FI126" t="s">
        <v>243</v>
      </c>
      <c r="FJ126" t="s">
        <v>243</v>
      </c>
      <c r="FK126" t="s">
        <v>243</v>
      </c>
      <c r="FL126" t="s">
        <v>272</v>
      </c>
      <c r="FM126" t="s">
        <v>242</v>
      </c>
      <c r="FN126" t="s">
        <v>243</v>
      </c>
      <c r="FO126" t="s">
        <v>243</v>
      </c>
      <c r="FP126" t="s">
        <v>243</v>
      </c>
      <c r="FQ126" t="s">
        <v>243</v>
      </c>
      <c r="FR126" t="s">
        <v>242</v>
      </c>
      <c r="FS126" t="s">
        <v>242</v>
      </c>
      <c r="FT126" t="s">
        <v>243</v>
      </c>
      <c r="FU126" t="s">
        <v>243</v>
      </c>
      <c r="FV126" t="s">
        <v>243</v>
      </c>
      <c r="FW126" t="s">
        <v>243</v>
      </c>
      <c r="FX126" t="s">
        <v>243</v>
      </c>
      <c r="FY126" t="s">
        <v>243</v>
      </c>
      <c r="FZ126" t="s">
        <v>243</v>
      </c>
      <c r="GA126" t="s">
        <v>243</v>
      </c>
      <c r="GB126" t="s">
        <v>243</v>
      </c>
      <c r="GC126" t="s">
        <v>243</v>
      </c>
      <c r="GD126" t="s">
        <v>243</v>
      </c>
      <c r="GE126" t="s">
        <v>243</v>
      </c>
      <c r="GG126" t="s">
        <v>908</v>
      </c>
    </row>
    <row r="127" spans="1:189" x14ac:dyDescent="0.35">
      <c r="A127" t="s">
        <v>909</v>
      </c>
      <c r="B127" t="s">
        <v>725</v>
      </c>
      <c r="C127" t="s">
        <v>233</v>
      </c>
      <c r="D127" t="s">
        <v>586</v>
      </c>
      <c r="E127" t="s">
        <v>233</v>
      </c>
      <c r="F127" t="s">
        <v>233</v>
      </c>
      <c r="G127" t="s">
        <v>233</v>
      </c>
      <c r="H127" t="s">
        <v>910</v>
      </c>
      <c r="I127" t="s">
        <v>236</v>
      </c>
      <c r="J127" t="s">
        <v>242</v>
      </c>
      <c r="K127" t="s">
        <v>238</v>
      </c>
      <c r="L127" t="s">
        <v>239</v>
      </c>
      <c r="N127" t="s">
        <v>240</v>
      </c>
      <c r="O127" t="s">
        <v>241</v>
      </c>
      <c r="P127" t="s">
        <v>242</v>
      </c>
      <c r="Q127" t="s">
        <v>243</v>
      </c>
      <c r="R127" t="s">
        <v>243</v>
      </c>
      <c r="S127" t="s">
        <v>243</v>
      </c>
      <c r="T127" t="s">
        <v>243</v>
      </c>
      <c r="U127" t="s">
        <v>243</v>
      </c>
      <c r="W127" t="s">
        <v>244</v>
      </c>
      <c r="Y127" t="s">
        <v>323</v>
      </c>
      <c r="Z127" t="s">
        <v>243</v>
      </c>
      <c r="AA127" t="s">
        <v>243</v>
      </c>
      <c r="AB127" t="s">
        <v>243</v>
      </c>
      <c r="AC127" t="s">
        <v>243</v>
      </c>
      <c r="AD127" t="s">
        <v>243</v>
      </c>
      <c r="AE127" t="s">
        <v>243</v>
      </c>
      <c r="AF127" t="s">
        <v>242</v>
      </c>
      <c r="AG127" t="s">
        <v>243</v>
      </c>
      <c r="AH127" t="s">
        <v>243</v>
      </c>
      <c r="AI127" t="s">
        <v>243</v>
      </c>
      <c r="AJ127" t="s">
        <v>243</v>
      </c>
      <c r="AK127" t="s">
        <v>242</v>
      </c>
      <c r="AL127" t="s">
        <v>243</v>
      </c>
      <c r="AM127" t="s">
        <v>243</v>
      </c>
      <c r="AN127" t="s">
        <v>243</v>
      </c>
      <c r="AP127" t="s">
        <v>246</v>
      </c>
      <c r="AR127" t="s">
        <v>247</v>
      </c>
      <c r="AT127" t="s">
        <v>248</v>
      </c>
      <c r="AU127" t="s">
        <v>862</v>
      </c>
      <c r="AV127" t="s">
        <v>243</v>
      </c>
      <c r="AW127" t="s">
        <v>242</v>
      </c>
      <c r="AX127" t="s">
        <v>242</v>
      </c>
      <c r="AY127" t="s">
        <v>242</v>
      </c>
      <c r="AZ127" t="s">
        <v>242</v>
      </c>
      <c r="BA127" t="s">
        <v>243</v>
      </c>
      <c r="BB127" t="s">
        <v>243</v>
      </c>
      <c r="BC127" t="s">
        <v>287</v>
      </c>
      <c r="BD127" t="s">
        <v>250</v>
      </c>
      <c r="BE127" t="s">
        <v>250</v>
      </c>
      <c r="BF127" t="s">
        <v>250</v>
      </c>
      <c r="BG127" t="s">
        <v>250</v>
      </c>
      <c r="BH127" t="s">
        <v>250</v>
      </c>
      <c r="BI127" t="s">
        <v>348</v>
      </c>
      <c r="BJ127" t="s">
        <v>366</v>
      </c>
      <c r="BK127" t="s">
        <v>465</v>
      </c>
      <c r="BL127" t="s">
        <v>251</v>
      </c>
      <c r="BN127" t="s">
        <v>251</v>
      </c>
      <c r="BO127" t="s">
        <v>252</v>
      </c>
      <c r="BP127" t="s">
        <v>251</v>
      </c>
      <c r="BQ127" t="s">
        <v>266</v>
      </c>
      <c r="BR127" t="s">
        <v>251</v>
      </c>
      <c r="BT127" t="s">
        <v>251</v>
      </c>
      <c r="BU127" t="s">
        <v>251</v>
      </c>
      <c r="BV127" t="s">
        <v>251</v>
      </c>
      <c r="BX127" t="s">
        <v>338</v>
      </c>
      <c r="BY127" t="s">
        <v>251</v>
      </c>
      <c r="BZ127" t="s">
        <v>254</v>
      </c>
      <c r="CA127" t="s">
        <v>251</v>
      </c>
      <c r="CB127" t="s">
        <v>291</v>
      </c>
      <c r="CC127" t="s">
        <v>268</v>
      </c>
      <c r="CD127" t="s">
        <v>327</v>
      </c>
      <c r="CE127" t="s">
        <v>251</v>
      </c>
      <c r="CF127" t="s">
        <v>251</v>
      </c>
      <c r="CG127" t="s">
        <v>423</v>
      </c>
      <c r="CH127" t="s">
        <v>251</v>
      </c>
      <c r="CI127" t="s">
        <v>251</v>
      </c>
      <c r="CJ127" t="s">
        <v>251</v>
      </c>
      <c r="CK127" t="s">
        <v>251</v>
      </c>
      <c r="CL127" t="s">
        <v>251</v>
      </c>
      <c r="CN127" t="s">
        <v>103</v>
      </c>
      <c r="CO127" t="s">
        <v>121</v>
      </c>
      <c r="CP127" t="s">
        <v>110</v>
      </c>
      <c r="CQ127" t="s">
        <v>293</v>
      </c>
      <c r="DL127" t="s">
        <v>339</v>
      </c>
      <c r="DM127" t="s">
        <v>243</v>
      </c>
      <c r="DN127" t="s">
        <v>243</v>
      </c>
      <c r="DO127" t="s">
        <v>243</v>
      </c>
      <c r="DP127" t="s">
        <v>243</v>
      </c>
      <c r="DQ127" t="s">
        <v>243</v>
      </c>
      <c r="DR127" t="s">
        <v>243</v>
      </c>
      <c r="DS127" t="s">
        <v>242</v>
      </c>
      <c r="DT127" t="s">
        <v>243</v>
      </c>
      <c r="DU127" t="s">
        <v>243</v>
      </c>
      <c r="DV127" t="s">
        <v>243</v>
      </c>
      <c r="DW127" t="s">
        <v>242</v>
      </c>
      <c r="DX127" t="s">
        <v>243</v>
      </c>
      <c r="DY127" t="s">
        <v>243</v>
      </c>
      <c r="DZ127" t="s">
        <v>243</v>
      </c>
      <c r="EA127" t="s">
        <v>243</v>
      </c>
      <c r="EB127" t="s">
        <v>243</v>
      </c>
      <c r="EC127" t="s">
        <v>243</v>
      </c>
      <c r="ED127" t="s">
        <v>243</v>
      </c>
      <c r="EF127" t="s">
        <v>911</v>
      </c>
      <c r="EG127" t="s">
        <v>243</v>
      </c>
      <c r="EH127" t="s">
        <v>242</v>
      </c>
      <c r="EI127" t="s">
        <v>243</v>
      </c>
      <c r="EJ127" t="s">
        <v>243</v>
      </c>
      <c r="EK127" t="s">
        <v>243</v>
      </c>
      <c r="EL127" t="s">
        <v>243</v>
      </c>
      <c r="EM127" t="s">
        <v>242</v>
      </c>
      <c r="EN127" t="s">
        <v>243</v>
      </c>
      <c r="EO127" t="s">
        <v>243</v>
      </c>
      <c r="EP127" t="s">
        <v>243</v>
      </c>
      <c r="EQ127" t="s">
        <v>243</v>
      </c>
      <c r="ER127" t="s">
        <v>243</v>
      </c>
      <c r="ES127" t="s">
        <v>243</v>
      </c>
      <c r="ET127" t="s">
        <v>243</v>
      </c>
      <c r="EU127" t="s">
        <v>243</v>
      </c>
      <c r="EV127" t="s">
        <v>242</v>
      </c>
      <c r="EW127" t="s">
        <v>243</v>
      </c>
      <c r="EX127" t="s">
        <v>243</v>
      </c>
      <c r="EY127" t="s">
        <v>243</v>
      </c>
      <c r="EZ127" t="s">
        <v>243</v>
      </c>
      <c r="FA127" t="s">
        <v>243</v>
      </c>
      <c r="FB127" t="s">
        <v>243</v>
      </c>
      <c r="FC127" t="s">
        <v>243</v>
      </c>
      <c r="FD127" t="s">
        <v>243</v>
      </c>
      <c r="FE127" t="s">
        <v>243</v>
      </c>
      <c r="FF127" t="s">
        <v>243</v>
      </c>
      <c r="FG127" t="s">
        <v>243</v>
      </c>
      <c r="FH127" t="s">
        <v>243</v>
      </c>
      <c r="FI127" t="s">
        <v>243</v>
      </c>
      <c r="FJ127" t="s">
        <v>243</v>
      </c>
      <c r="FK127" t="s">
        <v>243</v>
      </c>
      <c r="FL127" t="s">
        <v>912</v>
      </c>
      <c r="FM127" t="s">
        <v>242</v>
      </c>
      <c r="FN127" t="s">
        <v>243</v>
      </c>
      <c r="FO127" t="s">
        <v>243</v>
      </c>
      <c r="FP127" t="s">
        <v>243</v>
      </c>
      <c r="FQ127" t="s">
        <v>243</v>
      </c>
      <c r="FR127" t="s">
        <v>242</v>
      </c>
      <c r="FS127" t="s">
        <v>243</v>
      </c>
      <c r="FT127" t="s">
        <v>243</v>
      </c>
      <c r="FU127" t="s">
        <v>243</v>
      </c>
      <c r="FV127" t="s">
        <v>243</v>
      </c>
      <c r="FW127" t="s">
        <v>243</v>
      </c>
      <c r="FX127" t="s">
        <v>243</v>
      </c>
      <c r="FY127" t="s">
        <v>243</v>
      </c>
      <c r="FZ127" t="s">
        <v>243</v>
      </c>
      <c r="GA127" t="s">
        <v>242</v>
      </c>
      <c r="GB127" t="s">
        <v>243</v>
      </c>
      <c r="GC127" t="s">
        <v>243</v>
      </c>
      <c r="GD127" t="s">
        <v>243</v>
      </c>
      <c r="GE127" t="s">
        <v>243</v>
      </c>
      <c r="GG127" t="s">
        <v>913</v>
      </c>
    </row>
    <row r="128" spans="1:189" x14ac:dyDescent="0.35">
      <c r="A128" t="s">
        <v>914</v>
      </c>
      <c r="B128" t="s">
        <v>725</v>
      </c>
      <c r="C128" t="s">
        <v>233</v>
      </c>
      <c r="D128" t="s">
        <v>504</v>
      </c>
      <c r="E128" t="s">
        <v>233</v>
      </c>
      <c r="F128" t="s">
        <v>233</v>
      </c>
      <c r="G128" t="s">
        <v>233</v>
      </c>
      <c r="H128" t="s">
        <v>915</v>
      </c>
      <c r="I128" t="s">
        <v>261</v>
      </c>
      <c r="K128" t="s">
        <v>238</v>
      </c>
      <c r="L128" t="s">
        <v>239</v>
      </c>
      <c r="N128" t="s">
        <v>240</v>
      </c>
      <c r="O128" t="s">
        <v>685</v>
      </c>
      <c r="P128" t="s">
        <v>242</v>
      </c>
      <c r="Q128" t="s">
        <v>243</v>
      </c>
      <c r="R128" t="s">
        <v>242</v>
      </c>
      <c r="S128" t="s">
        <v>243</v>
      </c>
      <c r="T128" t="s">
        <v>243</v>
      </c>
      <c r="U128" t="s">
        <v>243</v>
      </c>
      <c r="W128" t="s">
        <v>244</v>
      </c>
      <c r="Y128" t="s">
        <v>311</v>
      </c>
      <c r="Z128" t="s">
        <v>242</v>
      </c>
      <c r="AA128" t="s">
        <v>243</v>
      </c>
      <c r="AB128" t="s">
        <v>243</v>
      </c>
      <c r="AC128" t="s">
        <v>243</v>
      </c>
      <c r="AD128" t="s">
        <v>243</v>
      </c>
      <c r="AE128" t="s">
        <v>243</v>
      </c>
      <c r="AF128" t="s">
        <v>243</v>
      </c>
      <c r="AG128" t="s">
        <v>243</v>
      </c>
      <c r="AH128" t="s">
        <v>243</v>
      </c>
      <c r="AI128" t="s">
        <v>243</v>
      </c>
      <c r="AJ128" t="s">
        <v>243</v>
      </c>
      <c r="AK128" t="s">
        <v>243</v>
      </c>
      <c r="AL128" t="s">
        <v>243</v>
      </c>
      <c r="AM128" t="s">
        <v>243</v>
      </c>
      <c r="AN128" t="s">
        <v>243</v>
      </c>
      <c r="AP128" t="s">
        <v>282</v>
      </c>
      <c r="AR128" t="s">
        <v>324</v>
      </c>
      <c r="AT128" t="s">
        <v>317</v>
      </c>
      <c r="AU128" t="s">
        <v>543</v>
      </c>
      <c r="AV128" t="s">
        <v>243</v>
      </c>
      <c r="AW128" t="s">
        <v>242</v>
      </c>
      <c r="AX128" t="s">
        <v>242</v>
      </c>
      <c r="AY128" t="s">
        <v>243</v>
      </c>
      <c r="AZ128" t="s">
        <v>243</v>
      </c>
      <c r="BA128" t="s">
        <v>243</v>
      </c>
      <c r="BB128" t="s">
        <v>243</v>
      </c>
      <c r="BC128" t="s">
        <v>287</v>
      </c>
      <c r="BD128" t="s">
        <v>250</v>
      </c>
      <c r="BE128" t="s">
        <v>250</v>
      </c>
      <c r="BF128" t="s">
        <v>287</v>
      </c>
      <c r="BG128" t="s">
        <v>250</v>
      </c>
      <c r="BH128" t="s">
        <v>250</v>
      </c>
      <c r="BI128" t="s">
        <v>251</v>
      </c>
      <c r="BJ128" t="s">
        <v>251</v>
      </c>
      <c r="BK128" t="s">
        <v>251</v>
      </c>
      <c r="BL128" t="s">
        <v>251</v>
      </c>
      <c r="BN128" t="s">
        <v>251</v>
      </c>
      <c r="BO128" t="s">
        <v>251</v>
      </c>
      <c r="BP128" t="s">
        <v>251</v>
      </c>
      <c r="BQ128" t="s">
        <v>266</v>
      </c>
      <c r="BR128" t="s">
        <v>251</v>
      </c>
      <c r="BT128" t="s">
        <v>251</v>
      </c>
      <c r="BU128" t="s">
        <v>253</v>
      </c>
      <c r="BV128" t="s">
        <v>251</v>
      </c>
      <c r="BX128" t="s">
        <v>251</v>
      </c>
      <c r="BY128" t="s">
        <v>251</v>
      </c>
      <c r="BZ128" t="s">
        <v>251</v>
      </c>
      <c r="CA128" t="s">
        <v>251</v>
      </c>
      <c r="CB128" t="s">
        <v>251</v>
      </c>
      <c r="CC128" t="s">
        <v>251</v>
      </c>
      <c r="CD128" t="s">
        <v>251</v>
      </c>
      <c r="CE128" t="s">
        <v>251</v>
      </c>
      <c r="CF128" t="s">
        <v>251</v>
      </c>
      <c r="CG128" t="s">
        <v>251</v>
      </c>
      <c r="CH128" t="s">
        <v>251</v>
      </c>
      <c r="CI128" t="s">
        <v>251</v>
      </c>
      <c r="CJ128" t="s">
        <v>251</v>
      </c>
      <c r="CK128" t="s">
        <v>251</v>
      </c>
      <c r="CL128" t="s">
        <v>251</v>
      </c>
      <c r="CN128" t="s">
        <v>110</v>
      </c>
      <c r="CO128" t="s">
        <v>114</v>
      </c>
      <c r="CQ128" t="s">
        <v>255</v>
      </c>
      <c r="CR128" t="s">
        <v>916</v>
      </c>
      <c r="CS128" t="s">
        <v>243</v>
      </c>
      <c r="CT128" t="s">
        <v>242</v>
      </c>
      <c r="CU128" t="s">
        <v>242</v>
      </c>
      <c r="CV128" t="s">
        <v>243</v>
      </c>
      <c r="CW128" t="s">
        <v>243</v>
      </c>
      <c r="CX128" t="s">
        <v>243</v>
      </c>
      <c r="CY128" t="s">
        <v>243</v>
      </c>
      <c r="CZ128" t="s">
        <v>243</v>
      </c>
      <c r="DA128" t="s">
        <v>243</v>
      </c>
      <c r="DB128" t="s">
        <v>243</v>
      </c>
      <c r="DC128" t="s">
        <v>242</v>
      </c>
      <c r="DD128" t="s">
        <v>243</v>
      </c>
      <c r="DE128" t="s">
        <v>243</v>
      </c>
      <c r="DF128" t="s">
        <v>243</v>
      </c>
      <c r="DG128" t="s">
        <v>243</v>
      </c>
      <c r="DH128" t="s">
        <v>243</v>
      </c>
      <c r="DI128" t="s">
        <v>243</v>
      </c>
      <c r="DJ128" t="s">
        <v>243</v>
      </c>
      <c r="EF128" t="s">
        <v>770</v>
      </c>
      <c r="EG128" t="s">
        <v>243</v>
      </c>
      <c r="EH128" t="s">
        <v>243</v>
      </c>
      <c r="EI128" t="s">
        <v>243</v>
      </c>
      <c r="EJ128" t="s">
        <v>243</v>
      </c>
      <c r="EK128" t="s">
        <v>243</v>
      </c>
      <c r="EL128" t="s">
        <v>243</v>
      </c>
      <c r="EM128" t="s">
        <v>243</v>
      </c>
      <c r="EN128" t="s">
        <v>243</v>
      </c>
      <c r="EO128" t="s">
        <v>242</v>
      </c>
      <c r="EP128" t="s">
        <v>243</v>
      </c>
      <c r="EQ128" t="s">
        <v>243</v>
      </c>
      <c r="ER128" t="s">
        <v>243</v>
      </c>
      <c r="ES128" t="s">
        <v>242</v>
      </c>
      <c r="ET128" t="s">
        <v>243</v>
      </c>
      <c r="EU128" t="s">
        <v>243</v>
      </c>
      <c r="EV128" t="s">
        <v>243</v>
      </c>
      <c r="EW128" t="s">
        <v>243</v>
      </c>
      <c r="EX128" t="s">
        <v>243</v>
      </c>
      <c r="EY128" t="s">
        <v>243</v>
      </c>
      <c r="EZ128" t="s">
        <v>243</v>
      </c>
      <c r="FA128" t="s">
        <v>243</v>
      </c>
      <c r="FB128" t="s">
        <v>243</v>
      </c>
      <c r="FC128" t="s">
        <v>243</v>
      </c>
      <c r="FD128" t="s">
        <v>243</v>
      </c>
      <c r="FE128" t="s">
        <v>243</v>
      </c>
      <c r="FF128" t="s">
        <v>243</v>
      </c>
      <c r="FG128" t="s">
        <v>243</v>
      </c>
      <c r="FH128" t="s">
        <v>243</v>
      </c>
      <c r="FI128" t="s">
        <v>243</v>
      </c>
      <c r="FJ128" t="s">
        <v>243</v>
      </c>
      <c r="FK128" t="s">
        <v>243</v>
      </c>
      <c r="FL128" t="s">
        <v>257</v>
      </c>
      <c r="FM128" t="s">
        <v>242</v>
      </c>
      <c r="FN128" t="s">
        <v>243</v>
      </c>
      <c r="FO128" t="s">
        <v>243</v>
      </c>
      <c r="FP128" t="s">
        <v>243</v>
      </c>
      <c r="FQ128" t="s">
        <v>243</v>
      </c>
      <c r="FR128" t="s">
        <v>243</v>
      </c>
      <c r="FS128" t="s">
        <v>243</v>
      </c>
      <c r="FT128" t="s">
        <v>243</v>
      </c>
      <c r="FU128" t="s">
        <v>243</v>
      </c>
      <c r="FV128" t="s">
        <v>243</v>
      </c>
      <c r="FW128" t="s">
        <v>243</v>
      </c>
      <c r="FX128" t="s">
        <v>243</v>
      </c>
      <c r="FY128" t="s">
        <v>243</v>
      </c>
      <c r="FZ128" t="s">
        <v>243</v>
      </c>
      <c r="GA128" t="s">
        <v>243</v>
      </c>
      <c r="GB128" t="s">
        <v>243</v>
      </c>
      <c r="GC128" t="s">
        <v>243</v>
      </c>
      <c r="GD128" t="s">
        <v>243</v>
      </c>
      <c r="GE128" t="s">
        <v>243</v>
      </c>
      <c r="GG128" t="s">
        <v>917</v>
      </c>
    </row>
    <row r="129" spans="1:189" x14ac:dyDescent="0.35">
      <c r="A129" t="s">
        <v>918</v>
      </c>
      <c r="B129" t="s">
        <v>905</v>
      </c>
      <c r="C129" t="s">
        <v>233</v>
      </c>
      <c r="D129" t="s">
        <v>408</v>
      </c>
      <c r="E129" t="s">
        <v>233</v>
      </c>
      <c r="F129" t="s">
        <v>233</v>
      </c>
      <c r="G129" t="s">
        <v>233</v>
      </c>
      <c r="H129" t="s">
        <v>919</v>
      </c>
      <c r="I129" t="s">
        <v>261</v>
      </c>
      <c r="K129" t="s">
        <v>389</v>
      </c>
      <c r="L129" t="s">
        <v>390</v>
      </c>
      <c r="N129" t="s">
        <v>240</v>
      </c>
      <c r="O129" t="s">
        <v>241</v>
      </c>
      <c r="P129" t="s">
        <v>242</v>
      </c>
      <c r="Q129" t="s">
        <v>243</v>
      </c>
      <c r="R129" t="s">
        <v>243</v>
      </c>
      <c r="S129" t="s">
        <v>243</v>
      </c>
      <c r="T129" t="s">
        <v>243</v>
      </c>
      <c r="U129" t="s">
        <v>243</v>
      </c>
      <c r="W129" t="s">
        <v>244</v>
      </c>
      <c r="Y129" t="s">
        <v>356</v>
      </c>
      <c r="Z129" t="s">
        <v>243</v>
      </c>
      <c r="AA129" t="s">
        <v>243</v>
      </c>
      <c r="AB129" t="s">
        <v>243</v>
      </c>
      <c r="AC129" t="s">
        <v>243</v>
      </c>
      <c r="AD129" t="s">
        <v>243</v>
      </c>
      <c r="AE129" t="s">
        <v>243</v>
      </c>
      <c r="AF129" t="s">
        <v>243</v>
      </c>
      <c r="AG129" t="s">
        <v>243</v>
      </c>
      <c r="AH129" t="s">
        <v>243</v>
      </c>
      <c r="AI129" t="s">
        <v>243</v>
      </c>
      <c r="AJ129" t="s">
        <v>243</v>
      </c>
      <c r="AK129" t="s">
        <v>242</v>
      </c>
      <c r="AL129" t="s">
        <v>243</v>
      </c>
      <c r="AM129" t="s">
        <v>243</v>
      </c>
      <c r="AN129" t="s">
        <v>243</v>
      </c>
      <c r="AP129" t="s">
        <v>246</v>
      </c>
      <c r="AR129" t="s">
        <v>413</v>
      </c>
      <c r="AT129" t="s">
        <v>284</v>
      </c>
      <c r="AU129" t="s">
        <v>325</v>
      </c>
      <c r="AV129" t="s">
        <v>243</v>
      </c>
      <c r="AW129" t="s">
        <v>242</v>
      </c>
      <c r="AX129" t="s">
        <v>243</v>
      </c>
      <c r="AY129" t="s">
        <v>243</v>
      </c>
      <c r="AZ129" t="s">
        <v>243</v>
      </c>
      <c r="BA129" t="s">
        <v>243</v>
      </c>
      <c r="BB129" t="s">
        <v>243</v>
      </c>
      <c r="BC129" t="s">
        <v>250</v>
      </c>
      <c r="BD129" t="s">
        <v>250</v>
      </c>
      <c r="BE129" t="s">
        <v>250</v>
      </c>
      <c r="BF129" t="s">
        <v>250</v>
      </c>
      <c r="BG129" t="s">
        <v>250</v>
      </c>
      <c r="BH129" t="s">
        <v>250</v>
      </c>
      <c r="BI129" t="s">
        <v>251</v>
      </c>
      <c r="BJ129" t="s">
        <v>251</v>
      </c>
      <c r="BK129" t="s">
        <v>251</v>
      </c>
      <c r="BL129" t="s">
        <v>251</v>
      </c>
      <c r="BN129" t="s">
        <v>251</v>
      </c>
      <c r="BO129" t="s">
        <v>251</v>
      </c>
      <c r="BP129" t="s">
        <v>288</v>
      </c>
      <c r="BQ129" t="s">
        <v>251</v>
      </c>
      <c r="BR129" t="s">
        <v>268</v>
      </c>
      <c r="BT129" t="s">
        <v>289</v>
      </c>
      <c r="BU129" t="s">
        <v>253</v>
      </c>
      <c r="BV129" t="s">
        <v>251</v>
      </c>
      <c r="BW129" t="s">
        <v>326</v>
      </c>
      <c r="BX129" t="s">
        <v>251</v>
      </c>
      <c r="BY129" t="s">
        <v>251</v>
      </c>
      <c r="BZ129" t="s">
        <v>254</v>
      </c>
      <c r="CA129" t="s">
        <v>251</v>
      </c>
      <c r="CB129" t="s">
        <v>291</v>
      </c>
      <c r="CC129" t="s">
        <v>292</v>
      </c>
      <c r="CD129" t="s">
        <v>268</v>
      </c>
      <c r="CE129" t="s">
        <v>251</v>
      </c>
      <c r="CF129" t="s">
        <v>251</v>
      </c>
      <c r="CG129" t="s">
        <v>423</v>
      </c>
      <c r="CH129" t="s">
        <v>251</v>
      </c>
      <c r="CI129" t="s">
        <v>414</v>
      </c>
      <c r="CJ129" t="s">
        <v>328</v>
      </c>
      <c r="CK129" t="s">
        <v>269</v>
      </c>
      <c r="CL129" t="s">
        <v>251</v>
      </c>
      <c r="CN129" t="s">
        <v>128</v>
      </c>
      <c r="CO129" t="s">
        <v>113</v>
      </c>
      <c r="CP129" t="s">
        <v>109</v>
      </c>
      <c r="CQ129" t="s">
        <v>293</v>
      </c>
      <c r="DL129" t="s">
        <v>491</v>
      </c>
      <c r="DM129" t="s">
        <v>242</v>
      </c>
      <c r="DN129" t="s">
        <v>243</v>
      </c>
      <c r="DO129" t="s">
        <v>243</v>
      </c>
      <c r="DP129" t="s">
        <v>243</v>
      </c>
      <c r="DQ129" t="s">
        <v>243</v>
      </c>
      <c r="DR129" t="s">
        <v>243</v>
      </c>
      <c r="DS129" t="s">
        <v>243</v>
      </c>
      <c r="DT129" t="s">
        <v>243</v>
      </c>
      <c r="DU129" t="s">
        <v>243</v>
      </c>
      <c r="DV129" t="s">
        <v>243</v>
      </c>
      <c r="DW129" t="s">
        <v>243</v>
      </c>
      <c r="DX129" t="s">
        <v>243</v>
      </c>
      <c r="DY129" t="s">
        <v>243</v>
      </c>
      <c r="DZ129" t="s">
        <v>243</v>
      </c>
      <c r="EA129" t="s">
        <v>243</v>
      </c>
      <c r="EB129" t="s">
        <v>243</v>
      </c>
      <c r="EC129" t="s">
        <v>243</v>
      </c>
      <c r="ED129" t="s">
        <v>243</v>
      </c>
      <c r="EF129" t="s">
        <v>920</v>
      </c>
      <c r="EG129" t="s">
        <v>243</v>
      </c>
      <c r="EH129" t="s">
        <v>243</v>
      </c>
      <c r="EI129" t="s">
        <v>243</v>
      </c>
      <c r="EJ129" t="s">
        <v>243</v>
      </c>
      <c r="EK129" t="s">
        <v>243</v>
      </c>
      <c r="EL129" t="s">
        <v>243</v>
      </c>
      <c r="EM129" t="s">
        <v>243</v>
      </c>
      <c r="EN129" t="s">
        <v>242</v>
      </c>
      <c r="EO129" t="s">
        <v>243</v>
      </c>
      <c r="EP129" t="s">
        <v>243</v>
      </c>
      <c r="EQ129" t="s">
        <v>243</v>
      </c>
      <c r="ER129" t="s">
        <v>242</v>
      </c>
      <c r="ES129" t="s">
        <v>243</v>
      </c>
      <c r="ET129" t="s">
        <v>243</v>
      </c>
      <c r="EU129" t="s">
        <v>243</v>
      </c>
      <c r="EV129" t="s">
        <v>243</v>
      </c>
      <c r="EW129" t="s">
        <v>243</v>
      </c>
      <c r="EX129" t="s">
        <v>243</v>
      </c>
      <c r="EY129" t="s">
        <v>243</v>
      </c>
      <c r="EZ129" t="s">
        <v>243</v>
      </c>
      <c r="FA129" t="s">
        <v>242</v>
      </c>
      <c r="FB129" t="s">
        <v>243</v>
      </c>
      <c r="FC129" t="s">
        <v>243</v>
      </c>
      <c r="FD129" t="s">
        <v>243</v>
      </c>
      <c r="FE129" t="s">
        <v>243</v>
      </c>
      <c r="FF129" t="s">
        <v>243</v>
      </c>
      <c r="FG129" t="s">
        <v>243</v>
      </c>
      <c r="FH129" t="s">
        <v>243</v>
      </c>
      <c r="FI129" t="s">
        <v>243</v>
      </c>
      <c r="FJ129" t="s">
        <v>243</v>
      </c>
      <c r="FK129" t="s">
        <v>243</v>
      </c>
      <c r="FL129" t="s">
        <v>797</v>
      </c>
      <c r="FM129" t="s">
        <v>242</v>
      </c>
      <c r="FN129" t="s">
        <v>243</v>
      </c>
      <c r="FO129" t="s">
        <v>243</v>
      </c>
      <c r="FP129" t="s">
        <v>243</v>
      </c>
      <c r="FQ129" t="s">
        <v>243</v>
      </c>
      <c r="FR129" t="s">
        <v>242</v>
      </c>
      <c r="FS129" t="s">
        <v>243</v>
      </c>
      <c r="FT129" t="s">
        <v>243</v>
      </c>
      <c r="FU129" t="s">
        <v>243</v>
      </c>
      <c r="FV129" t="s">
        <v>243</v>
      </c>
      <c r="FW129" t="s">
        <v>243</v>
      </c>
      <c r="FX129" t="s">
        <v>243</v>
      </c>
      <c r="FY129" t="s">
        <v>242</v>
      </c>
      <c r="FZ129" t="s">
        <v>243</v>
      </c>
      <c r="GA129" t="s">
        <v>243</v>
      </c>
      <c r="GB129" t="s">
        <v>243</v>
      </c>
      <c r="GC129" t="s">
        <v>243</v>
      </c>
      <c r="GD129" t="s">
        <v>243</v>
      </c>
      <c r="GE129" t="s">
        <v>243</v>
      </c>
      <c r="GG129" t="s">
        <v>921</v>
      </c>
    </row>
    <row r="130" spans="1:189" x14ac:dyDescent="0.35">
      <c r="A130" t="s">
        <v>922</v>
      </c>
      <c r="B130" t="s">
        <v>905</v>
      </c>
      <c r="C130" t="s">
        <v>233</v>
      </c>
      <c r="D130" t="s">
        <v>234</v>
      </c>
      <c r="E130" t="s">
        <v>233</v>
      </c>
      <c r="F130" t="s">
        <v>233</v>
      </c>
      <c r="G130" t="s">
        <v>233</v>
      </c>
      <c r="H130" t="s">
        <v>923</v>
      </c>
      <c r="I130" t="s">
        <v>433</v>
      </c>
      <c r="J130" t="s">
        <v>473</v>
      </c>
      <c r="K130" t="s">
        <v>238</v>
      </c>
      <c r="L130" t="s">
        <v>239</v>
      </c>
      <c r="N130" t="s">
        <v>240</v>
      </c>
      <c r="O130" t="s">
        <v>241</v>
      </c>
      <c r="P130" t="s">
        <v>242</v>
      </c>
      <c r="Q130" t="s">
        <v>243</v>
      </c>
      <c r="R130" t="s">
        <v>243</v>
      </c>
      <c r="S130" t="s">
        <v>243</v>
      </c>
      <c r="T130" t="s">
        <v>243</v>
      </c>
      <c r="U130" t="s">
        <v>243</v>
      </c>
      <c r="W130" t="s">
        <v>244</v>
      </c>
      <c r="Y130" t="s">
        <v>245</v>
      </c>
      <c r="Z130" t="s">
        <v>243</v>
      </c>
      <c r="AA130" t="s">
        <v>243</v>
      </c>
      <c r="AB130" t="s">
        <v>243</v>
      </c>
      <c r="AC130" t="s">
        <v>243</v>
      </c>
      <c r="AD130" t="s">
        <v>243</v>
      </c>
      <c r="AE130" t="s">
        <v>243</v>
      </c>
      <c r="AF130" t="s">
        <v>242</v>
      </c>
      <c r="AG130" t="s">
        <v>243</v>
      </c>
      <c r="AH130" t="s">
        <v>243</v>
      </c>
      <c r="AI130" t="s">
        <v>243</v>
      </c>
      <c r="AJ130" t="s">
        <v>243</v>
      </c>
      <c r="AK130" t="s">
        <v>243</v>
      </c>
      <c r="AL130" t="s">
        <v>243</v>
      </c>
      <c r="AM130" t="s">
        <v>243</v>
      </c>
      <c r="AN130" t="s">
        <v>243</v>
      </c>
      <c r="AP130" t="s">
        <v>336</v>
      </c>
      <c r="AR130" t="s">
        <v>247</v>
      </c>
      <c r="AT130" t="s">
        <v>307</v>
      </c>
      <c r="AU130" t="s">
        <v>261</v>
      </c>
      <c r="AV130" t="s">
        <v>243</v>
      </c>
      <c r="AW130" t="s">
        <v>243</v>
      </c>
      <c r="AX130" t="s">
        <v>243</v>
      </c>
      <c r="AY130" t="s">
        <v>243</v>
      </c>
      <c r="AZ130" t="s">
        <v>243</v>
      </c>
      <c r="BA130" t="s">
        <v>243</v>
      </c>
      <c r="BB130" t="s">
        <v>242</v>
      </c>
      <c r="BC130" t="s">
        <v>250</v>
      </c>
      <c r="BD130" t="s">
        <v>250</v>
      </c>
      <c r="BE130" t="s">
        <v>250</v>
      </c>
      <c r="BF130" t="s">
        <v>250</v>
      </c>
      <c r="BG130" t="s">
        <v>250</v>
      </c>
      <c r="BH130" t="s">
        <v>250</v>
      </c>
      <c r="BI130" t="s">
        <v>251</v>
      </c>
      <c r="BJ130" t="s">
        <v>251</v>
      </c>
      <c r="BK130" t="s">
        <v>251</v>
      </c>
      <c r="BL130" t="s">
        <v>251</v>
      </c>
      <c r="BN130" t="s">
        <v>251</v>
      </c>
      <c r="BO130" t="s">
        <v>251</v>
      </c>
      <c r="BP130" t="s">
        <v>251</v>
      </c>
      <c r="BQ130" t="s">
        <v>251</v>
      </c>
      <c r="BR130" t="s">
        <v>251</v>
      </c>
      <c r="BT130" t="s">
        <v>251</v>
      </c>
      <c r="BU130" t="s">
        <v>251</v>
      </c>
      <c r="BV130" t="s">
        <v>251</v>
      </c>
      <c r="BX130" t="s">
        <v>251</v>
      </c>
      <c r="BY130" t="s">
        <v>251</v>
      </c>
      <c r="BZ130" t="s">
        <v>251</v>
      </c>
      <c r="CA130" t="s">
        <v>251</v>
      </c>
      <c r="CB130" t="s">
        <v>251</v>
      </c>
      <c r="CC130" t="s">
        <v>251</v>
      </c>
      <c r="CD130" t="s">
        <v>251</v>
      </c>
      <c r="CE130" t="s">
        <v>251</v>
      </c>
      <c r="CF130" t="s">
        <v>251</v>
      </c>
      <c r="CG130" t="s">
        <v>251</v>
      </c>
      <c r="CH130" t="s">
        <v>251</v>
      </c>
      <c r="CI130" t="s">
        <v>251</v>
      </c>
      <c r="CJ130" t="s">
        <v>251</v>
      </c>
      <c r="CK130" t="s">
        <v>251</v>
      </c>
      <c r="CL130" t="s">
        <v>251</v>
      </c>
      <c r="CQ130" t="s">
        <v>255</v>
      </c>
      <c r="CR130" t="s">
        <v>367</v>
      </c>
      <c r="CS130" t="s">
        <v>243</v>
      </c>
      <c r="CT130" t="s">
        <v>243</v>
      </c>
      <c r="CU130" t="s">
        <v>243</v>
      </c>
      <c r="CV130" t="s">
        <v>243</v>
      </c>
      <c r="CW130" t="s">
        <v>243</v>
      </c>
      <c r="CX130" t="s">
        <v>243</v>
      </c>
      <c r="CY130" t="s">
        <v>243</v>
      </c>
      <c r="CZ130" t="s">
        <v>243</v>
      </c>
      <c r="DA130" t="s">
        <v>243</v>
      </c>
      <c r="DB130" t="s">
        <v>243</v>
      </c>
      <c r="DC130" t="s">
        <v>242</v>
      </c>
      <c r="DD130" t="s">
        <v>243</v>
      </c>
      <c r="DE130" t="s">
        <v>243</v>
      </c>
      <c r="DF130" t="s">
        <v>243</v>
      </c>
      <c r="DG130" t="s">
        <v>243</v>
      </c>
      <c r="DH130" t="s">
        <v>243</v>
      </c>
      <c r="DI130" t="s">
        <v>243</v>
      </c>
      <c r="DJ130" t="s">
        <v>243</v>
      </c>
      <c r="GG130" t="s">
        <v>924</v>
      </c>
    </row>
    <row r="131" spans="1:189" x14ac:dyDescent="0.35">
      <c r="A131" t="s">
        <v>925</v>
      </c>
      <c r="B131" t="s">
        <v>905</v>
      </c>
      <c r="C131" t="s">
        <v>233</v>
      </c>
      <c r="D131" t="s">
        <v>618</v>
      </c>
      <c r="E131" t="s">
        <v>233</v>
      </c>
      <c r="F131" t="s">
        <v>233</v>
      </c>
      <c r="G131" t="s">
        <v>233</v>
      </c>
      <c r="H131" t="s">
        <v>494</v>
      </c>
      <c r="I131" t="s">
        <v>261</v>
      </c>
      <c r="K131" t="s">
        <v>567</v>
      </c>
      <c r="L131" t="s">
        <v>926</v>
      </c>
      <c r="N131" t="s">
        <v>240</v>
      </c>
      <c r="O131" t="s">
        <v>241</v>
      </c>
      <c r="P131" t="s">
        <v>242</v>
      </c>
      <c r="Q131" t="s">
        <v>243</v>
      </c>
      <c r="R131" t="s">
        <v>243</v>
      </c>
      <c r="S131" t="s">
        <v>243</v>
      </c>
      <c r="T131" t="s">
        <v>243</v>
      </c>
      <c r="U131" t="s">
        <v>243</v>
      </c>
      <c r="W131" t="s">
        <v>244</v>
      </c>
      <c r="Y131" t="s">
        <v>412</v>
      </c>
      <c r="Z131" t="s">
        <v>243</v>
      </c>
      <c r="AA131" t="s">
        <v>242</v>
      </c>
      <c r="AB131" t="s">
        <v>243</v>
      </c>
      <c r="AC131" t="s">
        <v>243</v>
      </c>
      <c r="AD131" t="s">
        <v>243</v>
      </c>
      <c r="AE131" t="s">
        <v>243</v>
      </c>
      <c r="AF131" t="s">
        <v>243</v>
      </c>
      <c r="AG131" t="s">
        <v>243</v>
      </c>
      <c r="AH131" t="s">
        <v>243</v>
      </c>
      <c r="AI131" t="s">
        <v>243</v>
      </c>
      <c r="AJ131" t="s">
        <v>243</v>
      </c>
      <c r="AK131" t="s">
        <v>243</v>
      </c>
      <c r="AL131" t="s">
        <v>243</v>
      </c>
      <c r="AM131" t="s">
        <v>243</v>
      </c>
      <c r="AN131" t="s">
        <v>243</v>
      </c>
      <c r="AP131" t="s">
        <v>246</v>
      </c>
      <c r="AR131" t="s">
        <v>247</v>
      </c>
      <c r="AT131" t="s">
        <v>264</v>
      </c>
      <c r="AU131" t="s">
        <v>534</v>
      </c>
      <c r="AV131" t="s">
        <v>243</v>
      </c>
      <c r="AW131" t="s">
        <v>243</v>
      </c>
      <c r="AX131" t="s">
        <v>242</v>
      </c>
      <c r="AY131" t="s">
        <v>243</v>
      </c>
      <c r="AZ131" t="s">
        <v>242</v>
      </c>
      <c r="BA131" t="s">
        <v>243</v>
      </c>
      <c r="BB131" t="s">
        <v>243</v>
      </c>
      <c r="BC131" t="s">
        <v>250</v>
      </c>
      <c r="BD131" t="s">
        <v>250</v>
      </c>
      <c r="BE131" t="s">
        <v>250</v>
      </c>
      <c r="BF131" t="s">
        <v>250</v>
      </c>
      <c r="BG131" t="s">
        <v>250</v>
      </c>
      <c r="BH131" t="s">
        <v>250</v>
      </c>
      <c r="BI131" t="s">
        <v>348</v>
      </c>
      <c r="BJ131" t="s">
        <v>251</v>
      </c>
      <c r="BK131" t="s">
        <v>465</v>
      </c>
      <c r="BL131" t="s">
        <v>251</v>
      </c>
      <c r="BN131" t="s">
        <v>251</v>
      </c>
      <c r="BO131" t="s">
        <v>251</v>
      </c>
      <c r="BP131" t="s">
        <v>288</v>
      </c>
      <c r="BQ131" t="s">
        <v>266</v>
      </c>
      <c r="BR131" t="s">
        <v>251</v>
      </c>
      <c r="BT131" t="s">
        <v>251</v>
      </c>
      <c r="BU131" t="s">
        <v>251</v>
      </c>
      <c r="BV131" t="s">
        <v>251</v>
      </c>
      <c r="BX131" t="s">
        <v>251</v>
      </c>
      <c r="BY131" t="s">
        <v>251</v>
      </c>
      <c r="BZ131" t="s">
        <v>251</v>
      </c>
      <c r="CA131" t="s">
        <v>251</v>
      </c>
      <c r="CB131" t="s">
        <v>291</v>
      </c>
      <c r="CC131" t="s">
        <v>292</v>
      </c>
      <c r="CD131" t="s">
        <v>251</v>
      </c>
      <c r="CE131" t="s">
        <v>391</v>
      </c>
      <c r="CF131" t="s">
        <v>251</v>
      </c>
      <c r="CG131" t="s">
        <v>251</v>
      </c>
      <c r="CH131" t="s">
        <v>251</v>
      </c>
      <c r="CI131" t="s">
        <v>251</v>
      </c>
      <c r="CJ131" t="s">
        <v>251</v>
      </c>
      <c r="CK131" t="s">
        <v>251</v>
      </c>
      <c r="CL131" t="s">
        <v>251</v>
      </c>
      <c r="CN131" t="s">
        <v>104</v>
      </c>
      <c r="CO131" t="s">
        <v>110</v>
      </c>
      <c r="CP131" t="s">
        <v>122</v>
      </c>
      <c r="CQ131" t="s">
        <v>293</v>
      </c>
      <c r="DL131" t="s">
        <v>927</v>
      </c>
      <c r="DM131" t="s">
        <v>243</v>
      </c>
      <c r="DN131" t="s">
        <v>243</v>
      </c>
      <c r="DO131" t="s">
        <v>243</v>
      </c>
      <c r="DP131" t="s">
        <v>243</v>
      </c>
      <c r="DQ131" t="s">
        <v>243</v>
      </c>
      <c r="DR131" t="s">
        <v>243</v>
      </c>
      <c r="DS131" t="s">
        <v>243</v>
      </c>
      <c r="DT131" t="s">
        <v>243</v>
      </c>
      <c r="DU131" t="s">
        <v>242</v>
      </c>
      <c r="DV131" t="s">
        <v>243</v>
      </c>
      <c r="DW131" t="s">
        <v>243</v>
      </c>
      <c r="DX131" t="s">
        <v>243</v>
      </c>
      <c r="DY131" t="s">
        <v>243</v>
      </c>
      <c r="DZ131" t="s">
        <v>243</v>
      </c>
      <c r="EA131" t="s">
        <v>243</v>
      </c>
      <c r="EB131" t="s">
        <v>243</v>
      </c>
      <c r="EC131" t="s">
        <v>243</v>
      </c>
      <c r="ED131" t="s">
        <v>243</v>
      </c>
      <c r="EF131" t="s">
        <v>928</v>
      </c>
      <c r="EG131" t="s">
        <v>243</v>
      </c>
      <c r="EH131" t="s">
        <v>243</v>
      </c>
      <c r="EI131" t="s">
        <v>242</v>
      </c>
      <c r="EJ131" t="s">
        <v>243</v>
      </c>
      <c r="EK131" t="s">
        <v>243</v>
      </c>
      <c r="EL131" t="s">
        <v>243</v>
      </c>
      <c r="EM131" t="s">
        <v>243</v>
      </c>
      <c r="EN131" t="s">
        <v>243</v>
      </c>
      <c r="EO131" t="s">
        <v>242</v>
      </c>
      <c r="EP131" t="s">
        <v>243</v>
      </c>
      <c r="EQ131" t="s">
        <v>243</v>
      </c>
      <c r="ER131" t="s">
        <v>243</v>
      </c>
      <c r="ES131" t="s">
        <v>243</v>
      </c>
      <c r="ET131" t="s">
        <v>243</v>
      </c>
      <c r="EU131" t="s">
        <v>243</v>
      </c>
      <c r="EV131" t="s">
        <v>243</v>
      </c>
      <c r="EW131" t="s">
        <v>243</v>
      </c>
      <c r="EX131" t="s">
        <v>243</v>
      </c>
      <c r="EY131" t="s">
        <v>243</v>
      </c>
      <c r="EZ131" t="s">
        <v>243</v>
      </c>
      <c r="FA131" t="s">
        <v>242</v>
      </c>
      <c r="FB131" t="s">
        <v>243</v>
      </c>
      <c r="FC131" t="s">
        <v>243</v>
      </c>
      <c r="FD131" t="s">
        <v>243</v>
      </c>
      <c r="FE131" t="s">
        <v>243</v>
      </c>
      <c r="FF131" t="s">
        <v>243</v>
      </c>
      <c r="FG131" t="s">
        <v>243</v>
      </c>
      <c r="FH131" t="s">
        <v>243</v>
      </c>
      <c r="FI131" t="s">
        <v>243</v>
      </c>
      <c r="FJ131" t="s">
        <v>243</v>
      </c>
      <c r="FK131" t="s">
        <v>243</v>
      </c>
      <c r="FL131" t="s">
        <v>446</v>
      </c>
      <c r="FM131" t="s">
        <v>242</v>
      </c>
      <c r="FN131" t="s">
        <v>243</v>
      </c>
      <c r="FO131" t="s">
        <v>243</v>
      </c>
      <c r="FP131" t="s">
        <v>243</v>
      </c>
      <c r="FQ131" t="s">
        <v>242</v>
      </c>
      <c r="FR131" t="s">
        <v>242</v>
      </c>
      <c r="FS131" t="s">
        <v>243</v>
      </c>
      <c r="FT131" t="s">
        <v>243</v>
      </c>
      <c r="FU131" t="s">
        <v>243</v>
      </c>
      <c r="FV131" t="s">
        <v>243</v>
      </c>
      <c r="FW131" t="s">
        <v>243</v>
      </c>
      <c r="FX131" t="s">
        <v>243</v>
      </c>
      <c r="FY131" t="s">
        <v>243</v>
      </c>
      <c r="FZ131" t="s">
        <v>243</v>
      </c>
      <c r="GA131" t="s">
        <v>243</v>
      </c>
      <c r="GB131" t="s">
        <v>243</v>
      </c>
      <c r="GC131" t="s">
        <v>243</v>
      </c>
      <c r="GD131" t="s">
        <v>243</v>
      </c>
      <c r="GE131" t="s">
        <v>243</v>
      </c>
      <c r="GG131" t="s">
        <v>929</v>
      </c>
    </row>
    <row r="132" spans="1:189" x14ac:dyDescent="0.35">
      <c r="A132" t="s">
        <v>930</v>
      </c>
      <c r="B132" t="s">
        <v>905</v>
      </c>
      <c r="C132" t="s">
        <v>233</v>
      </c>
      <c r="D132" t="s">
        <v>507</v>
      </c>
      <c r="E132" t="s">
        <v>233</v>
      </c>
      <c r="F132" t="s">
        <v>233</v>
      </c>
      <c r="G132" t="s">
        <v>233</v>
      </c>
      <c r="H132" t="s">
        <v>795</v>
      </c>
      <c r="I132" t="s">
        <v>433</v>
      </c>
      <c r="J132" t="s">
        <v>426</v>
      </c>
      <c r="K132" t="s">
        <v>567</v>
      </c>
      <c r="L132" t="s">
        <v>926</v>
      </c>
      <c r="N132" t="s">
        <v>240</v>
      </c>
      <c r="O132" t="s">
        <v>241</v>
      </c>
      <c r="P132" t="s">
        <v>242</v>
      </c>
      <c r="Q132" t="s">
        <v>243</v>
      </c>
      <c r="R132" t="s">
        <v>243</v>
      </c>
      <c r="S132" t="s">
        <v>243</v>
      </c>
      <c r="T132" t="s">
        <v>243</v>
      </c>
      <c r="U132" t="s">
        <v>243</v>
      </c>
      <c r="W132" t="s">
        <v>244</v>
      </c>
      <c r="Y132" t="s">
        <v>356</v>
      </c>
      <c r="Z132" t="s">
        <v>243</v>
      </c>
      <c r="AA132" t="s">
        <v>243</v>
      </c>
      <c r="AB132" t="s">
        <v>243</v>
      </c>
      <c r="AC132" t="s">
        <v>243</v>
      </c>
      <c r="AD132" t="s">
        <v>243</v>
      </c>
      <c r="AE132" t="s">
        <v>243</v>
      </c>
      <c r="AF132" t="s">
        <v>243</v>
      </c>
      <c r="AG132" t="s">
        <v>243</v>
      </c>
      <c r="AH132" t="s">
        <v>243</v>
      </c>
      <c r="AI132" t="s">
        <v>243</v>
      </c>
      <c r="AJ132" t="s">
        <v>243</v>
      </c>
      <c r="AK132" t="s">
        <v>242</v>
      </c>
      <c r="AL132" t="s">
        <v>243</v>
      </c>
      <c r="AM132" t="s">
        <v>243</v>
      </c>
      <c r="AN132" t="s">
        <v>243</v>
      </c>
      <c r="AP132" t="s">
        <v>373</v>
      </c>
      <c r="AR132" t="s">
        <v>357</v>
      </c>
      <c r="AT132" t="s">
        <v>307</v>
      </c>
      <c r="AU132" t="s">
        <v>931</v>
      </c>
      <c r="AV132" t="s">
        <v>243</v>
      </c>
      <c r="AW132" t="s">
        <v>242</v>
      </c>
      <c r="AX132" t="s">
        <v>243</v>
      </c>
      <c r="AY132" t="s">
        <v>243</v>
      </c>
      <c r="AZ132" t="s">
        <v>242</v>
      </c>
      <c r="BA132" t="s">
        <v>242</v>
      </c>
      <c r="BB132" t="s">
        <v>243</v>
      </c>
      <c r="BC132" t="s">
        <v>287</v>
      </c>
      <c r="BD132" t="s">
        <v>250</v>
      </c>
      <c r="BE132" t="s">
        <v>250</v>
      </c>
      <c r="BF132" t="s">
        <v>250</v>
      </c>
      <c r="BG132" t="s">
        <v>250</v>
      </c>
      <c r="BH132" t="s">
        <v>250</v>
      </c>
      <c r="BI132" t="s">
        <v>251</v>
      </c>
      <c r="BJ132" t="s">
        <v>251</v>
      </c>
      <c r="BK132" t="s">
        <v>251</v>
      </c>
      <c r="BL132" t="s">
        <v>251</v>
      </c>
      <c r="BN132" t="s">
        <v>251</v>
      </c>
      <c r="BO132" t="s">
        <v>251</v>
      </c>
      <c r="BP132" t="s">
        <v>288</v>
      </c>
      <c r="BQ132" t="s">
        <v>266</v>
      </c>
      <c r="BR132" t="s">
        <v>251</v>
      </c>
      <c r="BT132" t="s">
        <v>251</v>
      </c>
      <c r="BU132" t="s">
        <v>251</v>
      </c>
      <c r="BV132" t="s">
        <v>251</v>
      </c>
      <c r="BX132" t="s">
        <v>251</v>
      </c>
      <c r="BY132" t="s">
        <v>251</v>
      </c>
      <c r="BZ132" t="s">
        <v>251</v>
      </c>
      <c r="CA132" t="s">
        <v>251</v>
      </c>
      <c r="CB132" t="s">
        <v>251</v>
      </c>
      <c r="CC132" t="s">
        <v>251</v>
      </c>
      <c r="CD132" t="s">
        <v>251</v>
      </c>
      <c r="CE132" t="s">
        <v>251</v>
      </c>
      <c r="CF132" t="s">
        <v>251</v>
      </c>
      <c r="CG132" t="s">
        <v>251</v>
      </c>
      <c r="CH132" t="s">
        <v>251</v>
      </c>
      <c r="CI132" t="s">
        <v>251</v>
      </c>
      <c r="CJ132" t="s">
        <v>251</v>
      </c>
      <c r="CK132" t="s">
        <v>251</v>
      </c>
      <c r="CL132" t="s">
        <v>251</v>
      </c>
      <c r="CN132" t="s">
        <v>110</v>
      </c>
      <c r="CP132" t="s">
        <v>109</v>
      </c>
      <c r="CQ132" t="s">
        <v>255</v>
      </c>
      <c r="CR132" t="s">
        <v>367</v>
      </c>
      <c r="CS132" t="s">
        <v>243</v>
      </c>
      <c r="CT132" t="s">
        <v>243</v>
      </c>
      <c r="CU132" t="s">
        <v>243</v>
      </c>
      <c r="CV132" t="s">
        <v>243</v>
      </c>
      <c r="CW132" t="s">
        <v>243</v>
      </c>
      <c r="CX132" t="s">
        <v>243</v>
      </c>
      <c r="CY132" t="s">
        <v>243</v>
      </c>
      <c r="CZ132" t="s">
        <v>243</v>
      </c>
      <c r="DA132" t="s">
        <v>243</v>
      </c>
      <c r="DB132" t="s">
        <v>243</v>
      </c>
      <c r="DC132" t="s">
        <v>242</v>
      </c>
      <c r="DD132" t="s">
        <v>243</v>
      </c>
      <c r="DE132" t="s">
        <v>243</v>
      </c>
      <c r="DF132" t="s">
        <v>243</v>
      </c>
      <c r="DG132" t="s">
        <v>243</v>
      </c>
      <c r="DH132" t="s">
        <v>243</v>
      </c>
      <c r="DI132" t="s">
        <v>243</v>
      </c>
      <c r="DJ132" t="s">
        <v>243</v>
      </c>
      <c r="EF132" t="s">
        <v>676</v>
      </c>
      <c r="EG132" t="s">
        <v>243</v>
      </c>
      <c r="EH132" t="s">
        <v>243</v>
      </c>
      <c r="EI132" t="s">
        <v>243</v>
      </c>
      <c r="EJ132" t="s">
        <v>243</v>
      </c>
      <c r="EK132" t="s">
        <v>243</v>
      </c>
      <c r="EL132" t="s">
        <v>243</v>
      </c>
      <c r="EM132" t="s">
        <v>243</v>
      </c>
      <c r="EN132" t="s">
        <v>242</v>
      </c>
      <c r="EO132" t="s">
        <v>242</v>
      </c>
      <c r="EP132" t="s">
        <v>243</v>
      </c>
      <c r="EQ132" t="s">
        <v>243</v>
      </c>
      <c r="ER132" t="s">
        <v>243</v>
      </c>
      <c r="ES132" t="s">
        <v>243</v>
      </c>
      <c r="ET132" t="s">
        <v>243</v>
      </c>
      <c r="EU132" t="s">
        <v>243</v>
      </c>
      <c r="EV132" t="s">
        <v>243</v>
      </c>
      <c r="EW132" t="s">
        <v>243</v>
      </c>
      <c r="EX132" t="s">
        <v>243</v>
      </c>
      <c r="EY132" t="s">
        <v>243</v>
      </c>
      <c r="EZ132" t="s">
        <v>243</v>
      </c>
      <c r="FA132" t="s">
        <v>243</v>
      </c>
      <c r="FB132" t="s">
        <v>243</v>
      </c>
      <c r="FC132" t="s">
        <v>243</v>
      </c>
      <c r="FD132" t="s">
        <v>243</v>
      </c>
      <c r="FE132" t="s">
        <v>243</v>
      </c>
      <c r="FF132" t="s">
        <v>243</v>
      </c>
      <c r="FG132" t="s">
        <v>243</v>
      </c>
      <c r="FH132" t="s">
        <v>243</v>
      </c>
      <c r="FI132" t="s">
        <v>243</v>
      </c>
      <c r="FJ132" t="s">
        <v>243</v>
      </c>
      <c r="FK132" t="s">
        <v>243</v>
      </c>
      <c r="FL132" t="s">
        <v>932</v>
      </c>
      <c r="FM132" t="s">
        <v>242</v>
      </c>
      <c r="FN132" t="s">
        <v>243</v>
      </c>
      <c r="FO132" t="s">
        <v>243</v>
      </c>
      <c r="FP132" t="s">
        <v>243</v>
      </c>
      <c r="FQ132" t="s">
        <v>243</v>
      </c>
      <c r="FR132" t="s">
        <v>243</v>
      </c>
      <c r="FS132" t="s">
        <v>243</v>
      </c>
      <c r="FT132" t="s">
        <v>243</v>
      </c>
      <c r="FU132" t="s">
        <v>243</v>
      </c>
      <c r="FV132" t="s">
        <v>243</v>
      </c>
      <c r="FW132" t="s">
        <v>242</v>
      </c>
      <c r="FX132" t="s">
        <v>243</v>
      </c>
      <c r="FY132" t="s">
        <v>243</v>
      </c>
      <c r="FZ132" t="s">
        <v>242</v>
      </c>
      <c r="GA132" t="s">
        <v>243</v>
      </c>
      <c r="GB132" t="s">
        <v>243</v>
      </c>
      <c r="GC132" t="s">
        <v>243</v>
      </c>
      <c r="GD132" t="s">
        <v>243</v>
      </c>
      <c r="GE132" t="s">
        <v>243</v>
      </c>
      <c r="GG132" t="s">
        <v>933</v>
      </c>
    </row>
    <row r="133" spans="1:189" x14ac:dyDescent="0.35">
      <c r="A133" t="s">
        <v>934</v>
      </c>
      <c r="B133" t="s">
        <v>725</v>
      </c>
      <c r="C133" t="s">
        <v>233</v>
      </c>
      <c r="D133" t="s">
        <v>659</v>
      </c>
      <c r="E133" t="s">
        <v>233</v>
      </c>
      <c r="F133" t="s">
        <v>233</v>
      </c>
      <c r="G133" t="s">
        <v>233</v>
      </c>
      <c r="H133" t="s">
        <v>678</v>
      </c>
      <c r="I133" t="s">
        <v>236</v>
      </c>
      <c r="J133" t="s">
        <v>277</v>
      </c>
      <c r="K133" t="s">
        <v>397</v>
      </c>
      <c r="L133" t="s">
        <v>634</v>
      </c>
      <c r="N133" t="s">
        <v>240</v>
      </c>
      <c r="O133" t="s">
        <v>241</v>
      </c>
      <c r="P133" t="s">
        <v>242</v>
      </c>
      <c r="Q133" t="s">
        <v>243</v>
      </c>
      <c r="R133" t="s">
        <v>243</v>
      </c>
      <c r="S133" t="s">
        <v>243</v>
      </c>
      <c r="T133" t="s">
        <v>243</v>
      </c>
      <c r="U133" t="s">
        <v>243</v>
      </c>
      <c r="W133" t="s">
        <v>244</v>
      </c>
      <c r="Y133" t="s">
        <v>281</v>
      </c>
      <c r="Z133" t="s">
        <v>243</v>
      </c>
      <c r="AA133" t="s">
        <v>243</v>
      </c>
      <c r="AB133" t="s">
        <v>243</v>
      </c>
      <c r="AC133" t="s">
        <v>243</v>
      </c>
      <c r="AD133" t="s">
        <v>243</v>
      </c>
      <c r="AE133" t="s">
        <v>243</v>
      </c>
      <c r="AF133" t="s">
        <v>243</v>
      </c>
      <c r="AG133" t="s">
        <v>242</v>
      </c>
      <c r="AH133" t="s">
        <v>243</v>
      </c>
      <c r="AI133" t="s">
        <v>243</v>
      </c>
      <c r="AJ133" t="s">
        <v>243</v>
      </c>
      <c r="AK133" t="s">
        <v>243</v>
      </c>
      <c r="AL133" t="s">
        <v>243</v>
      </c>
      <c r="AM133" t="s">
        <v>243</v>
      </c>
      <c r="AN133" t="s">
        <v>243</v>
      </c>
      <c r="AP133" t="s">
        <v>246</v>
      </c>
      <c r="AR133" t="s">
        <v>247</v>
      </c>
      <c r="AT133" t="s">
        <v>284</v>
      </c>
      <c r="AU133" t="s">
        <v>534</v>
      </c>
      <c r="AV133" t="s">
        <v>243</v>
      </c>
      <c r="AW133" t="s">
        <v>243</v>
      </c>
      <c r="AX133" t="s">
        <v>242</v>
      </c>
      <c r="AY133" t="s">
        <v>243</v>
      </c>
      <c r="AZ133" t="s">
        <v>242</v>
      </c>
      <c r="BA133" t="s">
        <v>243</v>
      </c>
      <c r="BB133" t="s">
        <v>243</v>
      </c>
      <c r="BC133" t="s">
        <v>250</v>
      </c>
      <c r="BD133" t="s">
        <v>250</v>
      </c>
      <c r="BE133" t="s">
        <v>286</v>
      </c>
      <c r="BF133" t="s">
        <v>250</v>
      </c>
      <c r="BG133" t="s">
        <v>250</v>
      </c>
      <c r="BH133" t="s">
        <v>250</v>
      </c>
      <c r="BI133" t="s">
        <v>251</v>
      </c>
      <c r="BJ133" t="s">
        <v>251</v>
      </c>
      <c r="BK133" t="s">
        <v>251</v>
      </c>
      <c r="BL133" t="s">
        <v>251</v>
      </c>
      <c r="BN133" t="s">
        <v>251</v>
      </c>
      <c r="BO133" t="s">
        <v>252</v>
      </c>
      <c r="BP133" t="s">
        <v>251</v>
      </c>
      <c r="BQ133" t="s">
        <v>266</v>
      </c>
      <c r="BR133" t="s">
        <v>267</v>
      </c>
      <c r="BT133" t="s">
        <v>251</v>
      </c>
      <c r="BU133" t="s">
        <v>251</v>
      </c>
      <c r="BV133" t="s">
        <v>251</v>
      </c>
      <c r="BX133" t="s">
        <v>251</v>
      </c>
      <c r="BY133" t="s">
        <v>251</v>
      </c>
      <c r="BZ133" t="s">
        <v>254</v>
      </c>
      <c r="CA133" t="s">
        <v>251</v>
      </c>
      <c r="CB133" t="s">
        <v>251</v>
      </c>
      <c r="CC133" t="s">
        <v>251</v>
      </c>
      <c r="CD133" t="s">
        <v>251</v>
      </c>
      <c r="CE133" t="s">
        <v>251</v>
      </c>
      <c r="CF133" t="s">
        <v>251</v>
      </c>
      <c r="CG133" t="s">
        <v>251</v>
      </c>
      <c r="CH133" t="s">
        <v>251</v>
      </c>
      <c r="CI133" t="s">
        <v>251</v>
      </c>
      <c r="CJ133" t="s">
        <v>251</v>
      </c>
      <c r="CK133" t="s">
        <v>251</v>
      </c>
      <c r="CL133" t="s">
        <v>251</v>
      </c>
      <c r="CN133" t="s">
        <v>111</v>
      </c>
      <c r="CO133" t="s">
        <v>110</v>
      </c>
      <c r="CP133" t="s">
        <v>108</v>
      </c>
      <c r="CQ133" t="s">
        <v>255</v>
      </c>
      <c r="CR133" t="s">
        <v>935</v>
      </c>
      <c r="CS133" t="s">
        <v>243</v>
      </c>
      <c r="CT133" t="s">
        <v>243</v>
      </c>
      <c r="CU133" t="s">
        <v>243</v>
      </c>
      <c r="CV133" t="s">
        <v>243</v>
      </c>
      <c r="CW133" t="s">
        <v>243</v>
      </c>
      <c r="CX133" t="s">
        <v>243</v>
      </c>
      <c r="CY133" t="s">
        <v>243</v>
      </c>
      <c r="CZ133" t="s">
        <v>243</v>
      </c>
      <c r="DA133" t="s">
        <v>243</v>
      </c>
      <c r="DB133" t="s">
        <v>243</v>
      </c>
      <c r="DC133" t="s">
        <v>243</v>
      </c>
      <c r="DD133" t="s">
        <v>243</v>
      </c>
      <c r="DE133" t="s">
        <v>242</v>
      </c>
      <c r="DF133" t="s">
        <v>243</v>
      </c>
      <c r="DG133" t="s">
        <v>243</v>
      </c>
      <c r="DH133" t="s">
        <v>243</v>
      </c>
      <c r="DI133" t="s">
        <v>243</v>
      </c>
      <c r="DJ133" t="s">
        <v>243</v>
      </c>
      <c r="EF133" t="s">
        <v>315</v>
      </c>
      <c r="EG133" t="s">
        <v>243</v>
      </c>
      <c r="EH133" t="s">
        <v>243</v>
      </c>
      <c r="EI133" t="s">
        <v>243</v>
      </c>
      <c r="EJ133" t="s">
        <v>243</v>
      </c>
      <c r="EK133" t="s">
        <v>243</v>
      </c>
      <c r="EL133" t="s">
        <v>243</v>
      </c>
      <c r="EM133" t="s">
        <v>242</v>
      </c>
      <c r="EN133" t="s">
        <v>243</v>
      </c>
      <c r="EO133" t="s">
        <v>243</v>
      </c>
      <c r="EP133" t="s">
        <v>242</v>
      </c>
      <c r="EQ133" t="s">
        <v>243</v>
      </c>
      <c r="ER133" t="s">
        <v>243</v>
      </c>
      <c r="ES133" t="s">
        <v>243</v>
      </c>
      <c r="ET133" t="s">
        <v>243</v>
      </c>
      <c r="EU133" t="s">
        <v>243</v>
      </c>
      <c r="EV133" t="s">
        <v>243</v>
      </c>
      <c r="EW133" t="s">
        <v>243</v>
      </c>
      <c r="EX133" t="s">
        <v>243</v>
      </c>
      <c r="EY133" t="s">
        <v>243</v>
      </c>
      <c r="EZ133" t="s">
        <v>243</v>
      </c>
      <c r="FA133" t="s">
        <v>243</v>
      </c>
      <c r="FB133" t="s">
        <v>243</v>
      </c>
      <c r="FC133" t="s">
        <v>243</v>
      </c>
      <c r="FD133" t="s">
        <v>243</v>
      </c>
      <c r="FE133" t="s">
        <v>243</v>
      </c>
      <c r="FF133" t="s">
        <v>243</v>
      </c>
      <c r="FG133" t="s">
        <v>243</v>
      </c>
      <c r="FH133" t="s">
        <v>243</v>
      </c>
      <c r="FI133" t="s">
        <v>243</v>
      </c>
      <c r="FJ133" t="s">
        <v>243</v>
      </c>
      <c r="FK133" t="s">
        <v>243</v>
      </c>
      <c r="FL133" t="s">
        <v>936</v>
      </c>
      <c r="FM133" t="s">
        <v>243</v>
      </c>
      <c r="FN133" t="s">
        <v>243</v>
      </c>
      <c r="FO133" t="s">
        <v>243</v>
      </c>
      <c r="FP133" t="s">
        <v>243</v>
      </c>
      <c r="FQ133" t="s">
        <v>243</v>
      </c>
      <c r="FR133" t="s">
        <v>242</v>
      </c>
      <c r="FS133" t="s">
        <v>242</v>
      </c>
      <c r="FT133" t="s">
        <v>243</v>
      </c>
      <c r="FU133" t="s">
        <v>243</v>
      </c>
      <c r="FV133" t="s">
        <v>243</v>
      </c>
      <c r="FW133" t="s">
        <v>243</v>
      </c>
      <c r="FX133" t="s">
        <v>243</v>
      </c>
      <c r="FY133" t="s">
        <v>243</v>
      </c>
      <c r="FZ133" t="s">
        <v>243</v>
      </c>
      <c r="GA133" t="s">
        <v>243</v>
      </c>
      <c r="GB133" t="s">
        <v>243</v>
      </c>
      <c r="GC133" t="s">
        <v>243</v>
      </c>
      <c r="GD133" t="s">
        <v>243</v>
      </c>
      <c r="GE133" t="s">
        <v>243</v>
      </c>
      <c r="GG133" t="s">
        <v>937</v>
      </c>
    </row>
    <row r="134" spans="1:189" x14ac:dyDescent="0.35">
      <c r="A134" t="s">
        <v>938</v>
      </c>
      <c r="B134" t="s">
        <v>905</v>
      </c>
      <c r="C134" t="s">
        <v>233</v>
      </c>
      <c r="D134" t="s">
        <v>611</v>
      </c>
      <c r="E134" t="s">
        <v>233</v>
      </c>
      <c r="F134" t="s">
        <v>233</v>
      </c>
      <c r="G134" t="s">
        <v>233</v>
      </c>
      <c r="H134" t="s">
        <v>623</v>
      </c>
      <c r="I134" t="s">
        <v>261</v>
      </c>
      <c r="K134" t="s">
        <v>939</v>
      </c>
      <c r="L134" t="s">
        <v>940</v>
      </c>
      <c r="N134" t="s">
        <v>240</v>
      </c>
      <c r="O134" t="s">
        <v>241</v>
      </c>
      <c r="P134" t="s">
        <v>242</v>
      </c>
      <c r="Q134" t="s">
        <v>243</v>
      </c>
      <c r="R134" t="s">
        <v>243</v>
      </c>
      <c r="S134" t="s">
        <v>243</v>
      </c>
      <c r="T134" t="s">
        <v>243</v>
      </c>
      <c r="U134" t="s">
        <v>243</v>
      </c>
      <c r="W134" t="s">
        <v>244</v>
      </c>
      <c r="Y134" t="s">
        <v>372</v>
      </c>
      <c r="Z134" t="s">
        <v>243</v>
      </c>
      <c r="AA134" t="s">
        <v>243</v>
      </c>
      <c r="AB134" t="s">
        <v>242</v>
      </c>
      <c r="AC134" t="s">
        <v>243</v>
      </c>
      <c r="AD134" t="s">
        <v>243</v>
      </c>
      <c r="AE134" t="s">
        <v>243</v>
      </c>
      <c r="AF134" t="s">
        <v>243</v>
      </c>
      <c r="AG134" t="s">
        <v>243</v>
      </c>
      <c r="AH134" t="s">
        <v>243</v>
      </c>
      <c r="AI134" t="s">
        <v>243</v>
      </c>
      <c r="AJ134" t="s">
        <v>243</v>
      </c>
      <c r="AK134" t="s">
        <v>243</v>
      </c>
      <c r="AL134" t="s">
        <v>243</v>
      </c>
      <c r="AM134" t="s">
        <v>243</v>
      </c>
      <c r="AN134" t="s">
        <v>243</v>
      </c>
      <c r="AP134" t="s">
        <v>263</v>
      </c>
      <c r="AR134" t="s">
        <v>510</v>
      </c>
      <c r="AT134" t="s">
        <v>264</v>
      </c>
      <c r="AU134" t="s">
        <v>312</v>
      </c>
      <c r="AV134" t="s">
        <v>243</v>
      </c>
      <c r="AW134" t="s">
        <v>242</v>
      </c>
      <c r="AX134" t="s">
        <v>243</v>
      </c>
      <c r="AY134" t="s">
        <v>243</v>
      </c>
      <c r="AZ134" t="s">
        <v>242</v>
      </c>
      <c r="BA134" t="s">
        <v>243</v>
      </c>
      <c r="BB134" t="s">
        <v>243</v>
      </c>
      <c r="BC134" t="s">
        <v>287</v>
      </c>
      <c r="BD134" t="s">
        <v>250</v>
      </c>
      <c r="BE134" t="s">
        <v>250</v>
      </c>
      <c r="BF134" t="s">
        <v>287</v>
      </c>
      <c r="BG134" t="s">
        <v>250</v>
      </c>
      <c r="BH134" t="s">
        <v>250</v>
      </c>
      <c r="BI134" t="s">
        <v>348</v>
      </c>
      <c r="BJ134" t="s">
        <v>366</v>
      </c>
      <c r="BK134" t="s">
        <v>251</v>
      </c>
      <c r="BL134" t="s">
        <v>251</v>
      </c>
      <c r="BN134" t="s">
        <v>251</v>
      </c>
      <c r="BO134" t="s">
        <v>252</v>
      </c>
      <c r="BP134" t="s">
        <v>288</v>
      </c>
      <c r="BQ134" t="s">
        <v>251</v>
      </c>
      <c r="BR134" t="s">
        <v>251</v>
      </c>
      <c r="BT134" t="s">
        <v>251</v>
      </c>
      <c r="BU134" t="s">
        <v>251</v>
      </c>
      <c r="BV134" t="s">
        <v>251</v>
      </c>
      <c r="BX134" t="s">
        <v>251</v>
      </c>
      <c r="BY134" t="s">
        <v>251</v>
      </c>
      <c r="BZ134" t="s">
        <v>254</v>
      </c>
      <c r="CA134" t="s">
        <v>251</v>
      </c>
      <c r="CB134" t="s">
        <v>251</v>
      </c>
      <c r="CC134" t="s">
        <v>251</v>
      </c>
      <c r="CD134" t="s">
        <v>251</v>
      </c>
      <c r="CE134" t="s">
        <v>251</v>
      </c>
      <c r="CF134" t="s">
        <v>251</v>
      </c>
      <c r="CG134" t="s">
        <v>251</v>
      </c>
      <c r="CH134" t="s">
        <v>251</v>
      </c>
      <c r="CI134" t="s">
        <v>251</v>
      </c>
      <c r="CJ134" t="s">
        <v>251</v>
      </c>
      <c r="CK134" t="s">
        <v>251</v>
      </c>
      <c r="CL134" t="s">
        <v>251</v>
      </c>
      <c r="CN134" t="s">
        <v>109</v>
      </c>
      <c r="CO134" t="s">
        <v>103</v>
      </c>
      <c r="CP134" t="s">
        <v>102</v>
      </c>
      <c r="CQ134" t="s">
        <v>359</v>
      </c>
      <c r="DL134" t="s">
        <v>870</v>
      </c>
      <c r="DM134" t="s">
        <v>242</v>
      </c>
      <c r="DN134" t="s">
        <v>243</v>
      </c>
      <c r="DO134" t="s">
        <v>243</v>
      </c>
      <c r="DP134" t="s">
        <v>243</v>
      </c>
      <c r="DQ134" t="s">
        <v>243</v>
      </c>
      <c r="DR134" t="s">
        <v>243</v>
      </c>
      <c r="DS134" t="s">
        <v>243</v>
      </c>
      <c r="DT134" t="s">
        <v>243</v>
      </c>
      <c r="DU134" t="s">
        <v>242</v>
      </c>
      <c r="DV134" t="s">
        <v>243</v>
      </c>
      <c r="DW134" t="s">
        <v>243</v>
      </c>
      <c r="DX134" t="s">
        <v>243</v>
      </c>
      <c r="DY134" t="s">
        <v>243</v>
      </c>
      <c r="DZ134" t="s">
        <v>243</v>
      </c>
      <c r="EA134" t="s">
        <v>243</v>
      </c>
      <c r="EB134" t="s">
        <v>243</v>
      </c>
      <c r="EC134" t="s">
        <v>243</v>
      </c>
      <c r="ED134" t="s">
        <v>243</v>
      </c>
      <c r="EF134" t="s">
        <v>941</v>
      </c>
      <c r="EG134" t="s">
        <v>242</v>
      </c>
      <c r="EH134" t="s">
        <v>242</v>
      </c>
      <c r="EI134" t="s">
        <v>243</v>
      </c>
      <c r="EJ134" t="s">
        <v>243</v>
      </c>
      <c r="EK134" t="s">
        <v>243</v>
      </c>
      <c r="EL134" t="s">
        <v>243</v>
      </c>
      <c r="EM134" t="s">
        <v>242</v>
      </c>
      <c r="EN134" t="s">
        <v>243</v>
      </c>
      <c r="EO134" t="s">
        <v>243</v>
      </c>
      <c r="EP134" t="s">
        <v>243</v>
      </c>
      <c r="EQ134" t="s">
        <v>243</v>
      </c>
      <c r="ER134" t="s">
        <v>243</v>
      </c>
      <c r="ES134" t="s">
        <v>243</v>
      </c>
      <c r="ET134" t="s">
        <v>243</v>
      </c>
      <c r="EU134" t="s">
        <v>243</v>
      </c>
      <c r="EV134" t="s">
        <v>243</v>
      </c>
      <c r="EW134" t="s">
        <v>243</v>
      </c>
      <c r="EX134" t="s">
        <v>243</v>
      </c>
      <c r="EY134" t="s">
        <v>243</v>
      </c>
      <c r="EZ134" t="s">
        <v>243</v>
      </c>
      <c r="FA134" t="s">
        <v>243</v>
      </c>
      <c r="FB134" t="s">
        <v>243</v>
      </c>
      <c r="FC134" t="s">
        <v>243</v>
      </c>
      <c r="FD134" t="s">
        <v>243</v>
      </c>
      <c r="FE134" t="s">
        <v>243</v>
      </c>
      <c r="FF134" t="s">
        <v>243</v>
      </c>
      <c r="FG134" t="s">
        <v>243</v>
      </c>
      <c r="FH134" t="s">
        <v>243</v>
      </c>
      <c r="FI134" t="s">
        <v>243</v>
      </c>
      <c r="FJ134" t="s">
        <v>243</v>
      </c>
      <c r="FK134" t="s">
        <v>243</v>
      </c>
      <c r="FL134" t="s">
        <v>942</v>
      </c>
      <c r="FM134" t="s">
        <v>242</v>
      </c>
      <c r="FN134" t="s">
        <v>243</v>
      </c>
      <c r="FO134" t="s">
        <v>242</v>
      </c>
      <c r="FP134" t="s">
        <v>243</v>
      </c>
      <c r="FQ134" t="s">
        <v>243</v>
      </c>
      <c r="FR134" t="s">
        <v>242</v>
      </c>
      <c r="FS134" t="s">
        <v>243</v>
      </c>
      <c r="FT134" t="s">
        <v>243</v>
      </c>
      <c r="FU134" t="s">
        <v>243</v>
      </c>
      <c r="FV134" t="s">
        <v>243</v>
      </c>
      <c r="FW134" t="s">
        <v>243</v>
      </c>
      <c r="FX134" t="s">
        <v>243</v>
      </c>
      <c r="FY134" t="s">
        <v>243</v>
      </c>
      <c r="FZ134" t="s">
        <v>243</v>
      </c>
      <c r="GA134" t="s">
        <v>243</v>
      </c>
      <c r="GB134" t="s">
        <v>243</v>
      </c>
      <c r="GC134" t="s">
        <v>243</v>
      </c>
      <c r="GD134" t="s">
        <v>243</v>
      </c>
      <c r="GE134" t="s">
        <v>243</v>
      </c>
      <c r="GG134" t="s">
        <v>943</v>
      </c>
    </row>
    <row r="135" spans="1:189" x14ac:dyDescent="0.35">
      <c r="A135" t="s">
        <v>944</v>
      </c>
      <c r="B135" t="s">
        <v>905</v>
      </c>
      <c r="C135" t="s">
        <v>233</v>
      </c>
      <c r="D135" t="s">
        <v>408</v>
      </c>
      <c r="E135" t="s">
        <v>233</v>
      </c>
      <c r="F135" t="s">
        <v>233</v>
      </c>
      <c r="G135" t="s">
        <v>233</v>
      </c>
      <c r="H135" t="s">
        <v>481</v>
      </c>
      <c r="I135" t="s">
        <v>321</v>
      </c>
      <c r="J135" t="s">
        <v>277</v>
      </c>
      <c r="K135" t="s">
        <v>238</v>
      </c>
      <c r="L135" t="s">
        <v>239</v>
      </c>
      <c r="N135" t="s">
        <v>240</v>
      </c>
      <c r="O135" t="s">
        <v>241</v>
      </c>
      <c r="P135" t="s">
        <v>242</v>
      </c>
      <c r="Q135" t="s">
        <v>243</v>
      </c>
      <c r="R135" t="s">
        <v>243</v>
      </c>
      <c r="S135" t="s">
        <v>243</v>
      </c>
      <c r="T135" t="s">
        <v>243</v>
      </c>
      <c r="U135" t="s">
        <v>243</v>
      </c>
      <c r="W135" t="s">
        <v>244</v>
      </c>
      <c r="Y135" t="s">
        <v>412</v>
      </c>
      <c r="Z135" t="s">
        <v>243</v>
      </c>
      <c r="AA135" t="s">
        <v>242</v>
      </c>
      <c r="AB135" t="s">
        <v>243</v>
      </c>
      <c r="AC135" t="s">
        <v>243</v>
      </c>
      <c r="AD135" t="s">
        <v>243</v>
      </c>
      <c r="AE135" t="s">
        <v>243</v>
      </c>
      <c r="AF135" t="s">
        <v>243</v>
      </c>
      <c r="AG135" t="s">
        <v>243</v>
      </c>
      <c r="AH135" t="s">
        <v>243</v>
      </c>
      <c r="AI135" t="s">
        <v>243</v>
      </c>
      <c r="AJ135" t="s">
        <v>243</v>
      </c>
      <c r="AK135" t="s">
        <v>243</v>
      </c>
      <c r="AL135" t="s">
        <v>243</v>
      </c>
      <c r="AM135" t="s">
        <v>243</v>
      </c>
      <c r="AN135" t="s">
        <v>243</v>
      </c>
      <c r="AP135" t="s">
        <v>246</v>
      </c>
      <c r="AR135" t="s">
        <v>247</v>
      </c>
      <c r="AT135" t="s">
        <v>264</v>
      </c>
      <c r="AU135" t="s">
        <v>931</v>
      </c>
      <c r="AV135" t="s">
        <v>243</v>
      </c>
      <c r="AW135" t="s">
        <v>242</v>
      </c>
      <c r="AX135" t="s">
        <v>243</v>
      </c>
      <c r="AY135" t="s">
        <v>243</v>
      </c>
      <c r="AZ135" t="s">
        <v>242</v>
      </c>
      <c r="BA135" t="s">
        <v>242</v>
      </c>
      <c r="BB135" t="s">
        <v>243</v>
      </c>
      <c r="BC135" t="s">
        <v>250</v>
      </c>
      <c r="BD135" t="s">
        <v>250</v>
      </c>
      <c r="BE135" t="s">
        <v>287</v>
      </c>
      <c r="BF135" t="s">
        <v>250</v>
      </c>
      <c r="BG135" t="s">
        <v>250</v>
      </c>
      <c r="BH135" t="s">
        <v>250</v>
      </c>
      <c r="BI135" t="s">
        <v>251</v>
      </c>
      <c r="BJ135" t="s">
        <v>251</v>
      </c>
      <c r="BK135" t="s">
        <v>251</v>
      </c>
      <c r="BL135" t="s">
        <v>251</v>
      </c>
      <c r="BN135" t="s">
        <v>251</v>
      </c>
      <c r="BO135" t="s">
        <v>251</v>
      </c>
      <c r="BP135" t="s">
        <v>251</v>
      </c>
      <c r="BQ135" t="s">
        <v>266</v>
      </c>
      <c r="BR135" t="s">
        <v>267</v>
      </c>
      <c r="BT135" t="s">
        <v>251</v>
      </c>
      <c r="BU135" t="s">
        <v>253</v>
      </c>
      <c r="BV135" t="s">
        <v>251</v>
      </c>
      <c r="BX135" t="s">
        <v>251</v>
      </c>
      <c r="BY135" t="s">
        <v>382</v>
      </c>
      <c r="BZ135" t="s">
        <v>254</v>
      </c>
      <c r="CA135" t="s">
        <v>290</v>
      </c>
      <c r="CB135" t="s">
        <v>291</v>
      </c>
      <c r="CC135" t="s">
        <v>292</v>
      </c>
      <c r="CD135" t="s">
        <v>251</v>
      </c>
      <c r="CE135" t="s">
        <v>251</v>
      </c>
      <c r="CF135" t="s">
        <v>466</v>
      </c>
      <c r="CG135" t="s">
        <v>423</v>
      </c>
      <c r="CH135" t="s">
        <v>251</v>
      </c>
      <c r="CI135" t="s">
        <v>251</v>
      </c>
      <c r="CJ135" t="s">
        <v>251</v>
      </c>
      <c r="CK135" t="s">
        <v>268</v>
      </c>
      <c r="CL135" t="s">
        <v>251</v>
      </c>
      <c r="CN135" t="s">
        <v>110</v>
      </c>
      <c r="CO135" t="s">
        <v>119</v>
      </c>
      <c r="CP135" t="s">
        <v>114</v>
      </c>
      <c r="CQ135" t="s">
        <v>293</v>
      </c>
      <c r="DL135" t="s">
        <v>455</v>
      </c>
      <c r="DM135" t="s">
        <v>243</v>
      </c>
      <c r="DN135" t="s">
        <v>243</v>
      </c>
      <c r="DO135" t="s">
        <v>243</v>
      </c>
      <c r="DP135" t="s">
        <v>243</v>
      </c>
      <c r="DQ135" t="s">
        <v>243</v>
      </c>
      <c r="DR135" t="s">
        <v>243</v>
      </c>
      <c r="DS135" t="s">
        <v>242</v>
      </c>
      <c r="DT135" t="s">
        <v>243</v>
      </c>
      <c r="DU135" t="s">
        <v>242</v>
      </c>
      <c r="DV135" t="s">
        <v>243</v>
      </c>
      <c r="DW135" t="s">
        <v>242</v>
      </c>
      <c r="DX135" t="s">
        <v>243</v>
      </c>
      <c r="DY135" t="s">
        <v>243</v>
      </c>
      <c r="DZ135" t="s">
        <v>243</v>
      </c>
      <c r="EA135" t="s">
        <v>243</v>
      </c>
      <c r="EB135" t="s">
        <v>243</v>
      </c>
      <c r="EC135" t="s">
        <v>243</v>
      </c>
      <c r="ED135" t="s">
        <v>243</v>
      </c>
      <c r="EF135" t="s">
        <v>945</v>
      </c>
      <c r="EG135" t="s">
        <v>243</v>
      </c>
      <c r="EH135" t="s">
        <v>243</v>
      </c>
      <c r="EI135" t="s">
        <v>243</v>
      </c>
      <c r="EJ135" t="s">
        <v>243</v>
      </c>
      <c r="EK135" t="s">
        <v>243</v>
      </c>
      <c r="EL135" t="s">
        <v>243</v>
      </c>
      <c r="EM135" t="s">
        <v>243</v>
      </c>
      <c r="EN135" t="s">
        <v>243</v>
      </c>
      <c r="EO135" t="s">
        <v>242</v>
      </c>
      <c r="EP135" t="s">
        <v>242</v>
      </c>
      <c r="EQ135" t="s">
        <v>243</v>
      </c>
      <c r="ER135" t="s">
        <v>243</v>
      </c>
      <c r="ES135" t="s">
        <v>243</v>
      </c>
      <c r="ET135" t="s">
        <v>243</v>
      </c>
      <c r="EU135" t="s">
        <v>243</v>
      </c>
      <c r="EV135" t="s">
        <v>243</v>
      </c>
      <c r="EW135" t="s">
        <v>243</v>
      </c>
      <c r="EX135" t="s">
        <v>243</v>
      </c>
      <c r="EY135" t="s">
        <v>242</v>
      </c>
      <c r="EZ135" t="s">
        <v>243</v>
      </c>
      <c r="FA135" t="s">
        <v>243</v>
      </c>
      <c r="FB135" t="s">
        <v>243</v>
      </c>
      <c r="FC135" t="s">
        <v>243</v>
      </c>
      <c r="FD135" t="s">
        <v>243</v>
      </c>
      <c r="FE135" t="s">
        <v>243</v>
      </c>
      <c r="FF135" t="s">
        <v>243</v>
      </c>
      <c r="FG135" t="s">
        <v>243</v>
      </c>
      <c r="FH135" t="s">
        <v>243</v>
      </c>
      <c r="FI135" t="s">
        <v>243</v>
      </c>
      <c r="FJ135" t="s">
        <v>243</v>
      </c>
      <c r="FK135" t="s">
        <v>243</v>
      </c>
      <c r="FL135" t="s">
        <v>272</v>
      </c>
      <c r="FM135" t="s">
        <v>242</v>
      </c>
      <c r="FN135" t="s">
        <v>243</v>
      </c>
      <c r="FO135" t="s">
        <v>243</v>
      </c>
      <c r="FP135" t="s">
        <v>243</v>
      </c>
      <c r="FQ135" t="s">
        <v>243</v>
      </c>
      <c r="FR135" t="s">
        <v>242</v>
      </c>
      <c r="FS135" t="s">
        <v>242</v>
      </c>
      <c r="FT135" t="s">
        <v>243</v>
      </c>
      <c r="FU135" t="s">
        <v>243</v>
      </c>
      <c r="FV135" t="s">
        <v>243</v>
      </c>
      <c r="FW135" t="s">
        <v>243</v>
      </c>
      <c r="FX135" t="s">
        <v>243</v>
      </c>
      <c r="FY135" t="s">
        <v>243</v>
      </c>
      <c r="FZ135" t="s">
        <v>243</v>
      </c>
      <c r="GA135" t="s">
        <v>243</v>
      </c>
      <c r="GB135" t="s">
        <v>243</v>
      </c>
      <c r="GC135" t="s">
        <v>243</v>
      </c>
      <c r="GD135" t="s">
        <v>243</v>
      </c>
      <c r="GE135" t="s">
        <v>243</v>
      </c>
      <c r="GG135" t="s">
        <v>946</v>
      </c>
    </row>
    <row r="136" spans="1:189" x14ac:dyDescent="0.35">
      <c r="A136" t="s">
        <v>947</v>
      </c>
      <c r="B136" t="s">
        <v>905</v>
      </c>
      <c r="C136" t="s">
        <v>233</v>
      </c>
      <c r="D136" t="s">
        <v>618</v>
      </c>
      <c r="E136" t="s">
        <v>233</v>
      </c>
      <c r="F136" t="s">
        <v>233</v>
      </c>
      <c r="G136" t="s">
        <v>233</v>
      </c>
      <c r="H136" t="s">
        <v>678</v>
      </c>
      <c r="I136" t="s">
        <v>236</v>
      </c>
      <c r="J136" t="s">
        <v>277</v>
      </c>
      <c r="K136" t="s">
        <v>948</v>
      </c>
      <c r="L136" t="s">
        <v>949</v>
      </c>
      <c r="N136" t="s">
        <v>240</v>
      </c>
      <c r="O136" t="s">
        <v>421</v>
      </c>
      <c r="P136" t="s">
        <v>243</v>
      </c>
      <c r="Q136" t="s">
        <v>242</v>
      </c>
      <c r="R136" t="s">
        <v>243</v>
      </c>
      <c r="S136" t="s">
        <v>243</v>
      </c>
      <c r="T136" t="s">
        <v>243</v>
      </c>
      <c r="U136" t="s">
        <v>243</v>
      </c>
      <c r="W136" t="s">
        <v>244</v>
      </c>
      <c r="Y136" t="s">
        <v>490</v>
      </c>
      <c r="Z136" t="s">
        <v>243</v>
      </c>
      <c r="AA136" t="s">
        <v>243</v>
      </c>
      <c r="AB136" t="s">
        <v>243</v>
      </c>
      <c r="AC136" t="s">
        <v>243</v>
      </c>
      <c r="AD136" t="s">
        <v>243</v>
      </c>
      <c r="AE136" t="s">
        <v>243</v>
      </c>
      <c r="AF136" t="s">
        <v>243</v>
      </c>
      <c r="AG136" t="s">
        <v>243</v>
      </c>
      <c r="AH136" t="s">
        <v>243</v>
      </c>
      <c r="AI136" t="s">
        <v>243</v>
      </c>
      <c r="AJ136" t="s">
        <v>242</v>
      </c>
      <c r="AK136" t="s">
        <v>243</v>
      </c>
      <c r="AL136" t="s">
        <v>243</v>
      </c>
      <c r="AM136" t="s">
        <v>243</v>
      </c>
      <c r="AN136" t="s">
        <v>243</v>
      </c>
      <c r="AP136" t="s">
        <v>336</v>
      </c>
      <c r="AR136" t="s">
        <v>413</v>
      </c>
      <c r="AT136" t="s">
        <v>248</v>
      </c>
      <c r="AU136" t="s">
        <v>249</v>
      </c>
      <c r="AV136" t="s">
        <v>243</v>
      </c>
      <c r="AW136" t="s">
        <v>242</v>
      </c>
      <c r="AX136" t="s">
        <v>242</v>
      </c>
      <c r="AY136" t="s">
        <v>243</v>
      </c>
      <c r="AZ136" t="s">
        <v>242</v>
      </c>
      <c r="BA136" t="s">
        <v>243</v>
      </c>
      <c r="BB136" t="s">
        <v>243</v>
      </c>
      <c r="BC136" t="s">
        <v>250</v>
      </c>
      <c r="BD136" t="s">
        <v>250</v>
      </c>
      <c r="BE136" t="s">
        <v>250</v>
      </c>
      <c r="BF136" t="s">
        <v>250</v>
      </c>
      <c r="BG136" t="s">
        <v>250</v>
      </c>
      <c r="BH136" t="s">
        <v>250</v>
      </c>
      <c r="BI136" t="s">
        <v>251</v>
      </c>
      <c r="BJ136" t="s">
        <v>251</v>
      </c>
      <c r="BK136" t="s">
        <v>251</v>
      </c>
      <c r="BL136" t="s">
        <v>251</v>
      </c>
      <c r="BN136" t="s">
        <v>251</v>
      </c>
      <c r="BO136" t="s">
        <v>252</v>
      </c>
      <c r="BP136" t="s">
        <v>251</v>
      </c>
      <c r="BQ136" t="s">
        <v>266</v>
      </c>
      <c r="BR136" t="s">
        <v>267</v>
      </c>
      <c r="BT136" t="s">
        <v>251</v>
      </c>
      <c r="BU136" t="s">
        <v>253</v>
      </c>
      <c r="BV136" t="s">
        <v>251</v>
      </c>
      <c r="BX136" t="s">
        <v>338</v>
      </c>
      <c r="BY136" t="s">
        <v>251</v>
      </c>
      <c r="BZ136" t="s">
        <v>254</v>
      </c>
      <c r="CA136" t="s">
        <v>251</v>
      </c>
      <c r="CB136" t="s">
        <v>251</v>
      </c>
      <c r="CC136" t="s">
        <v>251</v>
      </c>
      <c r="CD136" t="s">
        <v>327</v>
      </c>
      <c r="CE136" t="s">
        <v>251</v>
      </c>
      <c r="CF136" t="s">
        <v>251</v>
      </c>
      <c r="CG136" t="s">
        <v>251</v>
      </c>
      <c r="CH136" t="s">
        <v>251</v>
      </c>
      <c r="CI136" t="s">
        <v>251</v>
      </c>
      <c r="CJ136" t="s">
        <v>251</v>
      </c>
      <c r="CK136" t="s">
        <v>251</v>
      </c>
      <c r="CL136" t="s">
        <v>251</v>
      </c>
      <c r="CN136" t="s">
        <v>110</v>
      </c>
      <c r="CO136" t="s">
        <v>117</v>
      </c>
      <c r="CP136" t="s">
        <v>119</v>
      </c>
      <c r="CQ136" t="s">
        <v>255</v>
      </c>
      <c r="CR136" t="s">
        <v>383</v>
      </c>
      <c r="CS136" t="s">
        <v>243</v>
      </c>
      <c r="CT136" t="s">
        <v>243</v>
      </c>
      <c r="CU136" t="s">
        <v>243</v>
      </c>
      <c r="CV136" t="s">
        <v>243</v>
      </c>
      <c r="CW136" t="s">
        <v>242</v>
      </c>
      <c r="CX136" t="s">
        <v>243</v>
      </c>
      <c r="CY136" t="s">
        <v>243</v>
      </c>
      <c r="CZ136" t="s">
        <v>243</v>
      </c>
      <c r="DA136" t="s">
        <v>243</v>
      </c>
      <c r="DB136" t="s">
        <v>243</v>
      </c>
      <c r="DC136" t="s">
        <v>242</v>
      </c>
      <c r="DD136" t="s">
        <v>243</v>
      </c>
      <c r="DE136" t="s">
        <v>243</v>
      </c>
      <c r="DF136" t="s">
        <v>243</v>
      </c>
      <c r="DG136" t="s">
        <v>243</v>
      </c>
      <c r="DH136" t="s">
        <v>243</v>
      </c>
      <c r="DI136" t="s">
        <v>243</v>
      </c>
      <c r="DJ136" t="s">
        <v>243</v>
      </c>
      <c r="EF136" t="s">
        <v>306</v>
      </c>
      <c r="EG136" t="s">
        <v>243</v>
      </c>
      <c r="EH136" t="s">
        <v>243</v>
      </c>
      <c r="EI136" t="s">
        <v>243</v>
      </c>
      <c r="EJ136" t="s">
        <v>243</v>
      </c>
      <c r="EK136" t="s">
        <v>243</v>
      </c>
      <c r="EL136" t="s">
        <v>243</v>
      </c>
      <c r="EM136" t="s">
        <v>242</v>
      </c>
      <c r="EN136" t="s">
        <v>243</v>
      </c>
      <c r="EO136" t="s">
        <v>242</v>
      </c>
      <c r="EP136" t="s">
        <v>243</v>
      </c>
      <c r="EQ136" t="s">
        <v>243</v>
      </c>
      <c r="ER136" t="s">
        <v>243</v>
      </c>
      <c r="ES136" t="s">
        <v>243</v>
      </c>
      <c r="ET136" t="s">
        <v>243</v>
      </c>
      <c r="EU136" t="s">
        <v>243</v>
      </c>
      <c r="EV136" t="s">
        <v>243</v>
      </c>
      <c r="EW136" t="s">
        <v>243</v>
      </c>
      <c r="EX136" t="s">
        <v>243</v>
      </c>
      <c r="EY136" t="s">
        <v>243</v>
      </c>
      <c r="EZ136" t="s">
        <v>243</v>
      </c>
      <c r="FA136" t="s">
        <v>243</v>
      </c>
      <c r="FB136" t="s">
        <v>243</v>
      </c>
      <c r="FC136" t="s">
        <v>243</v>
      </c>
      <c r="FD136" t="s">
        <v>243</v>
      </c>
      <c r="FE136" t="s">
        <v>243</v>
      </c>
      <c r="FF136" t="s">
        <v>243</v>
      </c>
      <c r="FG136" t="s">
        <v>243</v>
      </c>
      <c r="FH136" t="s">
        <v>243</v>
      </c>
      <c r="FI136" t="s">
        <v>243</v>
      </c>
      <c r="FJ136" t="s">
        <v>243</v>
      </c>
      <c r="FK136" t="s">
        <v>243</v>
      </c>
      <c r="FL136" t="s">
        <v>477</v>
      </c>
      <c r="FM136" t="s">
        <v>242</v>
      </c>
      <c r="FN136" t="s">
        <v>243</v>
      </c>
      <c r="FO136" t="s">
        <v>243</v>
      </c>
      <c r="FP136" t="s">
        <v>243</v>
      </c>
      <c r="FQ136" t="s">
        <v>243</v>
      </c>
      <c r="FR136" t="s">
        <v>243</v>
      </c>
      <c r="FS136" t="s">
        <v>242</v>
      </c>
      <c r="FT136" t="s">
        <v>243</v>
      </c>
      <c r="FU136" t="s">
        <v>243</v>
      </c>
      <c r="FV136" t="s">
        <v>243</v>
      </c>
      <c r="FW136" t="s">
        <v>243</v>
      </c>
      <c r="FX136" t="s">
        <v>243</v>
      </c>
      <c r="FY136" t="s">
        <v>243</v>
      </c>
      <c r="FZ136" t="s">
        <v>243</v>
      </c>
      <c r="GA136" t="s">
        <v>243</v>
      </c>
      <c r="GB136" t="s">
        <v>243</v>
      </c>
      <c r="GC136" t="s">
        <v>243</v>
      </c>
      <c r="GD136" t="s">
        <v>243</v>
      </c>
      <c r="GE136" t="s">
        <v>243</v>
      </c>
      <c r="GG136" t="s">
        <v>950</v>
      </c>
    </row>
    <row r="137" spans="1:189" x14ac:dyDescent="0.35">
      <c r="A137" t="s">
        <v>951</v>
      </c>
      <c r="B137" t="s">
        <v>905</v>
      </c>
      <c r="C137" t="s">
        <v>233</v>
      </c>
      <c r="D137" t="s">
        <v>370</v>
      </c>
      <c r="E137" t="s">
        <v>233</v>
      </c>
      <c r="F137" t="s">
        <v>233</v>
      </c>
      <c r="G137" t="s">
        <v>233</v>
      </c>
      <c r="H137" t="s">
        <v>420</v>
      </c>
      <c r="I137" t="s">
        <v>261</v>
      </c>
      <c r="K137" t="s">
        <v>238</v>
      </c>
      <c r="L137" t="s">
        <v>239</v>
      </c>
      <c r="N137" t="s">
        <v>240</v>
      </c>
      <c r="O137" t="s">
        <v>241</v>
      </c>
      <c r="P137" t="s">
        <v>242</v>
      </c>
      <c r="Q137" t="s">
        <v>243</v>
      </c>
      <c r="R137" t="s">
        <v>243</v>
      </c>
      <c r="S137" t="s">
        <v>243</v>
      </c>
      <c r="T137" t="s">
        <v>243</v>
      </c>
      <c r="U137" t="s">
        <v>243</v>
      </c>
      <c r="W137" t="s">
        <v>244</v>
      </c>
      <c r="Y137" t="s">
        <v>356</v>
      </c>
      <c r="Z137" t="s">
        <v>243</v>
      </c>
      <c r="AA137" t="s">
        <v>243</v>
      </c>
      <c r="AB137" t="s">
        <v>243</v>
      </c>
      <c r="AC137" t="s">
        <v>243</v>
      </c>
      <c r="AD137" t="s">
        <v>243</v>
      </c>
      <c r="AE137" t="s">
        <v>243</v>
      </c>
      <c r="AF137" t="s">
        <v>243</v>
      </c>
      <c r="AG137" t="s">
        <v>243</v>
      </c>
      <c r="AH137" t="s">
        <v>243</v>
      </c>
      <c r="AI137" t="s">
        <v>243</v>
      </c>
      <c r="AJ137" t="s">
        <v>243</v>
      </c>
      <c r="AK137" t="s">
        <v>242</v>
      </c>
      <c r="AL137" t="s">
        <v>243</v>
      </c>
      <c r="AM137" t="s">
        <v>243</v>
      </c>
      <c r="AN137" t="s">
        <v>243</v>
      </c>
      <c r="AP137" t="s">
        <v>373</v>
      </c>
      <c r="AR137" t="s">
        <v>283</v>
      </c>
      <c r="AT137" t="s">
        <v>317</v>
      </c>
      <c r="AU137" t="s">
        <v>325</v>
      </c>
      <c r="AV137" t="s">
        <v>243</v>
      </c>
      <c r="AW137" t="s">
        <v>242</v>
      </c>
      <c r="AX137" t="s">
        <v>243</v>
      </c>
      <c r="AY137" t="s">
        <v>243</v>
      </c>
      <c r="AZ137" t="s">
        <v>243</v>
      </c>
      <c r="BA137" t="s">
        <v>243</v>
      </c>
      <c r="BB137" t="s">
        <v>243</v>
      </c>
      <c r="BC137" t="s">
        <v>250</v>
      </c>
      <c r="BD137" t="s">
        <v>250</v>
      </c>
      <c r="BE137" t="s">
        <v>250</v>
      </c>
      <c r="BF137" t="s">
        <v>250</v>
      </c>
      <c r="BG137" t="s">
        <v>250</v>
      </c>
      <c r="BH137" t="s">
        <v>250</v>
      </c>
      <c r="BI137" t="s">
        <v>348</v>
      </c>
      <c r="BJ137" t="s">
        <v>366</v>
      </c>
      <c r="BK137" t="s">
        <v>251</v>
      </c>
      <c r="BL137" t="s">
        <v>251</v>
      </c>
      <c r="BN137" t="s">
        <v>438</v>
      </c>
      <c r="BO137" t="s">
        <v>252</v>
      </c>
      <c r="BP137" t="s">
        <v>288</v>
      </c>
      <c r="BQ137" t="s">
        <v>266</v>
      </c>
      <c r="BR137" t="s">
        <v>251</v>
      </c>
      <c r="BT137" t="s">
        <v>251</v>
      </c>
      <c r="BU137" t="s">
        <v>251</v>
      </c>
      <c r="BV137" t="s">
        <v>251</v>
      </c>
      <c r="BW137" t="s">
        <v>251</v>
      </c>
      <c r="BX137" t="s">
        <v>251</v>
      </c>
      <c r="BY137" t="s">
        <v>251</v>
      </c>
      <c r="BZ137" t="s">
        <v>251</v>
      </c>
      <c r="CA137" t="s">
        <v>251</v>
      </c>
      <c r="CB137" t="s">
        <v>251</v>
      </c>
      <c r="CC137" t="s">
        <v>292</v>
      </c>
      <c r="CD137" t="s">
        <v>251</v>
      </c>
      <c r="CE137" t="s">
        <v>251</v>
      </c>
      <c r="CF137" t="s">
        <v>251</v>
      </c>
      <c r="CG137" t="s">
        <v>251</v>
      </c>
      <c r="CH137" t="s">
        <v>251</v>
      </c>
      <c r="CI137" t="s">
        <v>251</v>
      </c>
      <c r="CJ137" t="s">
        <v>251</v>
      </c>
      <c r="CK137" t="s">
        <v>251</v>
      </c>
      <c r="CL137" t="s">
        <v>251</v>
      </c>
      <c r="CN137" t="s">
        <v>110</v>
      </c>
      <c r="CO137" t="s">
        <v>103</v>
      </c>
      <c r="CP137" t="s">
        <v>109</v>
      </c>
      <c r="CQ137" t="s">
        <v>293</v>
      </c>
      <c r="DL137" t="s">
        <v>796</v>
      </c>
      <c r="DM137" t="s">
        <v>242</v>
      </c>
      <c r="DN137" t="s">
        <v>243</v>
      </c>
      <c r="DO137" t="s">
        <v>243</v>
      </c>
      <c r="DP137" t="s">
        <v>243</v>
      </c>
      <c r="DQ137" t="s">
        <v>243</v>
      </c>
      <c r="DR137" t="s">
        <v>243</v>
      </c>
      <c r="DS137" t="s">
        <v>243</v>
      </c>
      <c r="DT137" t="s">
        <v>243</v>
      </c>
      <c r="DU137" t="s">
        <v>242</v>
      </c>
      <c r="DV137" t="s">
        <v>243</v>
      </c>
      <c r="DW137" t="s">
        <v>242</v>
      </c>
      <c r="DX137" t="s">
        <v>243</v>
      </c>
      <c r="DY137" t="s">
        <v>243</v>
      </c>
      <c r="DZ137" t="s">
        <v>243</v>
      </c>
      <c r="EA137" t="s">
        <v>243</v>
      </c>
      <c r="EB137" t="s">
        <v>243</v>
      </c>
      <c r="EC137" t="s">
        <v>243</v>
      </c>
      <c r="ED137" t="s">
        <v>243</v>
      </c>
      <c r="EF137" t="s">
        <v>941</v>
      </c>
      <c r="EG137" t="s">
        <v>242</v>
      </c>
      <c r="EH137" t="s">
        <v>242</v>
      </c>
      <c r="EI137" t="s">
        <v>243</v>
      </c>
      <c r="EJ137" t="s">
        <v>243</v>
      </c>
      <c r="EK137" t="s">
        <v>243</v>
      </c>
      <c r="EL137" t="s">
        <v>243</v>
      </c>
      <c r="EM137" t="s">
        <v>242</v>
      </c>
      <c r="EN137" t="s">
        <v>243</v>
      </c>
      <c r="EO137" t="s">
        <v>243</v>
      </c>
      <c r="EP137" t="s">
        <v>243</v>
      </c>
      <c r="EQ137" t="s">
        <v>243</v>
      </c>
      <c r="ER137" t="s">
        <v>243</v>
      </c>
      <c r="ES137" t="s">
        <v>243</v>
      </c>
      <c r="ET137" t="s">
        <v>243</v>
      </c>
      <c r="EU137" t="s">
        <v>243</v>
      </c>
      <c r="EV137" t="s">
        <v>243</v>
      </c>
      <c r="EW137" t="s">
        <v>243</v>
      </c>
      <c r="EX137" t="s">
        <v>243</v>
      </c>
      <c r="EY137" t="s">
        <v>243</v>
      </c>
      <c r="EZ137" t="s">
        <v>243</v>
      </c>
      <c r="FA137" t="s">
        <v>243</v>
      </c>
      <c r="FB137" t="s">
        <v>243</v>
      </c>
      <c r="FC137" t="s">
        <v>243</v>
      </c>
      <c r="FD137" t="s">
        <v>243</v>
      </c>
      <c r="FE137" t="s">
        <v>243</v>
      </c>
      <c r="FF137" t="s">
        <v>243</v>
      </c>
      <c r="FG137" t="s">
        <v>243</v>
      </c>
      <c r="FH137" t="s">
        <v>243</v>
      </c>
      <c r="FI137" t="s">
        <v>243</v>
      </c>
      <c r="FJ137" t="s">
        <v>243</v>
      </c>
      <c r="FK137" t="s">
        <v>243</v>
      </c>
      <c r="FL137" t="s">
        <v>727</v>
      </c>
      <c r="FM137" t="s">
        <v>242</v>
      </c>
      <c r="FN137" t="s">
        <v>242</v>
      </c>
      <c r="FO137" t="s">
        <v>243</v>
      </c>
      <c r="FP137" t="s">
        <v>243</v>
      </c>
      <c r="FQ137" t="s">
        <v>242</v>
      </c>
      <c r="FR137" t="s">
        <v>243</v>
      </c>
      <c r="FS137" t="s">
        <v>243</v>
      </c>
      <c r="FT137" t="s">
        <v>243</v>
      </c>
      <c r="FU137" t="s">
        <v>243</v>
      </c>
      <c r="FV137" t="s">
        <v>243</v>
      </c>
      <c r="FW137" t="s">
        <v>243</v>
      </c>
      <c r="FX137" t="s">
        <v>243</v>
      </c>
      <c r="FY137" t="s">
        <v>243</v>
      </c>
      <c r="FZ137" t="s">
        <v>243</v>
      </c>
      <c r="GA137" t="s">
        <v>243</v>
      </c>
      <c r="GB137" t="s">
        <v>243</v>
      </c>
      <c r="GC137" t="s">
        <v>243</v>
      </c>
      <c r="GD137" t="s">
        <v>243</v>
      </c>
      <c r="GE137" t="s">
        <v>243</v>
      </c>
      <c r="GG137" t="s">
        <v>952</v>
      </c>
    </row>
    <row r="138" spans="1:189" x14ac:dyDescent="0.35">
      <c r="A138" t="s">
        <v>953</v>
      </c>
      <c r="B138" t="s">
        <v>725</v>
      </c>
      <c r="C138" t="s">
        <v>233</v>
      </c>
      <c r="D138" t="s">
        <v>521</v>
      </c>
      <c r="E138" t="s">
        <v>233</v>
      </c>
      <c r="F138" t="s">
        <v>233</v>
      </c>
      <c r="G138" t="s">
        <v>233</v>
      </c>
      <c r="H138" t="s">
        <v>954</v>
      </c>
      <c r="I138" t="s">
        <v>261</v>
      </c>
      <c r="K138" t="s">
        <v>603</v>
      </c>
      <c r="L138" t="s">
        <v>604</v>
      </c>
      <c r="N138" t="s">
        <v>240</v>
      </c>
      <c r="O138" t="s">
        <v>421</v>
      </c>
      <c r="P138" t="s">
        <v>243</v>
      </c>
      <c r="Q138" t="s">
        <v>242</v>
      </c>
      <c r="R138" t="s">
        <v>243</v>
      </c>
      <c r="S138" t="s">
        <v>243</v>
      </c>
      <c r="T138" t="s">
        <v>243</v>
      </c>
      <c r="U138" t="s">
        <v>243</v>
      </c>
      <c r="W138" t="s">
        <v>244</v>
      </c>
      <c r="Y138" t="s">
        <v>281</v>
      </c>
      <c r="Z138" t="s">
        <v>243</v>
      </c>
      <c r="AA138" t="s">
        <v>243</v>
      </c>
      <c r="AB138" t="s">
        <v>243</v>
      </c>
      <c r="AC138" t="s">
        <v>243</v>
      </c>
      <c r="AD138" t="s">
        <v>243</v>
      </c>
      <c r="AE138" t="s">
        <v>243</v>
      </c>
      <c r="AF138" t="s">
        <v>243</v>
      </c>
      <c r="AG138" t="s">
        <v>242</v>
      </c>
      <c r="AH138" t="s">
        <v>243</v>
      </c>
      <c r="AI138" t="s">
        <v>243</v>
      </c>
      <c r="AJ138" t="s">
        <v>243</v>
      </c>
      <c r="AK138" t="s">
        <v>243</v>
      </c>
      <c r="AL138" t="s">
        <v>243</v>
      </c>
      <c r="AM138" t="s">
        <v>243</v>
      </c>
      <c r="AN138" t="s">
        <v>243</v>
      </c>
      <c r="AP138" t="s">
        <v>373</v>
      </c>
      <c r="AR138" t="s">
        <v>283</v>
      </c>
      <c r="AT138" t="s">
        <v>248</v>
      </c>
      <c r="AU138" t="s">
        <v>249</v>
      </c>
      <c r="AV138" t="s">
        <v>243</v>
      </c>
      <c r="AW138" t="s">
        <v>242</v>
      </c>
      <c r="AX138" t="s">
        <v>242</v>
      </c>
      <c r="AY138" t="s">
        <v>243</v>
      </c>
      <c r="AZ138" t="s">
        <v>242</v>
      </c>
      <c r="BA138" t="s">
        <v>243</v>
      </c>
      <c r="BB138" t="s">
        <v>243</v>
      </c>
      <c r="BC138" t="s">
        <v>287</v>
      </c>
      <c r="BD138" t="s">
        <v>287</v>
      </c>
      <c r="BE138" t="s">
        <v>250</v>
      </c>
      <c r="BF138" t="s">
        <v>250</v>
      </c>
      <c r="BG138" t="s">
        <v>250</v>
      </c>
      <c r="BH138" t="s">
        <v>250</v>
      </c>
      <c r="BI138" t="s">
        <v>251</v>
      </c>
      <c r="BJ138" t="s">
        <v>251</v>
      </c>
      <c r="BK138" t="s">
        <v>251</v>
      </c>
      <c r="BL138" t="s">
        <v>251</v>
      </c>
      <c r="BN138" t="s">
        <v>251</v>
      </c>
      <c r="BO138" t="s">
        <v>251</v>
      </c>
      <c r="BP138" t="s">
        <v>251</v>
      </c>
      <c r="BQ138" t="s">
        <v>266</v>
      </c>
      <c r="BR138" t="s">
        <v>267</v>
      </c>
      <c r="BT138" t="s">
        <v>289</v>
      </c>
      <c r="BU138" t="s">
        <v>251</v>
      </c>
      <c r="BV138" t="s">
        <v>251</v>
      </c>
      <c r="BX138" t="s">
        <v>251</v>
      </c>
      <c r="BY138" t="s">
        <v>251</v>
      </c>
      <c r="BZ138" t="s">
        <v>251</v>
      </c>
      <c r="CA138" t="s">
        <v>251</v>
      </c>
      <c r="CB138" t="s">
        <v>251</v>
      </c>
      <c r="CC138" t="s">
        <v>292</v>
      </c>
      <c r="CD138" t="s">
        <v>251</v>
      </c>
      <c r="CE138" t="s">
        <v>251</v>
      </c>
      <c r="CF138" t="s">
        <v>251</v>
      </c>
      <c r="CG138" t="s">
        <v>251</v>
      </c>
      <c r="CH138" t="s">
        <v>251</v>
      </c>
      <c r="CI138" t="s">
        <v>251</v>
      </c>
      <c r="CJ138" t="s">
        <v>251</v>
      </c>
      <c r="CK138" t="s">
        <v>251</v>
      </c>
      <c r="CL138" t="s">
        <v>251</v>
      </c>
      <c r="CN138" t="s">
        <v>111</v>
      </c>
      <c r="CO138" t="s">
        <v>110</v>
      </c>
      <c r="CP138" t="s">
        <v>113</v>
      </c>
      <c r="CQ138" t="s">
        <v>304</v>
      </c>
      <c r="CR138" t="s">
        <v>517</v>
      </c>
      <c r="CS138" t="s">
        <v>242</v>
      </c>
      <c r="CT138" t="s">
        <v>243</v>
      </c>
      <c r="CU138" t="s">
        <v>243</v>
      </c>
      <c r="CV138" t="s">
        <v>242</v>
      </c>
      <c r="CW138" t="s">
        <v>243</v>
      </c>
      <c r="CX138" t="s">
        <v>243</v>
      </c>
      <c r="CY138" t="s">
        <v>243</v>
      </c>
      <c r="CZ138" t="s">
        <v>243</v>
      </c>
      <c r="DA138" t="s">
        <v>243</v>
      </c>
      <c r="DB138" t="s">
        <v>243</v>
      </c>
      <c r="DC138" t="s">
        <v>242</v>
      </c>
      <c r="DD138" t="s">
        <v>243</v>
      </c>
      <c r="DE138" t="s">
        <v>243</v>
      </c>
      <c r="DF138" t="s">
        <v>243</v>
      </c>
      <c r="DG138" t="s">
        <v>243</v>
      </c>
      <c r="DH138" t="s">
        <v>243</v>
      </c>
      <c r="DI138" t="s">
        <v>243</v>
      </c>
      <c r="DJ138" t="s">
        <v>243</v>
      </c>
      <c r="EF138" t="s">
        <v>340</v>
      </c>
      <c r="EG138" t="s">
        <v>243</v>
      </c>
      <c r="EH138" t="s">
        <v>243</v>
      </c>
      <c r="EI138" t="s">
        <v>243</v>
      </c>
      <c r="EJ138" t="s">
        <v>243</v>
      </c>
      <c r="EK138" t="s">
        <v>243</v>
      </c>
      <c r="EL138" t="s">
        <v>243</v>
      </c>
      <c r="EM138" t="s">
        <v>243</v>
      </c>
      <c r="EN138" t="s">
        <v>243</v>
      </c>
      <c r="EO138" t="s">
        <v>242</v>
      </c>
      <c r="EP138" t="s">
        <v>242</v>
      </c>
      <c r="EQ138" t="s">
        <v>243</v>
      </c>
      <c r="ER138" t="s">
        <v>243</v>
      </c>
      <c r="ES138" t="s">
        <v>243</v>
      </c>
      <c r="ET138" t="s">
        <v>243</v>
      </c>
      <c r="EU138" t="s">
        <v>243</v>
      </c>
      <c r="EV138" t="s">
        <v>243</v>
      </c>
      <c r="EW138" t="s">
        <v>243</v>
      </c>
      <c r="EX138" t="s">
        <v>243</v>
      </c>
      <c r="EY138" t="s">
        <v>243</v>
      </c>
      <c r="EZ138" t="s">
        <v>243</v>
      </c>
      <c r="FA138" t="s">
        <v>243</v>
      </c>
      <c r="FB138" t="s">
        <v>243</v>
      </c>
      <c r="FC138" t="s">
        <v>243</v>
      </c>
      <c r="FD138" t="s">
        <v>243</v>
      </c>
      <c r="FE138" t="s">
        <v>243</v>
      </c>
      <c r="FF138" t="s">
        <v>243</v>
      </c>
      <c r="FG138" t="s">
        <v>243</v>
      </c>
      <c r="FH138" t="s">
        <v>243</v>
      </c>
      <c r="FI138" t="s">
        <v>243</v>
      </c>
      <c r="FJ138" t="s">
        <v>243</v>
      </c>
      <c r="FK138" t="s">
        <v>243</v>
      </c>
      <c r="FL138" t="s">
        <v>296</v>
      </c>
      <c r="FM138" t="s">
        <v>242</v>
      </c>
      <c r="FN138" t="s">
        <v>242</v>
      </c>
      <c r="FO138" t="s">
        <v>243</v>
      </c>
      <c r="FP138" t="s">
        <v>243</v>
      </c>
      <c r="FQ138" t="s">
        <v>243</v>
      </c>
      <c r="FR138" t="s">
        <v>242</v>
      </c>
      <c r="FS138" t="s">
        <v>243</v>
      </c>
      <c r="FT138" t="s">
        <v>243</v>
      </c>
      <c r="FU138" t="s">
        <v>243</v>
      </c>
      <c r="FV138" t="s">
        <v>243</v>
      </c>
      <c r="FW138" t="s">
        <v>243</v>
      </c>
      <c r="FX138" t="s">
        <v>243</v>
      </c>
      <c r="FY138" t="s">
        <v>243</v>
      </c>
      <c r="FZ138" t="s">
        <v>243</v>
      </c>
      <c r="GA138" t="s">
        <v>243</v>
      </c>
      <c r="GB138" t="s">
        <v>243</v>
      </c>
      <c r="GC138" t="s">
        <v>243</v>
      </c>
      <c r="GD138" t="s">
        <v>243</v>
      </c>
      <c r="GE138" t="s">
        <v>243</v>
      </c>
      <c r="GG138" t="s">
        <v>955</v>
      </c>
    </row>
    <row r="139" spans="1:189" x14ac:dyDescent="0.35">
      <c r="A139" t="s">
        <v>956</v>
      </c>
      <c r="B139" t="s">
        <v>905</v>
      </c>
      <c r="C139" t="s">
        <v>233</v>
      </c>
      <c r="D139" t="s">
        <v>493</v>
      </c>
      <c r="E139" t="s">
        <v>233</v>
      </c>
      <c r="F139" t="s">
        <v>233</v>
      </c>
      <c r="G139" t="s">
        <v>233</v>
      </c>
      <c r="H139" t="s">
        <v>623</v>
      </c>
      <c r="I139" t="s">
        <v>261</v>
      </c>
      <c r="K139" t="s">
        <v>238</v>
      </c>
      <c r="L139" t="s">
        <v>239</v>
      </c>
      <c r="N139" t="s">
        <v>240</v>
      </c>
      <c r="O139" t="s">
        <v>241</v>
      </c>
      <c r="P139" t="s">
        <v>242</v>
      </c>
      <c r="Q139" t="s">
        <v>243</v>
      </c>
      <c r="R139" t="s">
        <v>243</v>
      </c>
      <c r="S139" t="s">
        <v>243</v>
      </c>
      <c r="T139" t="s">
        <v>243</v>
      </c>
      <c r="U139" t="s">
        <v>243</v>
      </c>
      <c r="W139" t="s">
        <v>422</v>
      </c>
      <c r="Y139" t="s">
        <v>281</v>
      </c>
      <c r="Z139" t="s">
        <v>243</v>
      </c>
      <c r="AA139" t="s">
        <v>243</v>
      </c>
      <c r="AB139" t="s">
        <v>243</v>
      </c>
      <c r="AC139" t="s">
        <v>243</v>
      </c>
      <c r="AD139" t="s">
        <v>243</v>
      </c>
      <c r="AE139" t="s">
        <v>243</v>
      </c>
      <c r="AF139" t="s">
        <v>243</v>
      </c>
      <c r="AG139" t="s">
        <v>242</v>
      </c>
      <c r="AH139" t="s">
        <v>243</v>
      </c>
      <c r="AI139" t="s">
        <v>243</v>
      </c>
      <c r="AJ139" t="s">
        <v>243</v>
      </c>
      <c r="AK139" t="s">
        <v>243</v>
      </c>
      <c r="AL139" t="s">
        <v>243</v>
      </c>
      <c r="AM139" t="s">
        <v>243</v>
      </c>
      <c r="AN139" t="s">
        <v>243</v>
      </c>
      <c r="AP139" t="s">
        <v>246</v>
      </c>
      <c r="AR139" t="s">
        <v>357</v>
      </c>
      <c r="AT139" t="s">
        <v>242</v>
      </c>
      <c r="AU139" t="s">
        <v>534</v>
      </c>
      <c r="AV139" t="s">
        <v>243</v>
      </c>
      <c r="AW139" t="s">
        <v>243</v>
      </c>
      <c r="AX139" t="s">
        <v>242</v>
      </c>
      <c r="AY139" t="s">
        <v>243</v>
      </c>
      <c r="AZ139" t="s">
        <v>242</v>
      </c>
      <c r="BA139" t="s">
        <v>243</v>
      </c>
      <c r="BB139" t="s">
        <v>243</v>
      </c>
      <c r="BC139" t="s">
        <v>250</v>
      </c>
      <c r="BD139" t="s">
        <v>250</v>
      </c>
      <c r="BE139" t="s">
        <v>286</v>
      </c>
      <c r="BF139" t="s">
        <v>250</v>
      </c>
      <c r="BG139" t="s">
        <v>250</v>
      </c>
      <c r="BH139" t="s">
        <v>250</v>
      </c>
      <c r="BI139" t="s">
        <v>251</v>
      </c>
      <c r="BJ139" t="s">
        <v>366</v>
      </c>
      <c r="BK139" t="s">
        <v>251</v>
      </c>
      <c r="BL139" t="s">
        <v>251</v>
      </c>
      <c r="BN139" t="s">
        <v>251</v>
      </c>
      <c r="BO139" t="s">
        <v>252</v>
      </c>
      <c r="BP139" t="s">
        <v>251</v>
      </c>
      <c r="BQ139" t="s">
        <v>266</v>
      </c>
      <c r="BR139" t="s">
        <v>267</v>
      </c>
      <c r="BT139" t="s">
        <v>251</v>
      </c>
      <c r="BU139" t="s">
        <v>253</v>
      </c>
      <c r="BV139" t="s">
        <v>251</v>
      </c>
      <c r="BY139" t="s">
        <v>251</v>
      </c>
      <c r="BZ139" t="s">
        <v>251</v>
      </c>
      <c r="CA139" t="s">
        <v>251</v>
      </c>
      <c r="CB139" t="s">
        <v>251</v>
      </c>
      <c r="CC139" t="s">
        <v>292</v>
      </c>
      <c r="CD139" t="s">
        <v>251</v>
      </c>
      <c r="CE139" t="s">
        <v>251</v>
      </c>
      <c r="CF139" t="s">
        <v>251</v>
      </c>
      <c r="CG139" t="s">
        <v>251</v>
      </c>
      <c r="CH139" t="s">
        <v>251</v>
      </c>
      <c r="CI139" t="s">
        <v>251</v>
      </c>
      <c r="CJ139" t="s">
        <v>251</v>
      </c>
      <c r="CK139" t="s">
        <v>251</v>
      </c>
      <c r="CL139" t="s">
        <v>251</v>
      </c>
      <c r="CN139" t="s">
        <v>110</v>
      </c>
      <c r="CO139" t="s">
        <v>103</v>
      </c>
      <c r="CP139" t="s">
        <v>122</v>
      </c>
      <c r="CQ139" t="s">
        <v>293</v>
      </c>
      <c r="DL139" t="s">
        <v>376</v>
      </c>
      <c r="DM139" t="s">
        <v>243</v>
      </c>
      <c r="DN139" t="s">
        <v>243</v>
      </c>
      <c r="DO139" t="s">
        <v>243</v>
      </c>
      <c r="DP139" t="s">
        <v>243</v>
      </c>
      <c r="DQ139" t="s">
        <v>243</v>
      </c>
      <c r="DR139" t="s">
        <v>243</v>
      </c>
      <c r="DS139" t="s">
        <v>243</v>
      </c>
      <c r="DT139" t="s">
        <v>243</v>
      </c>
      <c r="DU139" t="s">
        <v>242</v>
      </c>
      <c r="DV139" t="s">
        <v>243</v>
      </c>
      <c r="DW139" t="s">
        <v>242</v>
      </c>
      <c r="DX139" t="s">
        <v>243</v>
      </c>
      <c r="DY139" t="s">
        <v>243</v>
      </c>
      <c r="DZ139" t="s">
        <v>243</v>
      </c>
      <c r="EA139" t="s">
        <v>243</v>
      </c>
      <c r="EB139" t="s">
        <v>243</v>
      </c>
      <c r="EC139" t="s">
        <v>243</v>
      </c>
      <c r="ED139" t="s">
        <v>243</v>
      </c>
      <c r="EF139" t="s">
        <v>593</v>
      </c>
      <c r="EG139" t="s">
        <v>243</v>
      </c>
      <c r="EH139" t="s">
        <v>242</v>
      </c>
      <c r="EI139" t="s">
        <v>243</v>
      </c>
      <c r="EJ139" t="s">
        <v>243</v>
      </c>
      <c r="EK139" t="s">
        <v>243</v>
      </c>
      <c r="EL139" t="s">
        <v>243</v>
      </c>
      <c r="EM139" t="s">
        <v>243</v>
      </c>
      <c r="EN139" t="s">
        <v>243</v>
      </c>
      <c r="EO139" t="s">
        <v>242</v>
      </c>
      <c r="EP139" t="s">
        <v>243</v>
      </c>
      <c r="EQ139" t="s">
        <v>243</v>
      </c>
      <c r="ER139" t="s">
        <v>243</v>
      </c>
      <c r="ES139" t="s">
        <v>243</v>
      </c>
      <c r="ET139" t="s">
        <v>243</v>
      </c>
      <c r="EU139" t="s">
        <v>243</v>
      </c>
      <c r="EV139" t="s">
        <v>243</v>
      </c>
      <c r="EW139" t="s">
        <v>243</v>
      </c>
      <c r="EX139" t="s">
        <v>243</v>
      </c>
      <c r="EY139" t="s">
        <v>243</v>
      </c>
      <c r="EZ139" t="s">
        <v>243</v>
      </c>
      <c r="FA139" t="s">
        <v>243</v>
      </c>
      <c r="FB139" t="s">
        <v>243</v>
      </c>
      <c r="FC139" t="s">
        <v>243</v>
      </c>
      <c r="FD139" t="s">
        <v>243</v>
      </c>
      <c r="FE139" t="s">
        <v>243</v>
      </c>
      <c r="FF139" t="s">
        <v>243</v>
      </c>
      <c r="FG139" t="s">
        <v>243</v>
      </c>
      <c r="FH139" t="s">
        <v>243</v>
      </c>
      <c r="FI139" t="s">
        <v>243</v>
      </c>
      <c r="FJ139" t="s">
        <v>243</v>
      </c>
      <c r="FK139" t="s">
        <v>243</v>
      </c>
      <c r="FL139" t="s">
        <v>416</v>
      </c>
      <c r="FM139" t="s">
        <v>242</v>
      </c>
      <c r="FN139" t="s">
        <v>242</v>
      </c>
      <c r="FO139" t="s">
        <v>243</v>
      </c>
      <c r="FP139" t="s">
        <v>243</v>
      </c>
      <c r="FQ139" t="s">
        <v>243</v>
      </c>
      <c r="FR139" t="s">
        <v>243</v>
      </c>
      <c r="FS139" t="s">
        <v>243</v>
      </c>
      <c r="FT139" t="s">
        <v>243</v>
      </c>
      <c r="FU139" t="s">
        <v>243</v>
      </c>
      <c r="FV139" t="s">
        <v>243</v>
      </c>
      <c r="FW139" t="s">
        <v>243</v>
      </c>
      <c r="FX139" t="s">
        <v>243</v>
      </c>
      <c r="FY139" t="s">
        <v>243</v>
      </c>
      <c r="FZ139" t="s">
        <v>243</v>
      </c>
      <c r="GA139" t="s">
        <v>243</v>
      </c>
      <c r="GB139" t="s">
        <v>243</v>
      </c>
      <c r="GC139" t="s">
        <v>243</v>
      </c>
      <c r="GD139" t="s">
        <v>243</v>
      </c>
      <c r="GE139" t="s">
        <v>243</v>
      </c>
      <c r="GG139" t="s">
        <v>957</v>
      </c>
    </row>
    <row r="140" spans="1:189" x14ac:dyDescent="0.35">
      <c r="A140" t="s">
        <v>958</v>
      </c>
      <c r="B140" t="s">
        <v>905</v>
      </c>
      <c r="C140" t="s">
        <v>233</v>
      </c>
      <c r="D140" t="s">
        <v>605</v>
      </c>
      <c r="E140" t="s">
        <v>233</v>
      </c>
      <c r="F140" t="s">
        <v>233</v>
      </c>
      <c r="G140" t="s">
        <v>233</v>
      </c>
      <c r="H140" t="s">
        <v>959</v>
      </c>
      <c r="I140" t="s">
        <v>236</v>
      </c>
      <c r="J140" t="s">
        <v>441</v>
      </c>
      <c r="K140" t="s">
        <v>460</v>
      </c>
      <c r="L140" t="s">
        <v>461</v>
      </c>
      <c r="N140" t="s">
        <v>240</v>
      </c>
      <c r="O140" t="s">
        <v>241</v>
      </c>
      <c r="P140" t="s">
        <v>242</v>
      </c>
      <c r="Q140" t="s">
        <v>243</v>
      </c>
      <c r="R140" t="s">
        <v>243</v>
      </c>
      <c r="S140" t="s">
        <v>243</v>
      </c>
      <c r="T140" t="s">
        <v>243</v>
      </c>
      <c r="U140" t="s">
        <v>243</v>
      </c>
      <c r="W140" t="s">
        <v>244</v>
      </c>
      <c r="Y140" t="s">
        <v>311</v>
      </c>
      <c r="Z140" t="s">
        <v>242</v>
      </c>
      <c r="AA140" t="s">
        <v>243</v>
      </c>
      <c r="AB140" t="s">
        <v>243</v>
      </c>
      <c r="AC140" t="s">
        <v>243</v>
      </c>
      <c r="AD140" t="s">
        <v>243</v>
      </c>
      <c r="AE140" t="s">
        <v>243</v>
      </c>
      <c r="AF140" t="s">
        <v>243</v>
      </c>
      <c r="AG140" t="s">
        <v>243</v>
      </c>
      <c r="AH140" t="s">
        <v>243</v>
      </c>
      <c r="AI140" t="s">
        <v>243</v>
      </c>
      <c r="AJ140" t="s">
        <v>243</v>
      </c>
      <c r="AK140" t="s">
        <v>243</v>
      </c>
      <c r="AL140" t="s">
        <v>243</v>
      </c>
      <c r="AM140" t="s">
        <v>243</v>
      </c>
      <c r="AN140" t="s">
        <v>243</v>
      </c>
      <c r="AP140" t="s">
        <v>373</v>
      </c>
      <c r="AR140" t="s">
        <v>400</v>
      </c>
      <c r="AT140" t="s">
        <v>307</v>
      </c>
      <c r="AU140" t="s">
        <v>325</v>
      </c>
      <c r="AV140" t="s">
        <v>243</v>
      </c>
      <c r="AW140" t="s">
        <v>242</v>
      </c>
      <c r="AX140" t="s">
        <v>243</v>
      </c>
      <c r="AY140" t="s">
        <v>243</v>
      </c>
      <c r="AZ140" t="s">
        <v>243</v>
      </c>
      <c r="BA140" t="s">
        <v>243</v>
      </c>
      <c r="BB140" t="s">
        <v>243</v>
      </c>
      <c r="BC140" t="s">
        <v>287</v>
      </c>
      <c r="BD140" t="s">
        <v>250</v>
      </c>
      <c r="BE140" t="s">
        <v>250</v>
      </c>
      <c r="BF140" t="s">
        <v>250</v>
      </c>
      <c r="BG140" t="s">
        <v>250</v>
      </c>
      <c r="BH140" t="s">
        <v>250</v>
      </c>
      <c r="BI140" t="s">
        <v>251</v>
      </c>
      <c r="BJ140" t="s">
        <v>251</v>
      </c>
      <c r="BK140" t="s">
        <v>251</v>
      </c>
      <c r="BL140" t="s">
        <v>251</v>
      </c>
      <c r="BN140" t="s">
        <v>251</v>
      </c>
      <c r="BO140" t="s">
        <v>251</v>
      </c>
      <c r="BP140" t="s">
        <v>251</v>
      </c>
      <c r="BQ140" t="s">
        <v>251</v>
      </c>
      <c r="BR140" t="s">
        <v>251</v>
      </c>
      <c r="BT140" t="s">
        <v>251</v>
      </c>
      <c r="BU140" t="s">
        <v>253</v>
      </c>
      <c r="BV140" t="s">
        <v>251</v>
      </c>
      <c r="BW140" t="s">
        <v>251</v>
      </c>
      <c r="BX140" t="s">
        <v>251</v>
      </c>
      <c r="BY140" t="s">
        <v>251</v>
      </c>
      <c r="BZ140" t="s">
        <v>251</v>
      </c>
      <c r="CA140" t="s">
        <v>251</v>
      </c>
      <c r="CB140" t="s">
        <v>251</v>
      </c>
      <c r="CC140" t="s">
        <v>251</v>
      </c>
      <c r="CD140" t="s">
        <v>251</v>
      </c>
      <c r="CE140" t="s">
        <v>251</v>
      </c>
      <c r="CF140" t="s">
        <v>251</v>
      </c>
      <c r="CG140" t="s">
        <v>251</v>
      </c>
      <c r="CH140" t="s">
        <v>251</v>
      </c>
      <c r="CI140" t="s">
        <v>251</v>
      </c>
      <c r="CJ140" t="s">
        <v>251</v>
      </c>
      <c r="CK140" t="s">
        <v>251</v>
      </c>
      <c r="CL140" t="s">
        <v>251</v>
      </c>
      <c r="CN140" t="s">
        <v>114</v>
      </c>
      <c r="CQ140" t="s">
        <v>304</v>
      </c>
      <c r="CR140" t="s">
        <v>530</v>
      </c>
      <c r="CS140" t="s">
        <v>243</v>
      </c>
      <c r="CT140" t="s">
        <v>243</v>
      </c>
      <c r="CU140" t="s">
        <v>243</v>
      </c>
      <c r="CV140" t="s">
        <v>243</v>
      </c>
      <c r="CW140" t="s">
        <v>243</v>
      </c>
      <c r="CX140" t="s">
        <v>243</v>
      </c>
      <c r="CY140" t="s">
        <v>243</v>
      </c>
      <c r="CZ140" t="s">
        <v>243</v>
      </c>
      <c r="DA140" t="s">
        <v>243</v>
      </c>
      <c r="DB140" t="s">
        <v>243</v>
      </c>
      <c r="DC140" t="s">
        <v>243</v>
      </c>
      <c r="DD140" t="s">
        <v>242</v>
      </c>
      <c r="DE140" t="s">
        <v>243</v>
      </c>
      <c r="DF140" t="s">
        <v>243</v>
      </c>
      <c r="DG140" t="s">
        <v>243</v>
      </c>
      <c r="DH140" t="s">
        <v>243</v>
      </c>
      <c r="DI140" t="s">
        <v>243</v>
      </c>
      <c r="DJ140" t="s">
        <v>243</v>
      </c>
      <c r="EF140" t="s">
        <v>114</v>
      </c>
      <c r="EG140" t="s">
        <v>243</v>
      </c>
      <c r="EH140" t="s">
        <v>243</v>
      </c>
      <c r="EI140" t="s">
        <v>243</v>
      </c>
      <c r="EJ140" t="s">
        <v>243</v>
      </c>
      <c r="EK140" t="s">
        <v>243</v>
      </c>
      <c r="EL140" t="s">
        <v>243</v>
      </c>
      <c r="EM140" t="s">
        <v>243</v>
      </c>
      <c r="EN140" t="s">
        <v>243</v>
      </c>
      <c r="EO140" t="s">
        <v>243</v>
      </c>
      <c r="EP140" t="s">
        <v>243</v>
      </c>
      <c r="EQ140" t="s">
        <v>243</v>
      </c>
      <c r="ER140" t="s">
        <v>243</v>
      </c>
      <c r="ES140" t="s">
        <v>242</v>
      </c>
      <c r="ET140" t="s">
        <v>243</v>
      </c>
      <c r="EU140" t="s">
        <v>243</v>
      </c>
      <c r="EV140" t="s">
        <v>243</v>
      </c>
      <c r="EW140" t="s">
        <v>243</v>
      </c>
      <c r="EX140" t="s">
        <v>243</v>
      </c>
      <c r="EY140" t="s">
        <v>243</v>
      </c>
      <c r="EZ140" t="s">
        <v>243</v>
      </c>
      <c r="FA140" t="s">
        <v>243</v>
      </c>
      <c r="FB140" t="s">
        <v>243</v>
      </c>
      <c r="FC140" t="s">
        <v>243</v>
      </c>
      <c r="FD140" t="s">
        <v>243</v>
      </c>
      <c r="FE140" t="s">
        <v>243</v>
      </c>
      <c r="FF140" t="s">
        <v>243</v>
      </c>
      <c r="FG140" t="s">
        <v>243</v>
      </c>
      <c r="FH140" t="s">
        <v>243</v>
      </c>
      <c r="FI140" t="s">
        <v>243</v>
      </c>
      <c r="FJ140" t="s">
        <v>243</v>
      </c>
      <c r="FK140" t="s">
        <v>243</v>
      </c>
      <c r="FL140" t="s">
        <v>425</v>
      </c>
      <c r="FM140" t="s">
        <v>242</v>
      </c>
      <c r="FN140" t="s">
        <v>242</v>
      </c>
      <c r="FO140" t="s">
        <v>243</v>
      </c>
      <c r="FP140" t="s">
        <v>243</v>
      </c>
      <c r="FQ140" t="s">
        <v>243</v>
      </c>
      <c r="FR140" t="s">
        <v>243</v>
      </c>
      <c r="FS140" t="s">
        <v>242</v>
      </c>
      <c r="FT140" t="s">
        <v>243</v>
      </c>
      <c r="FU140" t="s">
        <v>243</v>
      </c>
      <c r="FV140" t="s">
        <v>243</v>
      </c>
      <c r="FW140" t="s">
        <v>243</v>
      </c>
      <c r="FX140" t="s">
        <v>243</v>
      </c>
      <c r="FY140" t="s">
        <v>243</v>
      </c>
      <c r="FZ140" t="s">
        <v>243</v>
      </c>
      <c r="GA140" t="s">
        <v>243</v>
      </c>
      <c r="GB140" t="s">
        <v>243</v>
      </c>
      <c r="GC140" t="s">
        <v>243</v>
      </c>
      <c r="GD140" t="s">
        <v>243</v>
      </c>
      <c r="GE140" t="s">
        <v>243</v>
      </c>
      <c r="GG140" t="s">
        <v>960</v>
      </c>
    </row>
    <row r="141" spans="1:189" x14ac:dyDescent="0.35">
      <c r="A141" t="s">
        <v>961</v>
      </c>
      <c r="B141" t="s">
        <v>905</v>
      </c>
      <c r="C141" t="s">
        <v>233</v>
      </c>
      <c r="D141" t="s">
        <v>419</v>
      </c>
      <c r="E141" t="s">
        <v>233</v>
      </c>
      <c r="F141" t="s">
        <v>233</v>
      </c>
      <c r="G141" t="s">
        <v>233</v>
      </c>
      <c r="H141" t="s">
        <v>380</v>
      </c>
      <c r="I141" t="s">
        <v>236</v>
      </c>
      <c r="J141" t="s">
        <v>381</v>
      </c>
      <c r="K141" t="s">
        <v>238</v>
      </c>
      <c r="L141" t="s">
        <v>239</v>
      </c>
      <c r="N141" t="s">
        <v>240</v>
      </c>
      <c r="O141" t="s">
        <v>241</v>
      </c>
      <c r="P141" t="s">
        <v>242</v>
      </c>
      <c r="Q141" t="s">
        <v>243</v>
      </c>
      <c r="R141" t="s">
        <v>243</v>
      </c>
      <c r="S141" t="s">
        <v>243</v>
      </c>
      <c r="T141" t="s">
        <v>243</v>
      </c>
      <c r="U141" t="s">
        <v>243</v>
      </c>
      <c r="W141" t="s">
        <v>244</v>
      </c>
      <c r="Y141" t="s">
        <v>412</v>
      </c>
      <c r="Z141" t="s">
        <v>243</v>
      </c>
      <c r="AA141" t="s">
        <v>242</v>
      </c>
      <c r="AB141" t="s">
        <v>243</v>
      </c>
      <c r="AC141" t="s">
        <v>243</v>
      </c>
      <c r="AD141" t="s">
        <v>243</v>
      </c>
      <c r="AE141" t="s">
        <v>243</v>
      </c>
      <c r="AF141" t="s">
        <v>243</v>
      </c>
      <c r="AG141" t="s">
        <v>243</v>
      </c>
      <c r="AH141" t="s">
        <v>243</v>
      </c>
      <c r="AI141" t="s">
        <v>243</v>
      </c>
      <c r="AJ141" t="s">
        <v>243</v>
      </c>
      <c r="AK141" t="s">
        <v>243</v>
      </c>
      <c r="AL141" t="s">
        <v>243</v>
      </c>
      <c r="AM141" t="s">
        <v>243</v>
      </c>
      <c r="AN141" t="s">
        <v>243</v>
      </c>
      <c r="AP141" t="s">
        <v>282</v>
      </c>
      <c r="AR141" t="s">
        <v>247</v>
      </c>
      <c r="AT141" t="s">
        <v>264</v>
      </c>
      <c r="AU141" t="s">
        <v>249</v>
      </c>
      <c r="AV141" t="s">
        <v>243</v>
      </c>
      <c r="AW141" t="s">
        <v>242</v>
      </c>
      <c r="AX141" t="s">
        <v>242</v>
      </c>
      <c r="AY141" t="s">
        <v>243</v>
      </c>
      <c r="AZ141" t="s">
        <v>242</v>
      </c>
      <c r="BA141" t="s">
        <v>243</v>
      </c>
      <c r="BB141" t="s">
        <v>243</v>
      </c>
      <c r="BC141" t="s">
        <v>250</v>
      </c>
      <c r="BD141" t="s">
        <v>250</v>
      </c>
      <c r="BE141" t="s">
        <v>250</v>
      </c>
      <c r="BF141" t="s">
        <v>250</v>
      </c>
      <c r="BG141" t="s">
        <v>250</v>
      </c>
      <c r="BH141" t="s">
        <v>250</v>
      </c>
      <c r="BI141" t="s">
        <v>251</v>
      </c>
      <c r="BJ141" t="s">
        <v>366</v>
      </c>
      <c r="BK141" t="s">
        <v>251</v>
      </c>
      <c r="BL141" t="s">
        <v>251</v>
      </c>
      <c r="BN141" t="s">
        <v>251</v>
      </c>
      <c r="BO141" t="s">
        <v>252</v>
      </c>
      <c r="BP141" t="s">
        <v>288</v>
      </c>
      <c r="BQ141" t="s">
        <v>266</v>
      </c>
      <c r="BR141" t="s">
        <v>267</v>
      </c>
      <c r="BT141" t="s">
        <v>251</v>
      </c>
      <c r="BU141" t="s">
        <v>253</v>
      </c>
      <c r="BV141" t="s">
        <v>251</v>
      </c>
      <c r="BX141" t="s">
        <v>338</v>
      </c>
      <c r="BY141" t="s">
        <v>251</v>
      </c>
      <c r="BZ141" t="s">
        <v>251</v>
      </c>
      <c r="CA141" t="s">
        <v>251</v>
      </c>
      <c r="CB141" t="s">
        <v>251</v>
      </c>
      <c r="CC141" t="s">
        <v>292</v>
      </c>
      <c r="CD141" t="s">
        <v>251</v>
      </c>
      <c r="CE141" t="s">
        <v>251</v>
      </c>
      <c r="CF141" t="s">
        <v>251</v>
      </c>
      <c r="CG141" t="s">
        <v>251</v>
      </c>
      <c r="CH141" t="s">
        <v>251</v>
      </c>
      <c r="CI141" t="s">
        <v>251</v>
      </c>
      <c r="CJ141" t="s">
        <v>328</v>
      </c>
      <c r="CK141" t="s">
        <v>269</v>
      </c>
      <c r="CL141" t="s">
        <v>251</v>
      </c>
      <c r="CN141" t="s">
        <v>114</v>
      </c>
      <c r="CO141" t="s">
        <v>110</v>
      </c>
      <c r="CP141" t="s">
        <v>130</v>
      </c>
      <c r="CQ141" t="s">
        <v>255</v>
      </c>
      <c r="CR141" t="s">
        <v>339</v>
      </c>
      <c r="CS141" t="s">
        <v>243</v>
      </c>
      <c r="CT141" t="s">
        <v>243</v>
      </c>
      <c r="CU141" t="s">
        <v>243</v>
      </c>
      <c r="CV141" t="s">
        <v>243</v>
      </c>
      <c r="CW141" t="s">
        <v>243</v>
      </c>
      <c r="CX141" t="s">
        <v>243</v>
      </c>
      <c r="CY141" t="s">
        <v>242</v>
      </c>
      <c r="CZ141" t="s">
        <v>243</v>
      </c>
      <c r="DA141" t="s">
        <v>243</v>
      </c>
      <c r="DB141" t="s">
        <v>243</v>
      </c>
      <c r="DC141" t="s">
        <v>242</v>
      </c>
      <c r="DD141" t="s">
        <v>243</v>
      </c>
      <c r="DE141" t="s">
        <v>243</v>
      </c>
      <c r="DF141" t="s">
        <v>243</v>
      </c>
      <c r="DG141" t="s">
        <v>243</v>
      </c>
      <c r="DH141" t="s">
        <v>243</v>
      </c>
      <c r="DI141" t="s">
        <v>243</v>
      </c>
      <c r="DJ141" t="s">
        <v>243</v>
      </c>
      <c r="EF141" t="s">
        <v>110</v>
      </c>
      <c r="EG141" t="s">
        <v>243</v>
      </c>
      <c r="EH141" t="s">
        <v>243</v>
      </c>
      <c r="EI141" t="s">
        <v>243</v>
      </c>
      <c r="EJ141" t="s">
        <v>243</v>
      </c>
      <c r="EK141" t="s">
        <v>243</v>
      </c>
      <c r="EL141" t="s">
        <v>243</v>
      </c>
      <c r="EM141" t="s">
        <v>243</v>
      </c>
      <c r="EN141" t="s">
        <v>243</v>
      </c>
      <c r="EO141" t="s">
        <v>242</v>
      </c>
      <c r="EP141" t="s">
        <v>243</v>
      </c>
      <c r="EQ141" t="s">
        <v>243</v>
      </c>
      <c r="ER141" t="s">
        <v>243</v>
      </c>
      <c r="ES141" t="s">
        <v>243</v>
      </c>
      <c r="ET141" t="s">
        <v>243</v>
      </c>
      <c r="EU141" t="s">
        <v>243</v>
      </c>
      <c r="EV141" t="s">
        <v>243</v>
      </c>
      <c r="EW141" t="s">
        <v>243</v>
      </c>
      <c r="EX141" t="s">
        <v>243</v>
      </c>
      <c r="EY141" t="s">
        <v>243</v>
      </c>
      <c r="EZ141" t="s">
        <v>243</v>
      </c>
      <c r="FA141" t="s">
        <v>243</v>
      </c>
      <c r="FB141" t="s">
        <v>243</v>
      </c>
      <c r="FC141" t="s">
        <v>243</v>
      </c>
      <c r="FD141" t="s">
        <v>243</v>
      </c>
      <c r="FE141" t="s">
        <v>243</v>
      </c>
      <c r="FF141" t="s">
        <v>243</v>
      </c>
      <c r="FG141" t="s">
        <v>243</v>
      </c>
      <c r="FH141" t="s">
        <v>243</v>
      </c>
      <c r="FI141" t="s">
        <v>243</v>
      </c>
      <c r="FJ141" t="s">
        <v>243</v>
      </c>
      <c r="FK141" t="s">
        <v>243</v>
      </c>
      <c r="FL141" t="s">
        <v>257</v>
      </c>
      <c r="FM141" t="s">
        <v>242</v>
      </c>
      <c r="FN141" t="s">
        <v>243</v>
      </c>
      <c r="FO141" t="s">
        <v>243</v>
      </c>
      <c r="FP141" t="s">
        <v>243</v>
      </c>
      <c r="FQ141" t="s">
        <v>243</v>
      </c>
      <c r="FR141" t="s">
        <v>243</v>
      </c>
      <c r="FS141" t="s">
        <v>243</v>
      </c>
      <c r="FT141" t="s">
        <v>243</v>
      </c>
      <c r="FU141" t="s">
        <v>243</v>
      </c>
      <c r="FV141" t="s">
        <v>243</v>
      </c>
      <c r="FW141" t="s">
        <v>243</v>
      </c>
      <c r="FX141" t="s">
        <v>243</v>
      </c>
      <c r="FY141" t="s">
        <v>243</v>
      </c>
      <c r="FZ141" t="s">
        <v>243</v>
      </c>
      <c r="GA141" t="s">
        <v>243</v>
      </c>
      <c r="GB141" t="s">
        <v>243</v>
      </c>
      <c r="GC141" t="s">
        <v>243</v>
      </c>
      <c r="GD141" t="s">
        <v>243</v>
      </c>
      <c r="GE141" t="s">
        <v>243</v>
      </c>
      <c r="GG141" t="s">
        <v>962</v>
      </c>
    </row>
    <row r="142" spans="1:189" x14ac:dyDescent="0.35">
      <c r="A142" t="s">
        <v>963</v>
      </c>
      <c r="B142" t="s">
        <v>905</v>
      </c>
      <c r="C142" t="s">
        <v>233</v>
      </c>
      <c r="D142" t="s">
        <v>600</v>
      </c>
      <c r="E142" t="s">
        <v>233</v>
      </c>
      <c r="F142" t="s">
        <v>233</v>
      </c>
      <c r="G142" t="s">
        <v>233</v>
      </c>
      <c r="H142" t="s">
        <v>964</v>
      </c>
      <c r="I142" t="s">
        <v>261</v>
      </c>
      <c r="K142" t="s">
        <v>628</v>
      </c>
      <c r="L142" t="s">
        <v>629</v>
      </c>
      <c r="N142" t="s">
        <v>240</v>
      </c>
      <c r="O142" t="s">
        <v>241</v>
      </c>
      <c r="P142" t="s">
        <v>242</v>
      </c>
      <c r="Q142" t="s">
        <v>243</v>
      </c>
      <c r="R142" t="s">
        <v>243</v>
      </c>
      <c r="S142" t="s">
        <v>243</v>
      </c>
      <c r="T142" t="s">
        <v>243</v>
      </c>
      <c r="U142" t="s">
        <v>243</v>
      </c>
      <c r="W142" t="s">
        <v>244</v>
      </c>
      <c r="Y142" t="s">
        <v>262</v>
      </c>
      <c r="Z142" t="s">
        <v>243</v>
      </c>
      <c r="AA142" t="s">
        <v>243</v>
      </c>
      <c r="AB142" t="s">
        <v>243</v>
      </c>
      <c r="AC142" t="s">
        <v>243</v>
      </c>
      <c r="AD142" t="s">
        <v>243</v>
      </c>
      <c r="AE142" t="s">
        <v>242</v>
      </c>
      <c r="AF142" t="s">
        <v>243</v>
      </c>
      <c r="AG142" t="s">
        <v>243</v>
      </c>
      <c r="AH142" t="s">
        <v>243</v>
      </c>
      <c r="AI142" t="s">
        <v>243</v>
      </c>
      <c r="AJ142" t="s">
        <v>243</v>
      </c>
      <c r="AK142" t="s">
        <v>243</v>
      </c>
      <c r="AL142" t="s">
        <v>243</v>
      </c>
      <c r="AM142" t="s">
        <v>243</v>
      </c>
      <c r="AN142" t="s">
        <v>243</v>
      </c>
      <c r="AP142" t="s">
        <v>373</v>
      </c>
      <c r="AR142" t="s">
        <v>247</v>
      </c>
      <c r="AT142" t="s">
        <v>264</v>
      </c>
      <c r="AU142" t="s">
        <v>511</v>
      </c>
      <c r="AV142" t="s">
        <v>243</v>
      </c>
      <c r="AW142" t="s">
        <v>243</v>
      </c>
      <c r="AX142" t="s">
        <v>243</v>
      </c>
      <c r="AY142" t="s">
        <v>243</v>
      </c>
      <c r="AZ142" t="s">
        <v>242</v>
      </c>
      <c r="BA142" t="s">
        <v>243</v>
      </c>
      <c r="BB142" t="s">
        <v>243</v>
      </c>
      <c r="BC142" t="s">
        <v>250</v>
      </c>
      <c r="BD142" t="s">
        <v>250</v>
      </c>
      <c r="BE142" t="s">
        <v>250</v>
      </c>
      <c r="BF142" t="s">
        <v>250</v>
      </c>
      <c r="BG142" t="s">
        <v>250</v>
      </c>
      <c r="BH142" t="s">
        <v>250</v>
      </c>
      <c r="BI142" t="s">
        <v>251</v>
      </c>
      <c r="BJ142" t="s">
        <v>251</v>
      </c>
      <c r="BK142" t="s">
        <v>251</v>
      </c>
      <c r="BL142" t="s">
        <v>251</v>
      </c>
      <c r="BN142" t="s">
        <v>251</v>
      </c>
      <c r="BO142" t="s">
        <v>251</v>
      </c>
      <c r="BP142" t="s">
        <v>251</v>
      </c>
      <c r="BQ142" t="s">
        <v>266</v>
      </c>
      <c r="BR142" t="s">
        <v>251</v>
      </c>
      <c r="BT142" t="s">
        <v>251</v>
      </c>
      <c r="BU142" t="s">
        <v>251</v>
      </c>
      <c r="BV142" t="s">
        <v>251</v>
      </c>
      <c r="BX142" t="s">
        <v>251</v>
      </c>
      <c r="BY142" t="s">
        <v>251</v>
      </c>
      <c r="BZ142" t="s">
        <v>251</v>
      </c>
      <c r="CA142" t="s">
        <v>251</v>
      </c>
      <c r="CB142" t="s">
        <v>251</v>
      </c>
      <c r="CC142" t="s">
        <v>292</v>
      </c>
      <c r="CD142" t="s">
        <v>251</v>
      </c>
      <c r="CE142" t="s">
        <v>251</v>
      </c>
      <c r="CF142" t="s">
        <v>251</v>
      </c>
      <c r="CG142" t="s">
        <v>251</v>
      </c>
      <c r="CH142" t="s">
        <v>251</v>
      </c>
      <c r="CI142" t="s">
        <v>251</v>
      </c>
      <c r="CJ142" t="s">
        <v>251</v>
      </c>
      <c r="CK142" t="s">
        <v>251</v>
      </c>
      <c r="CL142" t="s">
        <v>251</v>
      </c>
      <c r="CN142" t="s">
        <v>110</v>
      </c>
      <c r="CO142" t="s">
        <v>122</v>
      </c>
      <c r="CQ142" t="s">
        <v>359</v>
      </c>
      <c r="DL142" t="s">
        <v>965</v>
      </c>
      <c r="DM142" t="s">
        <v>243</v>
      </c>
      <c r="DN142" t="s">
        <v>243</v>
      </c>
      <c r="DO142" t="s">
        <v>242</v>
      </c>
      <c r="DP142" t="s">
        <v>242</v>
      </c>
      <c r="DQ142" t="s">
        <v>243</v>
      </c>
      <c r="DR142" t="s">
        <v>243</v>
      </c>
      <c r="DS142" t="s">
        <v>243</v>
      </c>
      <c r="DT142" t="s">
        <v>243</v>
      </c>
      <c r="DU142" t="s">
        <v>243</v>
      </c>
      <c r="DV142" t="s">
        <v>243</v>
      </c>
      <c r="DW142" t="s">
        <v>242</v>
      </c>
      <c r="DX142" t="s">
        <v>243</v>
      </c>
      <c r="DY142" t="s">
        <v>243</v>
      </c>
      <c r="DZ142" t="s">
        <v>243</v>
      </c>
      <c r="EA142" t="s">
        <v>243</v>
      </c>
      <c r="EB142" t="s">
        <v>243</v>
      </c>
      <c r="EC142" t="s">
        <v>243</v>
      </c>
      <c r="ED142" t="s">
        <v>243</v>
      </c>
      <c r="EF142" t="s">
        <v>415</v>
      </c>
      <c r="EG142" t="s">
        <v>243</v>
      </c>
      <c r="EH142" t="s">
        <v>243</v>
      </c>
      <c r="EI142" t="s">
        <v>243</v>
      </c>
      <c r="EJ142" t="s">
        <v>243</v>
      </c>
      <c r="EK142" t="s">
        <v>243</v>
      </c>
      <c r="EL142" t="s">
        <v>243</v>
      </c>
      <c r="EM142" t="s">
        <v>243</v>
      </c>
      <c r="EN142" t="s">
        <v>243</v>
      </c>
      <c r="EO142" t="s">
        <v>242</v>
      </c>
      <c r="EP142" t="s">
        <v>243</v>
      </c>
      <c r="EQ142" t="s">
        <v>243</v>
      </c>
      <c r="ER142" t="s">
        <v>243</v>
      </c>
      <c r="ES142" t="s">
        <v>243</v>
      </c>
      <c r="ET142" t="s">
        <v>243</v>
      </c>
      <c r="EU142" t="s">
        <v>243</v>
      </c>
      <c r="EV142" t="s">
        <v>243</v>
      </c>
      <c r="EW142" t="s">
        <v>243</v>
      </c>
      <c r="EX142" t="s">
        <v>243</v>
      </c>
      <c r="EY142" t="s">
        <v>243</v>
      </c>
      <c r="EZ142" t="s">
        <v>243</v>
      </c>
      <c r="FA142" t="s">
        <v>242</v>
      </c>
      <c r="FB142" t="s">
        <v>243</v>
      </c>
      <c r="FC142" t="s">
        <v>243</v>
      </c>
      <c r="FD142" t="s">
        <v>243</v>
      </c>
      <c r="FE142" t="s">
        <v>243</v>
      </c>
      <c r="FF142" t="s">
        <v>243</v>
      </c>
      <c r="FG142" t="s">
        <v>243</v>
      </c>
      <c r="FH142" t="s">
        <v>243</v>
      </c>
      <c r="FI142" t="s">
        <v>243</v>
      </c>
      <c r="FJ142" t="s">
        <v>243</v>
      </c>
      <c r="FK142" t="s">
        <v>243</v>
      </c>
      <c r="FL142" t="s">
        <v>425</v>
      </c>
      <c r="FM142" t="s">
        <v>242</v>
      </c>
      <c r="FN142" t="s">
        <v>242</v>
      </c>
      <c r="FO142" t="s">
        <v>243</v>
      </c>
      <c r="FP142" t="s">
        <v>243</v>
      </c>
      <c r="FQ142" t="s">
        <v>243</v>
      </c>
      <c r="FR142" t="s">
        <v>243</v>
      </c>
      <c r="FS142" t="s">
        <v>242</v>
      </c>
      <c r="FT142" t="s">
        <v>243</v>
      </c>
      <c r="FU142" t="s">
        <v>243</v>
      </c>
      <c r="FV142" t="s">
        <v>243</v>
      </c>
      <c r="FW142" t="s">
        <v>243</v>
      </c>
      <c r="FX142" t="s">
        <v>243</v>
      </c>
      <c r="FY142" t="s">
        <v>243</v>
      </c>
      <c r="FZ142" t="s">
        <v>243</v>
      </c>
      <c r="GA142" t="s">
        <v>243</v>
      </c>
      <c r="GB142" t="s">
        <v>243</v>
      </c>
      <c r="GC142" t="s">
        <v>243</v>
      </c>
      <c r="GD142" t="s">
        <v>243</v>
      </c>
      <c r="GE142" t="s">
        <v>243</v>
      </c>
      <c r="GG142" t="s">
        <v>966</v>
      </c>
    </row>
    <row r="143" spans="1:189" x14ac:dyDescent="0.35">
      <c r="A143" t="s">
        <v>967</v>
      </c>
      <c r="B143" t="s">
        <v>905</v>
      </c>
      <c r="C143" t="s">
        <v>233</v>
      </c>
      <c r="D143" t="s">
        <v>319</v>
      </c>
      <c r="E143" t="s">
        <v>233</v>
      </c>
      <c r="F143" t="s">
        <v>233</v>
      </c>
      <c r="G143" t="s">
        <v>233</v>
      </c>
      <c r="H143" t="s">
        <v>432</v>
      </c>
      <c r="I143" t="s">
        <v>261</v>
      </c>
      <c r="K143" t="s">
        <v>435</v>
      </c>
      <c r="L143" t="s">
        <v>436</v>
      </c>
      <c r="N143" t="s">
        <v>240</v>
      </c>
      <c r="O143" t="s">
        <v>241</v>
      </c>
      <c r="P143" t="s">
        <v>242</v>
      </c>
      <c r="Q143" t="s">
        <v>243</v>
      </c>
      <c r="R143" t="s">
        <v>243</v>
      </c>
      <c r="S143" t="s">
        <v>243</v>
      </c>
      <c r="T143" t="s">
        <v>243</v>
      </c>
      <c r="U143" t="s">
        <v>243</v>
      </c>
      <c r="W143" t="s">
        <v>244</v>
      </c>
      <c r="Y143" t="s">
        <v>356</v>
      </c>
      <c r="Z143" t="s">
        <v>243</v>
      </c>
      <c r="AA143" t="s">
        <v>243</v>
      </c>
      <c r="AB143" t="s">
        <v>243</v>
      </c>
      <c r="AC143" t="s">
        <v>243</v>
      </c>
      <c r="AD143" t="s">
        <v>243</v>
      </c>
      <c r="AE143" t="s">
        <v>243</v>
      </c>
      <c r="AF143" t="s">
        <v>243</v>
      </c>
      <c r="AG143" t="s">
        <v>243</v>
      </c>
      <c r="AH143" t="s">
        <v>243</v>
      </c>
      <c r="AI143" t="s">
        <v>243</v>
      </c>
      <c r="AJ143" t="s">
        <v>243</v>
      </c>
      <c r="AK143" t="s">
        <v>242</v>
      </c>
      <c r="AL143" t="s">
        <v>243</v>
      </c>
      <c r="AM143" t="s">
        <v>243</v>
      </c>
      <c r="AN143" t="s">
        <v>243</v>
      </c>
      <c r="AP143" t="s">
        <v>246</v>
      </c>
      <c r="AR143" t="s">
        <v>510</v>
      </c>
      <c r="AT143" t="s">
        <v>264</v>
      </c>
      <c r="AU143" t="s">
        <v>265</v>
      </c>
      <c r="AV143" t="s">
        <v>243</v>
      </c>
      <c r="AW143" t="s">
        <v>242</v>
      </c>
      <c r="AX143" t="s">
        <v>243</v>
      </c>
      <c r="AY143" t="s">
        <v>243</v>
      </c>
      <c r="AZ143" t="s">
        <v>243</v>
      </c>
      <c r="BA143" t="s">
        <v>242</v>
      </c>
      <c r="BB143" t="s">
        <v>243</v>
      </c>
      <c r="BC143" t="s">
        <v>250</v>
      </c>
      <c r="BD143" t="s">
        <v>250</v>
      </c>
      <c r="BE143" t="s">
        <v>250</v>
      </c>
      <c r="BF143" t="s">
        <v>250</v>
      </c>
      <c r="BG143" t="s">
        <v>250</v>
      </c>
      <c r="BH143" t="s">
        <v>250</v>
      </c>
      <c r="BI143" t="s">
        <v>251</v>
      </c>
      <c r="BJ143" t="s">
        <v>366</v>
      </c>
      <c r="BK143" t="s">
        <v>251</v>
      </c>
      <c r="BL143" t="s">
        <v>251</v>
      </c>
      <c r="BN143" t="s">
        <v>251</v>
      </c>
      <c r="BO143" t="s">
        <v>252</v>
      </c>
      <c r="BP143" t="s">
        <v>288</v>
      </c>
      <c r="BQ143" t="s">
        <v>266</v>
      </c>
      <c r="BR143" t="s">
        <v>251</v>
      </c>
      <c r="BT143" t="s">
        <v>251</v>
      </c>
      <c r="BU143" t="s">
        <v>251</v>
      </c>
      <c r="BV143" t="s">
        <v>251</v>
      </c>
      <c r="BX143" t="s">
        <v>251</v>
      </c>
      <c r="BY143" t="s">
        <v>251</v>
      </c>
      <c r="BZ143" t="s">
        <v>251</v>
      </c>
      <c r="CA143" t="s">
        <v>251</v>
      </c>
      <c r="CB143" t="s">
        <v>251</v>
      </c>
      <c r="CC143" t="s">
        <v>292</v>
      </c>
      <c r="CD143" t="s">
        <v>251</v>
      </c>
      <c r="CE143" t="s">
        <v>251</v>
      </c>
      <c r="CF143" t="s">
        <v>251</v>
      </c>
      <c r="CG143" t="s">
        <v>251</v>
      </c>
      <c r="CH143" t="s">
        <v>251</v>
      </c>
      <c r="CI143" t="s">
        <v>251</v>
      </c>
      <c r="CJ143" t="s">
        <v>268</v>
      </c>
      <c r="CK143" t="s">
        <v>251</v>
      </c>
      <c r="CL143" t="s">
        <v>251</v>
      </c>
      <c r="CN143" t="s">
        <v>103</v>
      </c>
      <c r="CO143" t="s">
        <v>110</v>
      </c>
      <c r="CP143" t="s">
        <v>109</v>
      </c>
      <c r="CQ143" t="s">
        <v>293</v>
      </c>
      <c r="DL143" t="s">
        <v>455</v>
      </c>
      <c r="DM143" t="s">
        <v>243</v>
      </c>
      <c r="DN143" t="s">
        <v>243</v>
      </c>
      <c r="DO143" t="s">
        <v>243</v>
      </c>
      <c r="DP143" t="s">
        <v>243</v>
      </c>
      <c r="DQ143" t="s">
        <v>243</v>
      </c>
      <c r="DR143" t="s">
        <v>243</v>
      </c>
      <c r="DS143" t="s">
        <v>242</v>
      </c>
      <c r="DT143" t="s">
        <v>243</v>
      </c>
      <c r="DU143" t="s">
        <v>242</v>
      </c>
      <c r="DV143" t="s">
        <v>243</v>
      </c>
      <c r="DW143" t="s">
        <v>242</v>
      </c>
      <c r="DX143" t="s">
        <v>243</v>
      </c>
      <c r="DY143" t="s">
        <v>243</v>
      </c>
      <c r="DZ143" t="s">
        <v>243</v>
      </c>
      <c r="EA143" t="s">
        <v>243</v>
      </c>
      <c r="EB143" t="s">
        <v>243</v>
      </c>
      <c r="EC143" t="s">
        <v>243</v>
      </c>
      <c r="ED143" t="s">
        <v>243</v>
      </c>
      <c r="EF143" t="s">
        <v>439</v>
      </c>
      <c r="EG143" t="s">
        <v>243</v>
      </c>
      <c r="EH143" t="s">
        <v>242</v>
      </c>
      <c r="EI143" t="s">
        <v>243</v>
      </c>
      <c r="EJ143" t="s">
        <v>243</v>
      </c>
      <c r="EK143" t="s">
        <v>243</v>
      </c>
      <c r="EL143" t="s">
        <v>243</v>
      </c>
      <c r="EM143" t="s">
        <v>243</v>
      </c>
      <c r="EN143" t="s">
        <v>242</v>
      </c>
      <c r="EO143" t="s">
        <v>242</v>
      </c>
      <c r="EP143" t="s">
        <v>243</v>
      </c>
      <c r="EQ143" t="s">
        <v>243</v>
      </c>
      <c r="ER143" t="s">
        <v>243</v>
      </c>
      <c r="ES143" t="s">
        <v>243</v>
      </c>
      <c r="ET143" t="s">
        <v>243</v>
      </c>
      <c r="EU143" t="s">
        <v>243</v>
      </c>
      <c r="EV143" t="s">
        <v>243</v>
      </c>
      <c r="EW143" t="s">
        <v>243</v>
      </c>
      <c r="EX143" t="s">
        <v>243</v>
      </c>
      <c r="EY143" t="s">
        <v>243</v>
      </c>
      <c r="EZ143" t="s">
        <v>243</v>
      </c>
      <c r="FA143" t="s">
        <v>243</v>
      </c>
      <c r="FB143" t="s">
        <v>243</v>
      </c>
      <c r="FC143" t="s">
        <v>243</v>
      </c>
      <c r="FD143" t="s">
        <v>243</v>
      </c>
      <c r="FE143" t="s">
        <v>243</v>
      </c>
      <c r="FF143" t="s">
        <v>243</v>
      </c>
      <c r="FG143" t="s">
        <v>243</v>
      </c>
      <c r="FH143" t="s">
        <v>243</v>
      </c>
      <c r="FI143" t="s">
        <v>243</v>
      </c>
      <c r="FJ143" t="s">
        <v>243</v>
      </c>
      <c r="FK143" t="s">
        <v>243</v>
      </c>
      <c r="FL143" t="s">
        <v>425</v>
      </c>
      <c r="FM143" t="s">
        <v>242</v>
      </c>
      <c r="FN143" t="s">
        <v>242</v>
      </c>
      <c r="FO143" t="s">
        <v>243</v>
      </c>
      <c r="FP143" t="s">
        <v>243</v>
      </c>
      <c r="FQ143" t="s">
        <v>243</v>
      </c>
      <c r="FR143" t="s">
        <v>243</v>
      </c>
      <c r="FS143" t="s">
        <v>242</v>
      </c>
      <c r="FT143" t="s">
        <v>243</v>
      </c>
      <c r="FU143" t="s">
        <v>243</v>
      </c>
      <c r="FV143" t="s">
        <v>243</v>
      </c>
      <c r="FW143" t="s">
        <v>243</v>
      </c>
      <c r="FX143" t="s">
        <v>243</v>
      </c>
      <c r="FY143" t="s">
        <v>243</v>
      </c>
      <c r="FZ143" t="s">
        <v>243</v>
      </c>
      <c r="GA143" t="s">
        <v>243</v>
      </c>
      <c r="GB143" t="s">
        <v>243</v>
      </c>
      <c r="GC143" t="s">
        <v>243</v>
      </c>
      <c r="GD143" t="s">
        <v>243</v>
      </c>
      <c r="GE143" t="s">
        <v>243</v>
      </c>
      <c r="GG143" t="s">
        <v>968</v>
      </c>
    </row>
    <row r="144" spans="1:189" x14ac:dyDescent="0.35">
      <c r="A144" t="s">
        <v>969</v>
      </c>
      <c r="B144" t="s">
        <v>905</v>
      </c>
      <c r="C144" t="s">
        <v>233</v>
      </c>
      <c r="D144" t="s">
        <v>670</v>
      </c>
      <c r="E144" t="s">
        <v>233</v>
      </c>
      <c r="F144" t="s">
        <v>233</v>
      </c>
      <c r="G144" t="s">
        <v>233</v>
      </c>
      <c r="H144" t="s">
        <v>620</v>
      </c>
      <c r="I144" t="s">
        <v>276</v>
      </c>
      <c r="J144" t="s">
        <v>242</v>
      </c>
      <c r="K144" t="s">
        <v>663</v>
      </c>
      <c r="L144" t="s">
        <v>354</v>
      </c>
      <c r="M144" t="s">
        <v>970</v>
      </c>
      <c r="N144" t="s">
        <v>240</v>
      </c>
      <c r="O144" t="s">
        <v>971</v>
      </c>
      <c r="P144" t="s">
        <v>243</v>
      </c>
      <c r="Q144" t="s">
        <v>243</v>
      </c>
      <c r="R144" t="s">
        <v>242</v>
      </c>
      <c r="S144" t="s">
        <v>243</v>
      </c>
      <c r="T144" t="s">
        <v>243</v>
      </c>
      <c r="U144" t="s">
        <v>242</v>
      </c>
      <c r="V144" t="s">
        <v>972</v>
      </c>
      <c r="W144" t="s">
        <v>261</v>
      </c>
      <c r="Y144" t="s">
        <v>490</v>
      </c>
      <c r="Z144" t="s">
        <v>243</v>
      </c>
      <c r="AA144" t="s">
        <v>243</v>
      </c>
      <c r="AB144" t="s">
        <v>243</v>
      </c>
      <c r="AC144" t="s">
        <v>243</v>
      </c>
      <c r="AD144" t="s">
        <v>243</v>
      </c>
      <c r="AE144" t="s">
        <v>243</v>
      </c>
      <c r="AF144" t="s">
        <v>243</v>
      </c>
      <c r="AG144" t="s">
        <v>243</v>
      </c>
      <c r="AH144" t="s">
        <v>243</v>
      </c>
      <c r="AI144" t="s">
        <v>243</v>
      </c>
      <c r="AJ144" t="s">
        <v>242</v>
      </c>
      <c r="AK144" t="s">
        <v>243</v>
      </c>
      <c r="AL144" t="s">
        <v>243</v>
      </c>
      <c r="AM144" t="s">
        <v>243</v>
      </c>
      <c r="AN144" t="s">
        <v>243</v>
      </c>
      <c r="AP144" t="s">
        <v>246</v>
      </c>
      <c r="AR144" t="s">
        <v>357</v>
      </c>
      <c r="AT144" t="s">
        <v>242</v>
      </c>
      <c r="AU144" t="s">
        <v>534</v>
      </c>
      <c r="AV144" t="s">
        <v>243</v>
      </c>
      <c r="AW144" t="s">
        <v>243</v>
      </c>
      <c r="AX144" t="s">
        <v>242</v>
      </c>
      <c r="AY144" t="s">
        <v>243</v>
      </c>
      <c r="AZ144" t="s">
        <v>242</v>
      </c>
      <c r="BA144" t="s">
        <v>243</v>
      </c>
      <c r="BB144" t="s">
        <v>243</v>
      </c>
      <c r="BC144" t="s">
        <v>250</v>
      </c>
      <c r="BD144" t="s">
        <v>250</v>
      </c>
      <c r="BE144" t="s">
        <v>286</v>
      </c>
      <c r="BF144" t="s">
        <v>250</v>
      </c>
      <c r="BG144" t="s">
        <v>250</v>
      </c>
      <c r="BH144" t="s">
        <v>250</v>
      </c>
      <c r="BI144" t="s">
        <v>251</v>
      </c>
      <c r="BJ144" t="s">
        <v>251</v>
      </c>
      <c r="BK144" t="s">
        <v>251</v>
      </c>
      <c r="BL144" t="s">
        <v>251</v>
      </c>
      <c r="BN144" t="s">
        <v>251</v>
      </c>
      <c r="BO144" t="s">
        <v>251</v>
      </c>
      <c r="BP144" t="s">
        <v>268</v>
      </c>
      <c r="BQ144" t="s">
        <v>266</v>
      </c>
      <c r="BR144" t="s">
        <v>267</v>
      </c>
      <c r="BT144" t="s">
        <v>289</v>
      </c>
      <c r="BU144" t="s">
        <v>251</v>
      </c>
      <c r="BV144" t="s">
        <v>251</v>
      </c>
      <c r="BY144" t="s">
        <v>251</v>
      </c>
      <c r="BZ144" t="s">
        <v>254</v>
      </c>
      <c r="CA144" t="s">
        <v>251</v>
      </c>
      <c r="CB144" t="s">
        <v>268</v>
      </c>
      <c r="CC144" t="s">
        <v>268</v>
      </c>
      <c r="CD144" t="s">
        <v>251</v>
      </c>
      <c r="CE144" t="s">
        <v>251</v>
      </c>
      <c r="CF144" t="s">
        <v>251</v>
      </c>
      <c r="CG144" t="s">
        <v>251</v>
      </c>
      <c r="CH144" t="s">
        <v>251</v>
      </c>
      <c r="CI144" t="s">
        <v>251</v>
      </c>
      <c r="CJ144" t="s">
        <v>251</v>
      </c>
      <c r="CK144" t="s">
        <v>251</v>
      </c>
      <c r="CL144" t="s">
        <v>251</v>
      </c>
      <c r="CN144" t="s">
        <v>113</v>
      </c>
      <c r="CO144" t="s">
        <v>110</v>
      </c>
      <c r="CP144" t="s">
        <v>119</v>
      </c>
      <c r="CQ144" t="s">
        <v>293</v>
      </c>
      <c r="DL144" t="s">
        <v>376</v>
      </c>
      <c r="DM144" t="s">
        <v>243</v>
      </c>
      <c r="DN144" t="s">
        <v>243</v>
      </c>
      <c r="DO144" t="s">
        <v>243</v>
      </c>
      <c r="DP144" t="s">
        <v>243</v>
      </c>
      <c r="DQ144" t="s">
        <v>243</v>
      </c>
      <c r="DR144" t="s">
        <v>243</v>
      </c>
      <c r="DS144" t="s">
        <v>243</v>
      </c>
      <c r="DT144" t="s">
        <v>243</v>
      </c>
      <c r="DU144" t="s">
        <v>242</v>
      </c>
      <c r="DV144" t="s">
        <v>243</v>
      </c>
      <c r="DW144" t="s">
        <v>242</v>
      </c>
      <c r="DX144" t="s">
        <v>243</v>
      </c>
      <c r="DY144" t="s">
        <v>243</v>
      </c>
      <c r="DZ144" t="s">
        <v>243</v>
      </c>
      <c r="EA144" t="s">
        <v>243</v>
      </c>
      <c r="EB144" t="s">
        <v>243</v>
      </c>
      <c r="EC144" t="s">
        <v>243</v>
      </c>
      <c r="ED144" t="s">
        <v>243</v>
      </c>
      <c r="EF144" t="s">
        <v>973</v>
      </c>
      <c r="EG144" t="s">
        <v>243</v>
      </c>
      <c r="EH144" t="s">
        <v>243</v>
      </c>
      <c r="EI144" t="s">
        <v>243</v>
      </c>
      <c r="EJ144" t="s">
        <v>243</v>
      </c>
      <c r="EK144" t="s">
        <v>243</v>
      </c>
      <c r="EL144" t="s">
        <v>243</v>
      </c>
      <c r="EM144" t="s">
        <v>243</v>
      </c>
      <c r="EN144" t="s">
        <v>243</v>
      </c>
      <c r="EO144" t="s">
        <v>242</v>
      </c>
      <c r="EP144" t="s">
        <v>242</v>
      </c>
      <c r="EQ144" t="s">
        <v>243</v>
      </c>
      <c r="ER144" t="s">
        <v>242</v>
      </c>
      <c r="ES144" t="s">
        <v>243</v>
      </c>
      <c r="ET144" t="s">
        <v>243</v>
      </c>
      <c r="EU144" t="s">
        <v>243</v>
      </c>
      <c r="EV144" t="s">
        <v>243</v>
      </c>
      <c r="EW144" t="s">
        <v>243</v>
      </c>
      <c r="EX144" t="s">
        <v>243</v>
      </c>
      <c r="EY144" t="s">
        <v>243</v>
      </c>
      <c r="EZ144" t="s">
        <v>243</v>
      </c>
      <c r="FA144" t="s">
        <v>243</v>
      </c>
      <c r="FB144" t="s">
        <v>243</v>
      </c>
      <c r="FC144" t="s">
        <v>243</v>
      </c>
      <c r="FD144" t="s">
        <v>243</v>
      </c>
      <c r="FE144" t="s">
        <v>243</v>
      </c>
      <c r="FF144" t="s">
        <v>243</v>
      </c>
      <c r="FG144" t="s">
        <v>243</v>
      </c>
      <c r="FH144" t="s">
        <v>243</v>
      </c>
      <c r="FI144" t="s">
        <v>243</v>
      </c>
      <c r="FJ144" t="s">
        <v>243</v>
      </c>
      <c r="FK144" t="s">
        <v>243</v>
      </c>
      <c r="FL144" t="s">
        <v>341</v>
      </c>
      <c r="FM144" t="s">
        <v>242</v>
      </c>
      <c r="FN144" t="s">
        <v>243</v>
      </c>
      <c r="FO144" t="s">
        <v>243</v>
      </c>
      <c r="FP144" t="s">
        <v>243</v>
      </c>
      <c r="FQ144" t="s">
        <v>243</v>
      </c>
      <c r="FR144" t="s">
        <v>242</v>
      </c>
      <c r="FS144" t="s">
        <v>243</v>
      </c>
      <c r="FT144" t="s">
        <v>243</v>
      </c>
      <c r="FU144" t="s">
        <v>243</v>
      </c>
      <c r="FV144" t="s">
        <v>243</v>
      </c>
      <c r="FW144" t="s">
        <v>243</v>
      </c>
      <c r="FX144" t="s">
        <v>243</v>
      </c>
      <c r="FY144" t="s">
        <v>243</v>
      </c>
      <c r="FZ144" t="s">
        <v>243</v>
      </c>
      <c r="GA144" t="s">
        <v>243</v>
      </c>
      <c r="GB144" t="s">
        <v>243</v>
      </c>
      <c r="GC144" t="s">
        <v>243</v>
      </c>
      <c r="GD144" t="s">
        <v>243</v>
      </c>
      <c r="GE144" t="s">
        <v>243</v>
      </c>
      <c r="GG144" t="s">
        <v>974</v>
      </c>
    </row>
    <row r="145" spans="1:189" x14ac:dyDescent="0.35">
      <c r="A145" t="s">
        <v>975</v>
      </c>
      <c r="B145" t="s">
        <v>905</v>
      </c>
      <c r="C145" t="s">
        <v>233</v>
      </c>
      <c r="D145" t="s">
        <v>670</v>
      </c>
      <c r="E145" t="s">
        <v>233</v>
      </c>
      <c r="F145" t="s">
        <v>233</v>
      </c>
      <c r="G145" t="s">
        <v>233</v>
      </c>
      <c r="H145" t="s">
        <v>380</v>
      </c>
      <c r="I145" t="s">
        <v>236</v>
      </c>
      <c r="J145" t="s">
        <v>381</v>
      </c>
      <c r="K145" t="s">
        <v>238</v>
      </c>
      <c r="L145" t="s">
        <v>239</v>
      </c>
      <c r="N145" t="s">
        <v>240</v>
      </c>
      <c r="O145" t="s">
        <v>241</v>
      </c>
      <c r="P145" t="s">
        <v>242</v>
      </c>
      <c r="Q145" t="s">
        <v>243</v>
      </c>
      <c r="R145" t="s">
        <v>243</v>
      </c>
      <c r="S145" t="s">
        <v>243</v>
      </c>
      <c r="T145" t="s">
        <v>243</v>
      </c>
      <c r="U145" t="s">
        <v>243</v>
      </c>
      <c r="W145" t="s">
        <v>244</v>
      </c>
      <c r="Y145" t="s">
        <v>281</v>
      </c>
      <c r="Z145" t="s">
        <v>243</v>
      </c>
      <c r="AA145" t="s">
        <v>243</v>
      </c>
      <c r="AB145" t="s">
        <v>243</v>
      </c>
      <c r="AC145" t="s">
        <v>243</v>
      </c>
      <c r="AD145" t="s">
        <v>243</v>
      </c>
      <c r="AE145" t="s">
        <v>243</v>
      </c>
      <c r="AF145" t="s">
        <v>243</v>
      </c>
      <c r="AG145" t="s">
        <v>242</v>
      </c>
      <c r="AH145" t="s">
        <v>243</v>
      </c>
      <c r="AI145" t="s">
        <v>243</v>
      </c>
      <c r="AJ145" t="s">
        <v>243</v>
      </c>
      <c r="AK145" t="s">
        <v>243</v>
      </c>
      <c r="AL145" t="s">
        <v>243</v>
      </c>
      <c r="AM145" t="s">
        <v>243</v>
      </c>
      <c r="AN145" t="s">
        <v>243</v>
      </c>
      <c r="AP145" t="s">
        <v>336</v>
      </c>
      <c r="AR145" t="s">
        <v>357</v>
      </c>
      <c r="AT145" t="s">
        <v>264</v>
      </c>
      <c r="AU145" t="s">
        <v>483</v>
      </c>
      <c r="AV145" t="s">
        <v>243</v>
      </c>
      <c r="AW145" t="s">
        <v>242</v>
      </c>
      <c r="AX145" t="s">
        <v>242</v>
      </c>
      <c r="AY145" t="s">
        <v>242</v>
      </c>
      <c r="AZ145" t="s">
        <v>243</v>
      </c>
      <c r="BA145" t="s">
        <v>243</v>
      </c>
      <c r="BB145" t="s">
        <v>243</v>
      </c>
      <c r="BC145" t="s">
        <v>286</v>
      </c>
      <c r="BD145" t="s">
        <v>287</v>
      </c>
      <c r="BE145" t="s">
        <v>250</v>
      </c>
      <c r="BF145" t="s">
        <v>250</v>
      </c>
      <c r="BG145" t="s">
        <v>250</v>
      </c>
      <c r="BH145" t="s">
        <v>250</v>
      </c>
      <c r="BI145" t="s">
        <v>251</v>
      </c>
      <c r="BJ145" t="s">
        <v>251</v>
      </c>
      <c r="BK145" t="s">
        <v>251</v>
      </c>
      <c r="BL145" t="s">
        <v>251</v>
      </c>
      <c r="BN145" t="s">
        <v>251</v>
      </c>
      <c r="BO145" t="s">
        <v>252</v>
      </c>
      <c r="BP145" t="s">
        <v>288</v>
      </c>
      <c r="BQ145" t="s">
        <v>266</v>
      </c>
      <c r="BR145" t="s">
        <v>267</v>
      </c>
      <c r="BT145" t="s">
        <v>289</v>
      </c>
      <c r="BU145" t="s">
        <v>251</v>
      </c>
      <c r="BV145" t="s">
        <v>251</v>
      </c>
      <c r="BX145" t="s">
        <v>251</v>
      </c>
      <c r="BY145" t="s">
        <v>251</v>
      </c>
      <c r="BZ145" t="s">
        <v>254</v>
      </c>
      <c r="CA145" t="s">
        <v>251</v>
      </c>
      <c r="CB145" t="s">
        <v>251</v>
      </c>
      <c r="CC145" t="s">
        <v>251</v>
      </c>
      <c r="CD145" t="s">
        <v>251</v>
      </c>
      <c r="CE145" t="s">
        <v>251</v>
      </c>
      <c r="CF145" t="s">
        <v>251</v>
      </c>
      <c r="CG145" t="s">
        <v>251</v>
      </c>
      <c r="CH145" t="s">
        <v>251</v>
      </c>
      <c r="CI145" t="s">
        <v>251</v>
      </c>
      <c r="CJ145" t="s">
        <v>251</v>
      </c>
      <c r="CK145" t="s">
        <v>251</v>
      </c>
      <c r="CL145" t="s">
        <v>251</v>
      </c>
      <c r="CN145" t="s">
        <v>109</v>
      </c>
      <c r="CO145" t="s">
        <v>108</v>
      </c>
      <c r="CP145" t="s">
        <v>110</v>
      </c>
      <c r="CQ145" t="s">
        <v>255</v>
      </c>
      <c r="CR145" t="s">
        <v>833</v>
      </c>
      <c r="CS145" t="s">
        <v>243</v>
      </c>
      <c r="CT145" t="s">
        <v>243</v>
      </c>
      <c r="CU145" t="s">
        <v>243</v>
      </c>
      <c r="CV145" t="s">
        <v>243</v>
      </c>
      <c r="CW145" t="s">
        <v>242</v>
      </c>
      <c r="CX145" t="s">
        <v>243</v>
      </c>
      <c r="CY145" t="s">
        <v>243</v>
      </c>
      <c r="CZ145" t="s">
        <v>243</v>
      </c>
      <c r="DA145" t="s">
        <v>242</v>
      </c>
      <c r="DB145" t="s">
        <v>243</v>
      </c>
      <c r="DC145" t="s">
        <v>242</v>
      </c>
      <c r="DD145" t="s">
        <v>243</v>
      </c>
      <c r="DE145" t="s">
        <v>243</v>
      </c>
      <c r="DF145" t="s">
        <v>243</v>
      </c>
      <c r="DG145" t="s">
        <v>243</v>
      </c>
      <c r="DH145" t="s">
        <v>243</v>
      </c>
      <c r="DI145" t="s">
        <v>243</v>
      </c>
      <c r="DJ145" t="s">
        <v>243</v>
      </c>
      <c r="EF145" t="s">
        <v>109</v>
      </c>
      <c r="EG145" t="s">
        <v>243</v>
      </c>
      <c r="EH145" t="s">
        <v>243</v>
      </c>
      <c r="EI145" t="s">
        <v>243</v>
      </c>
      <c r="EJ145" t="s">
        <v>243</v>
      </c>
      <c r="EK145" t="s">
        <v>243</v>
      </c>
      <c r="EL145" t="s">
        <v>243</v>
      </c>
      <c r="EM145" t="s">
        <v>243</v>
      </c>
      <c r="EN145" t="s">
        <v>242</v>
      </c>
      <c r="EO145" t="s">
        <v>243</v>
      </c>
      <c r="EP145" t="s">
        <v>243</v>
      </c>
      <c r="EQ145" t="s">
        <v>243</v>
      </c>
      <c r="ER145" t="s">
        <v>243</v>
      </c>
      <c r="ES145" t="s">
        <v>243</v>
      </c>
      <c r="ET145" t="s">
        <v>243</v>
      </c>
      <c r="EU145" t="s">
        <v>243</v>
      </c>
      <c r="EV145" t="s">
        <v>243</v>
      </c>
      <c r="EW145" t="s">
        <v>243</v>
      </c>
      <c r="EX145" t="s">
        <v>243</v>
      </c>
      <c r="EY145" t="s">
        <v>243</v>
      </c>
      <c r="EZ145" t="s">
        <v>243</v>
      </c>
      <c r="FA145" t="s">
        <v>243</v>
      </c>
      <c r="FB145" t="s">
        <v>243</v>
      </c>
      <c r="FC145" t="s">
        <v>243</v>
      </c>
      <c r="FD145" t="s">
        <v>243</v>
      </c>
      <c r="FE145" t="s">
        <v>243</v>
      </c>
      <c r="FF145" t="s">
        <v>243</v>
      </c>
      <c r="FG145" t="s">
        <v>243</v>
      </c>
      <c r="FH145" t="s">
        <v>243</v>
      </c>
      <c r="FI145" t="s">
        <v>243</v>
      </c>
      <c r="FJ145" t="s">
        <v>243</v>
      </c>
      <c r="FK145" t="s">
        <v>243</v>
      </c>
      <c r="FL145" t="s">
        <v>341</v>
      </c>
      <c r="FM145" t="s">
        <v>242</v>
      </c>
      <c r="FN145" t="s">
        <v>243</v>
      </c>
      <c r="FO145" t="s">
        <v>243</v>
      </c>
      <c r="FP145" t="s">
        <v>243</v>
      </c>
      <c r="FQ145" t="s">
        <v>243</v>
      </c>
      <c r="FR145" t="s">
        <v>242</v>
      </c>
      <c r="FS145" t="s">
        <v>243</v>
      </c>
      <c r="FT145" t="s">
        <v>243</v>
      </c>
      <c r="FU145" t="s">
        <v>243</v>
      </c>
      <c r="FV145" t="s">
        <v>243</v>
      </c>
      <c r="FW145" t="s">
        <v>243</v>
      </c>
      <c r="FX145" t="s">
        <v>243</v>
      </c>
      <c r="FY145" t="s">
        <v>243</v>
      </c>
      <c r="FZ145" t="s">
        <v>243</v>
      </c>
      <c r="GA145" t="s">
        <v>243</v>
      </c>
      <c r="GB145" t="s">
        <v>243</v>
      </c>
      <c r="GC145" t="s">
        <v>243</v>
      </c>
      <c r="GD145" t="s">
        <v>243</v>
      </c>
      <c r="GE145" t="s">
        <v>243</v>
      </c>
      <c r="GG145" t="s">
        <v>976</v>
      </c>
    </row>
    <row r="146" spans="1:189" x14ac:dyDescent="0.35">
      <c r="A146" t="s">
        <v>977</v>
      </c>
      <c r="B146" t="s">
        <v>905</v>
      </c>
      <c r="C146" t="s">
        <v>233</v>
      </c>
      <c r="D146" t="s">
        <v>519</v>
      </c>
      <c r="E146" t="s">
        <v>233</v>
      </c>
      <c r="F146" t="s">
        <v>233</v>
      </c>
      <c r="G146" t="s">
        <v>233</v>
      </c>
      <c r="H146" t="s">
        <v>978</v>
      </c>
      <c r="I146" t="s">
        <v>261</v>
      </c>
      <c r="K146" t="s">
        <v>979</v>
      </c>
      <c r="N146" t="s">
        <v>462</v>
      </c>
      <c r="O146" t="s">
        <v>421</v>
      </c>
      <c r="P146" t="s">
        <v>243</v>
      </c>
      <c r="Q146" t="s">
        <v>242</v>
      </c>
      <c r="R146" t="s">
        <v>243</v>
      </c>
      <c r="S146" t="s">
        <v>243</v>
      </c>
      <c r="T146" t="s">
        <v>243</v>
      </c>
      <c r="U146" t="s">
        <v>243</v>
      </c>
      <c r="W146" t="s">
        <v>244</v>
      </c>
      <c r="Y146" t="s">
        <v>356</v>
      </c>
      <c r="Z146" t="s">
        <v>243</v>
      </c>
      <c r="AA146" t="s">
        <v>243</v>
      </c>
      <c r="AB146" t="s">
        <v>243</v>
      </c>
      <c r="AC146" t="s">
        <v>243</v>
      </c>
      <c r="AD146" t="s">
        <v>243</v>
      </c>
      <c r="AE146" t="s">
        <v>243</v>
      </c>
      <c r="AF146" t="s">
        <v>243</v>
      </c>
      <c r="AG146" t="s">
        <v>243</v>
      </c>
      <c r="AH146" t="s">
        <v>243</v>
      </c>
      <c r="AI146" t="s">
        <v>243</v>
      </c>
      <c r="AJ146" t="s">
        <v>243</v>
      </c>
      <c r="AK146" t="s">
        <v>242</v>
      </c>
      <c r="AL146" t="s">
        <v>243</v>
      </c>
      <c r="AM146" t="s">
        <v>243</v>
      </c>
      <c r="AN146" t="s">
        <v>243</v>
      </c>
      <c r="AP146" t="s">
        <v>373</v>
      </c>
      <c r="AR146" t="s">
        <v>247</v>
      </c>
      <c r="AT146" t="s">
        <v>317</v>
      </c>
      <c r="AU146" t="s">
        <v>312</v>
      </c>
      <c r="AV146" t="s">
        <v>243</v>
      </c>
      <c r="AW146" t="s">
        <v>242</v>
      </c>
      <c r="AX146" t="s">
        <v>243</v>
      </c>
      <c r="AY146" t="s">
        <v>243</v>
      </c>
      <c r="AZ146" t="s">
        <v>242</v>
      </c>
      <c r="BA146" t="s">
        <v>243</v>
      </c>
      <c r="BB146" t="s">
        <v>243</v>
      </c>
      <c r="BC146" t="s">
        <v>250</v>
      </c>
      <c r="BD146" t="s">
        <v>250</v>
      </c>
      <c r="BE146" t="s">
        <v>250</v>
      </c>
      <c r="BF146" t="s">
        <v>250</v>
      </c>
      <c r="BG146" t="s">
        <v>250</v>
      </c>
      <c r="BH146" t="s">
        <v>250</v>
      </c>
      <c r="BI146" t="s">
        <v>251</v>
      </c>
      <c r="BJ146" t="s">
        <v>251</v>
      </c>
      <c r="BK146" t="s">
        <v>251</v>
      </c>
      <c r="BL146" t="s">
        <v>251</v>
      </c>
      <c r="BM146" t="s">
        <v>251</v>
      </c>
      <c r="BO146" t="s">
        <v>251</v>
      </c>
      <c r="BP146" t="s">
        <v>251</v>
      </c>
      <c r="BQ146" t="s">
        <v>266</v>
      </c>
      <c r="BR146" t="s">
        <v>251</v>
      </c>
      <c r="BS146" t="s">
        <v>251</v>
      </c>
      <c r="BU146" t="s">
        <v>251</v>
      </c>
      <c r="BV146" t="s">
        <v>251</v>
      </c>
      <c r="BX146" t="s">
        <v>251</v>
      </c>
      <c r="BY146" t="s">
        <v>251</v>
      </c>
      <c r="BZ146" t="s">
        <v>251</v>
      </c>
      <c r="CA146" t="s">
        <v>251</v>
      </c>
      <c r="CB146" t="s">
        <v>251</v>
      </c>
      <c r="CC146" t="s">
        <v>292</v>
      </c>
      <c r="CD146" t="s">
        <v>251</v>
      </c>
      <c r="CE146" t="s">
        <v>251</v>
      </c>
      <c r="CF146" t="s">
        <v>251</v>
      </c>
      <c r="CG146" t="s">
        <v>251</v>
      </c>
      <c r="CH146" t="s">
        <v>251</v>
      </c>
      <c r="CI146" t="s">
        <v>251</v>
      </c>
      <c r="CJ146" t="s">
        <v>251</v>
      </c>
      <c r="CK146" t="s">
        <v>251</v>
      </c>
      <c r="CL146" t="s">
        <v>251</v>
      </c>
      <c r="CN146" t="s">
        <v>110</v>
      </c>
      <c r="CO146" t="s">
        <v>122</v>
      </c>
      <c r="CQ146" t="s">
        <v>304</v>
      </c>
      <c r="CR146" t="s">
        <v>367</v>
      </c>
      <c r="CS146" t="s">
        <v>243</v>
      </c>
      <c r="CT146" t="s">
        <v>243</v>
      </c>
      <c r="CU146" t="s">
        <v>243</v>
      </c>
      <c r="CV146" t="s">
        <v>243</v>
      </c>
      <c r="CW146" t="s">
        <v>243</v>
      </c>
      <c r="CX146" t="s">
        <v>243</v>
      </c>
      <c r="CY146" t="s">
        <v>243</v>
      </c>
      <c r="CZ146" t="s">
        <v>243</v>
      </c>
      <c r="DA146" t="s">
        <v>243</v>
      </c>
      <c r="DB146" t="s">
        <v>243</v>
      </c>
      <c r="DC146" t="s">
        <v>242</v>
      </c>
      <c r="DD146" t="s">
        <v>243</v>
      </c>
      <c r="DE146" t="s">
        <v>243</v>
      </c>
      <c r="DF146" t="s">
        <v>243</v>
      </c>
      <c r="DG146" t="s">
        <v>243</v>
      </c>
      <c r="DH146" t="s">
        <v>243</v>
      </c>
      <c r="DI146" t="s">
        <v>243</v>
      </c>
      <c r="DJ146" t="s">
        <v>243</v>
      </c>
      <c r="EF146" t="s">
        <v>415</v>
      </c>
      <c r="EG146" t="s">
        <v>243</v>
      </c>
      <c r="EH146" t="s">
        <v>243</v>
      </c>
      <c r="EI146" t="s">
        <v>243</v>
      </c>
      <c r="EJ146" t="s">
        <v>243</v>
      </c>
      <c r="EK146" t="s">
        <v>243</v>
      </c>
      <c r="EL146" t="s">
        <v>243</v>
      </c>
      <c r="EM146" t="s">
        <v>243</v>
      </c>
      <c r="EN146" t="s">
        <v>243</v>
      </c>
      <c r="EO146" t="s">
        <v>242</v>
      </c>
      <c r="EP146" t="s">
        <v>243</v>
      </c>
      <c r="EQ146" t="s">
        <v>243</v>
      </c>
      <c r="ER146" t="s">
        <v>243</v>
      </c>
      <c r="ES146" t="s">
        <v>243</v>
      </c>
      <c r="ET146" t="s">
        <v>243</v>
      </c>
      <c r="EU146" t="s">
        <v>243</v>
      </c>
      <c r="EV146" t="s">
        <v>243</v>
      </c>
      <c r="EW146" t="s">
        <v>243</v>
      </c>
      <c r="EX146" t="s">
        <v>243</v>
      </c>
      <c r="EY146" t="s">
        <v>243</v>
      </c>
      <c r="EZ146" t="s">
        <v>243</v>
      </c>
      <c r="FA146" t="s">
        <v>242</v>
      </c>
      <c r="FB146" t="s">
        <v>243</v>
      </c>
      <c r="FC146" t="s">
        <v>243</v>
      </c>
      <c r="FD146" t="s">
        <v>243</v>
      </c>
      <c r="FE146" t="s">
        <v>243</v>
      </c>
      <c r="FF146" t="s">
        <v>243</v>
      </c>
      <c r="FG146" t="s">
        <v>243</v>
      </c>
      <c r="FH146" t="s">
        <v>243</v>
      </c>
      <c r="FI146" t="s">
        <v>243</v>
      </c>
      <c r="FJ146" t="s">
        <v>243</v>
      </c>
      <c r="FK146" t="s">
        <v>243</v>
      </c>
      <c r="FL146" t="s">
        <v>506</v>
      </c>
      <c r="FM146" t="s">
        <v>242</v>
      </c>
      <c r="FN146" t="s">
        <v>243</v>
      </c>
      <c r="FO146" t="s">
        <v>243</v>
      </c>
      <c r="FP146" t="s">
        <v>243</v>
      </c>
      <c r="FQ146" t="s">
        <v>242</v>
      </c>
      <c r="FR146" t="s">
        <v>243</v>
      </c>
      <c r="FS146" t="s">
        <v>243</v>
      </c>
      <c r="FT146" t="s">
        <v>243</v>
      </c>
      <c r="FU146" t="s">
        <v>243</v>
      </c>
      <c r="FV146" t="s">
        <v>243</v>
      </c>
      <c r="FW146" t="s">
        <v>243</v>
      </c>
      <c r="FX146" t="s">
        <v>243</v>
      </c>
      <c r="FY146" t="s">
        <v>243</v>
      </c>
      <c r="FZ146" t="s">
        <v>243</v>
      </c>
      <c r="GA146" t="s">
        <v>243</v>
      </c>
      <c r="GB146" t="s">
        <v>243</v>
      </c>
      <c r="GC146" t="s">
        <v>243</v>
      </c>
      <c r="GD146" t="s">
        <v>243</v>
      </c>
      <c r="GE146" t="s">
        <v>243</v>
      </c>
      <c r="GG146" t="s">
        <v>980</v>
      </c>
    </row>
    <row r="147" spans="1:189" x14ac:dyDescent="0.35">
      <c r="A147" t="s">
        <v>981</v>
      </c>
      <c r="B147" t="s">
        <v>905</v>
      </c>
      <c r="C147" t="s">
        <v>233</v>
      </c>
      <c r="D147" t="s">
        <v>370</v>
      </c>
      <c r="E147" t="s">
        <v>233</v>
      </c>
      <c r="F147" t="s">
        <v>233</v>
      </c>
      <c r="G147" t="s">
        <v>233</v>
      </c>
      <c r="H147" t="s">
        <v>795</v>
      </c>
      <c r="I147" t="s">
        <v>236</v>
      </c>
      <c r="J147" t="s">
        <v>381</v>
      </c>
      <c r="K147" t="s">
        <v>567</v>
      </c>
      <c r="L147" t="s">
        <v>982</v>
      </c>
      <c r="N147" t="s">
        <v>240</v>
      </c>
      <c r="O147" t="s">
        <v>580</v>
      </c>
      <c r="P147" t="s">
        <v>242</v>
      </c>
      <c r="Q147" t="s">
        <v>242</v>
      </c>
      <c r="R147" t="s">
        <v>243</v>
      </c>
      <c r="S147" t="s">
        <v>243</v>
      </c>
      <c r="T147" t="s">
        <v>243</v>
      </c>
      <c r="U147" t="s">
        <v>243</v>
      </c>
      <c r="W147" t="s">
        <v>422</v>
      </c>
      <c r="Y147" t="s">
        <v>786</v>
      </c>
      <c r="Z147" t="s">
        <v>243</v>
      </c>
      <c r="AA147" t="s">
        <v>243</v>
      </c>
      <c r="AB147" t="s">
        <v>243</v>
      </c>
      <c r="AC147" t="s">
        <v>243</v>
      </c>
      <c r="AD147" t="s">
        <v>242</v>
      </c>
      <c r="AE147" t="s">
        <v>243</v>
      </c>
      <c r="AF147" t="s">
        <v>243</v>
      </c>
      <c r="AG147" t="s">
        <v>243</v>
      </c>
      <c r="AH147" t="s">
        <v>243</v>
      </c>
      <c r="AI147" t="s">
        <v>243</v>
      </c>
      <c r="AJ147" t="s">
        <v>243</v>
      </c>
      <c r="AK147" t="s">
        <v>243</v>
      </c>
      <c r="AL147" t="s">
        <v>243</v>
      </c>
      <c r="AM147" t="s">
        <v>243</v>
      </c>
      <c r="AN147" t="s">
        <v>243</v>
      </c>
      <c r="AP147" t="s">
        <v>282</v>
      </c>
      <c r="AR147" t="s">
        <v>413</v>
      </c>
      <c r="AT147" t="s">
        <v>332</v>
      </c>
      <c r="AU147" t="s">
        <v>312</v>
      </c>
      <c r="AV147" t="s">
        <v>243</v>
      </c>
      <c r="AW147" t="s">
        <v>242</v>
      </c>
      <c r="AX147" t="s">
        <v>243</v>
      </c>
      <c r="AY147" t="s">
        <v>243</v>
      </c>
      <c r="AZ147" t="s">
        <v>242</v>
      </c>
      <c r="BA147" t="s">
        <v>243</v>
      </c>
      <c r="BB147" t="s">
        <v>243</v>
      </c>
      <c r="BC147" t="s">
        <v>250</v>
      </c>
      <c r="BD147" t="s">
        <v>250</v>
      </c>
      <c r="BE147" t="s">
        <v>250</v>
      </c>
      <c r="BF147" t="s">
        <v>287</v>
      </c>
      <c r="BG147" t="s">
        <v>250</v>
      </c>
      <c r="BH147" t="s">
        <v>250</v>
      </c>
      <c r="BI147" t="s">
        <v>348</v>
      </c>
      <c r="BJ147" t="s">
        <v>366</v>
      </c>
      <c r="BK147" t="s">
        <v>251</v>
      </c>
      <c r="BL147" t="s">
        <v>251</v>
      </c>
      <c r="BN147" t="s">
        <v>251</v>
      </c>
      <c r="BO147" t="s">
        <v>252</v>
      </c>
      <c r="BP147" t="s">
        <v>251</v>
      </c>
      <c r="BQ147" t="s">
        <v>266</v>
      </c>
      <c r="BR147" t="s">
        <v>251</v>
      </c>
      <c r="BT147" t="s">
        <v>251</v>
      </c>
      <c r="BU147" t="s">
        <v>251</v>
      </c>
      <c r="BV147" t="s">
        <v>251</v>
      </c>
      <c r="BX147" t="s">
        <v>338</v>
      </c>
      <c r="BY147" t="s">
        <v>251</v>
      </c>
      <c r="BZ147" t="s">
        <v>254</v>
      </c>
      <c r="CA147" t="s">
        <v>251</v>
      </c>
      <c r="CB147" t="s">
        <v>251</v>
      </c>
      <c r="CC147" t="s">
        <v>251</v>
      </c>
      <c r="CD147" t="s">
        <v>251</v>
      </c>
      <c r="CE147" t="s">
        <v>251</v>
      </c>
      <c r="CF147" t="s">
        <v>251</v>
      </c>
      <c r="CG147" t="s">
        <v>268</v>
      </c>
      <c r="CH147" t="s">
        <v>251</v>
      </c>
      <c r="CI147" t="s">
        <v>251</v>
      </c>
      <c r="CJ147" t="s">
        <v>251</v>
      </c>
      <c r="CK147" t="s">
        <v>251</v>
      </c>
      <c r="CL147" t="s">
        <v>251</v>
      </c>
      <c r="CN147" t="s">
        <v>110</v>
      </c>
      <c r="CO147" t="s">
        <v>117</v>
      </c>
      <c r="CP147" t="s">
        <v>119</v>
      </c>
      <c r="CQ147" t="s">
        <v>304</v>
      </c>
      <c r="CR147" t="s">
        <v>402</v>
      </c>
      <c r="CS147" t="s">
        <v>243</v>
      </c>
      <c r="CT147" t="s">
        <v>243</v>
      </c>
      <c r="CU147" t="s">
        <v>242</v>
      </c>
      <c r="CV147" t="s">
        <v>243</v>
      </c>
      <c r="CW147" t="s">
        <v>243</v>
      </c>
      <c r="CX147" t="s">
        <v>243</v>
      </c>
      <c r="CY147" t="s">
        <v>243</v>
      </c>
      <c r="CZ147" t="s">
        <v>243</v>
      </c>
      <c r="DA147" t="s">
        <v>243</v>
      </c>
      <c r="DB147" t="s">
        <v>243</v>
      </c>
      <c r="DC147" t="s">
        <v>242</v>
      </c>
      <c r="DD147" t="s">
        <v>243</v>
      </c>
      <c r="DE147" t="s">
        <v>243</v>
      </c>
      <c r="DF147" t="s">
        <v>243</v>
      </c>
      <c r="DG147" t="s">
        <v>243</v>
      </c>
      <c r="DH147" t="s">
        <v>243</v>
      </c>
      <c r="DI147" t="s">
        <v>243</v>
      </c>
      <c r="DJ147" t="s">
        <v>243</v>
      </c>
      <c r="EF147" t="s">
        <v>902</v>
      </c>
      <c r="EG147" t="s">
        <v>243</v>
      </c>
      <c r="EH147" t="s">
        <v>242</v>
      </c>
      <c r="EI147" t="s">
        <v>243</v>
      </c>
      <c r="EJ147" t="s">
        <v>243</v>
      </c>
      <c r="EK147" t="s">
        <v>243</v>
      </c>
      <c r="EL147" t="s">
        <v>243</v>
      </c>
      <c r="EM147" t="s">
        <v>242</v>
      </c>
      <c r="EN147" t="s">
        <v>243</v>
      </c>
      <c r="EO147" t="s">
        <v>242</v>
      </c>
      <c r="EP147" t="s">
        <v>243</v>
      </c>
      <c r="EQ147" t="s">
        <v>243</v>
      </c>
      <c r="ER147" t="s">
        <v>243</v>
      </c>
      <c r="ES147" t="s">
        <v>243</v>
      </c>
      <c r="ET147" t="s">
        <v>243</v>
      </c>
      <c r="EU147" t="s">
        <v>243</v>
      </c>
      <c r="EV147" t="s">
        <v>243</v>
      </c>
      <c r="EW147" t="s">
        <v>243</v>
      </c>
      <c r="EX147" t="s">
        <v>243</v>
      </c>
      <c r="EY147" t="s">
        <v>243</v>
      </c>
      <c r="EZ147" t="s">
        <v>243</v>
      </c>
      <c r="FA147" t="s">
        <v>243</v>
      </c>
      <c r="FB147" t="s">
        <v>243</v>
      </c>
      <c r="FC147" t="s">
        <v>243</v>
      </c>
      <c r="FD147" t="s">
        <v>243</v>
      </c>
      <c r="FE147" t="s">
        <v>243</v>
      </c>
      <c r="FF147" t="s">
        <v>243</v>
      </c>
      <c r="FG147" t="s">
        <v>243</v>
      </c>
      <c r="FH147" t="s">
        <v>243</v>
      </c>
      <c r="FI147" t="s">
        <v>243</v>
      </c>
      <c r="FJ147" t="s">
        <v>243</v>
      </c>
      <c r="FK147" t="s">
        <v>243</v>
      </c>
      <c r="FL147" t="s">
        <v>425</v>
      </c>
      <c r="FM147" t="s">
        <v>242</v>
      </c>
      <c r="FN147" t="s">
        <v>242</v>
      </c>
      <c r="FO147" t="s">
        <v>243</v>
      </c>
      <c r="FP147" t="s">
        <v>243</v>
      </c>
      <c r="FQ147" t="s">
        <v>243</v>
      </c>
      <c r="FR147" t="s">
        <v>243</v>
      </c>
      <c r="FS147" t="s">
        <v>242</v>
      </c>
      <c r="FT147" t="s">
        <v>243</v>
      </c>
      <c r="FU147" t="s">
        <v>243</v>
      </c>
      <c r="FV147" t="s">
        <v>243</v>
      </c>
      <c r="FW147" t="s">
        <v>243</v>
      </c>
      <c r="FX147" t="s">
        <v>243</v>
      </c>
      <c r="FY147" t="s">
        <v>243</v>
      </c>
      <c r="FZ147" t="s">
        <v>243</v>
      </c>
      <c r="GA147" t="s">
        <v>243</v>
      </c>
      <c r="GB147" t="s">
        <v>243</v>
      </c>
      <c r="GC147" t="s">
        <v>243</v>
      </c>
      <c r="GD147" t="s">
        <v>243</v>
      </c>
      <c r="GE147" t="s">
        <v>243</v>
      </c>
      <c r="GG147" t="s">
        <v>983</v>
      </c>
    </row>
    <row r="148" spans="1:189" x14ac:dyDescent="0.35">
      <c r="A148" t="s">
        <v>984</v>
      </c>
      <c r="B148" t="s">
        <v>905</v>
      </c>
      <c r="C148" t="s">
        <v>233</v>
      </c>
      <c r="D148" t="s">
        <v>334</v>
      </c>
      <c r="E148" t="s">
        <v>233</v>
      </c>
      <c r="F148" t="s">
        <v>233</v>
      </c>
      <c r="G148" t="s">
        <v>233</v>
      </c>
      <c r="H148" t="s">
        <v>985</v>
      </c>
      <c r="I148" t="s">
        <v>236</v>
      </c>
      <c r="J148" t="s">
        <v>381</v>
      </c>
      <c r="K148" t="s">
        <v>628</v>
      </c>
      <c r="L148" t="s">
        <v>629</v>
      </c>
      <c r="N148" t="s">
        <v>240</v>
      </c>
      <c r="O148" t="s">
        <v>241</v>
      </c>
      <c r="P148" t="s">
        <v>242</v>
      </c>
      <c r="Q148" t="s">
        <v>243</v>
      </c>
      <c r="R148" t="s">
        <v>243</v>
      </c>
      <c r="S148" t="s">
        <v>243</v>
      </c>
      <c r="T148" t="s">
        <v>243</v>
      </c>
      <c r="U148" t="s">
        <v>243</v>
      </c>
      <c r="W148" t="s">
        <v>244</v>
      </c>
      <c r="Y148" t="s">
        <v>245</v>
      </c>
      <c r="Z148" t="s">
        <v>243</v>
      </c>
      <c r="AA148" t="s">
        <v>243</v>
      </c>
      <c r="AB148" t="s">
        <v>243</v>
      </c>
      <c r="AC148" t="s">
        <v>243</v>
      </c>
      <c r="AD148" t="s">
        <v>243</v>
      </c>
      <c r="AE148" t="s">
        <v>243</v>
      </c>
      <c r="AF148" t="s">
        <v>242</v>
      </c>
      <c r="AG148" t="s">
        <v>243</v>
      </c>
      <c r="AH148" t="s">
        <v>243</v>
      </c>
      <c r="AI148" t="s">
        <v>243</v>
      </c>
      <c r="AJ148" t="s">
        <v>243</v>
      </c>
      <c r="AK148" t="s">
        <v>243</v>
      </c>
      <c r="AL148" t="s">
        <v>243</v>
      </c>
      <c r="AM148" t="s">
        <v>243</v>
      </c>
      <c r="AN148" t="s">
        <v>243</v>
      </c>
      <c r="AP148" t="s">
        <v>263</v>
      </c>
      <c r="AR148" t="s">
        <v>247</v>
      </c>
      <c r="AT148" t="s">
        <v>264</v>
      </c>
      <c r="AU148" t="s">
        <v>325</v>
      </c>
      <c r="AV148" t="s">
        <v>243</v>
      </c>
      <c r="AW148" t="s">
        <v>242</v>
      </c>
      <c r="AX148" t="s">
        <v>243</v>
      </c>
      <c r="AY148" t="s">
        <v>243</v>
      </c>
      <c r="AZ148" t="s">
        <v>243</v>
      </c>
      <c r="BA148" t="s">
        <v>243</v>
      </c>
      <c r="BB148" t="s">
        <v>243</v>
      </c>
      <c r="BC148" t="s">
        <v>250</v>
      </c>
      <c r="BD148" t="s">
        <v>250</v>
      </c>
      <c r="BE148" t="s">
        <v>250</v>
      </c>
      <c r="BF148" t="s">
        <v>250</v>
      </c>
      <c r="BG148" t="s">
        <v>250</v>
      </c>
      <c r="BH148" t="s">
        <v>250</v>
      </c>
      <c r="BI148" t="s">
        <v>251</v>
      </c>
      <c r="BJ148" t="s">
        <v>251</v>
      </c>
      <c r="BK148" t="s">
        <v>251</v>
      </c>
      <c r="BL148" t="s">
        <v>251</v>
      </c>
      <c r="BN148" t="s">
        <v>251</v>
      </c>
      <c r="BO148" t="s">
        <v>251</v>
      </c>
      <c r="BP148" t="s">
        <v>251</v>
      </c>
      <c r="BQ148" t="s">
        <v>251</v>
      </c>
      <c r="BR148" t="s">
        <v>251</v>
      </c>
      <c r="BT148" t="s">
        <v>251</v>
      </c>
      <c r="BU148" t="s">
        <v>251</v>
      </c>
      <c r="BV148" t="s">
        <v>251</v>
      </c>
      <c r="BW148" t="s">
        <v>251</v>
      </c>
      <c r="BX148" t="s">
        <v>251</v>
      </c>
      <c r="BY148" t="s">
        <v>251</v>
      </c>
      <c r="BZ148" t="s">
        <v>251</v>
      </c>
      <c r="CA148" t="s">
        <v>251</v>
      </c>
      <c r="CB148" t="s">
        <v>251</v>
      </c>
      <c r="CC148" t="s">
        <v>251</v>
      </c>
      <c r="CD148" t="s">
        <v>251</v>
      </c>
      <c r="CE148" t="s">
        <v>251</v>
      </c>
      <c r="CF148" t="s">
        <v>251</v>
      </c>
      <c r="CG148" t="s">
        <v>251</v>
      </c>
      <c r="CH148" t="s">
        <v>251</v>
      </c>
      <c r="CI148" t="s">
        <v>251</v>
      </c>
      <c r="CJ148" t="s">
        <v>251</v>
      </c>
      <c r="CK148" t="s">
        <v>251</v>
      </c>
      <c r="CL148" t="s">
        <v>697</v>
      </c>
      <c r="CM148" t="s">
        <v>986</v>
      </c>
      <c r="CN148" t="s">
        <v>131</v>
      </c>
      <c r="CQ148" t="s">
        <v>255</v>
      </c>
      <c r="CR148" t="s">
        <v>778</v>
      </c>
      <c r="CS148" t="s">
        <v>242</v>
      </c>
      <c r="CT148" t="s">
        <v>243</v>
      </c>
      <c r="CU148" t="s">
        <v>243</v>
      </c>
      <c r="CV148" t="s">
        <v>242</v>
      </c>
      <c r="CW148" t="s">
        <v>243</v>
      </c>
      <c r="CX148" t="s">
        <v>243</v>
      </c>
      <c r="CY148" t="s">
        <v>242</v>
      </c>
      <c r="CZ148" t="s">
        <v>243</v>
      </c>
      <c r="DA148" t="s">
        <v>243</v>
      </c>
      <c r="DB148" t="s">
        <v>243</v>
      </c>
      <c r="DC148" t="s">
        <v>242</v>
      </c>
      <c r="DD148" t="s">
        <v>243</v>
      </c>
      <c r="DE148" t="s">
        <v>243</v>
      </c>
      <c r="DF148" t="s">
        <v>243</v>
      </c>
      <c r="DG148" t="s">
        <v>243</v>
      </c>
      <c r="DH148" t="s">
        <v>243</v>
      </c>
      <c r="DI148" t="s">
        <v>243</v>
      </c>
      <c r="DJ148" t="s">
        <v>243</v>
      </c>
      <c r="EF148" t="s">
        <v>131</v>
      </c>
      <c r="EG148" t="s">
        <v>243</v>
      </c>
      <c r="EH148" t="s">
        <v>243</v>
      </c>
      <c r="EI148" t="s">
        <v>243</v>
      </c>
      <c r="EJ148" t="s">
        <v>243</v>
      </c>
      <c r="EK148" t="s">
        <v>243</v>
      </c>
      <c r="EL148" t="s">
        <v>243</v>
      </c>
      <c r="EM148" t="s">
        <v>243</v>
      </c>
      <c r="EN148" t="s">
        <v>243</v>
      </c>
      <c r="EO148" t="s">
        <v>243</v>
      </c>
      <c r="EP148" t="s">
        <v>243</v>
      </c>
      <c r="EQ148" t="s">
        <v>243</v>
      </c>
      <c r="ER148" t="s">
        <v>243</v>
      </c>
      <c r="ES148" t="s">
        <v>243</v>
      </c>
      <c r="ET148" t="s">
        <v>243</v>
      </c>
      <c r="EU148" t="s">
        <v>243</v>
      </c>
      <c r="EV148" t="s">
        <v>243</v>
      </c>
      <c r="EW148" t="s">
        <v>243</v>
      </c>
      <c r="EX148" t="s">
        <v>243</v>
      </c>
      <c r="EY148" t="s">
        <v>243</v>
      </c>
      <c r="EZ148" t="s">
        <v>243</v>
      </c>
      <c r="FA148" t="s">
        <v>243</v>
      </c>
      <c r="FB148" t="s">
        <v>243</v>
      </c>
      <c r="FC148" t="s">
        <v>243</v>
      </c>
      <c r="FD148" t="s">
        <v>243</v>
      </c>
      <c r="FE148" t="s">
        <v>243</v>
      </c>
      <c r="FF148" t="s">
        <v>243</v>
      </c>
      <c r="FG148" t="s">
        <v>243</v>
      </c>
      <c r="FH148" t="s">
        <v>243</v>
      </c>
      <c r="FI148" t="s">
        <v>243</v>
      </c>
      <c r="FJ148" t="s">
        <v>242</v>
      </c>
      <c r="FK148" t="s">
        <v>243</v>
      </c>
      <c r="FL148" t="s">
        <v>416</v>
      </c>
      <c r="FM148" t="s">
        <v>242</v>
      </c>
      <c r="FN148" t="s">
        <v>242</v>
      </c>
      <c r="FO148" t="s">
        <v>243</v>
      </c>
      <c r="FP148" t="s">
        <v>243</v>
      </c>
      <c r="FQ148" t="s">
        <v>243</v>
      </c>
      <c r="FR148" t="s">
        <v>243</v>
      </c>
      <c r="FS148" t="s">
        <v>243</v>
      </c>
      <c r="FT148" t="s">
        <v>243</v>
      </c>
      <c r="FU148" t="s">
        <v>243</v>
      </c>
      <c r="FV148" t="s">
        <v>243</v>
      </c>
      <c r="FW148" t="s">
        <v>243</v>
      </c>
      <c r="FX148" t="s">
        <v>243</v>
      </c>
      <c r="FY148" t="s">
        <v>243</v>
      </c>
      <c r="FZ148" t="s">
        <v>243</v>
      </c>
      <c r="GA148" t="s">
        <v>243</v>
      </c>
      <c r="GB148" t="s">
        <v>243</v>
      </c>
      <c r="GC148" t="s">
        <v>243</v>
      </c>
      <c r="GD148" t="s">
        <v>243</v>
      </c>
      <c r="GE148" t="s">
        <v>243</v>
      </c>
      <c r="GG148" t="s">
        <v>987</v>
      </c>
    </row>
    <row r="149" spans="1:189" x14ac:dyDescent="0.35">
      <c r="A149" t="s">
        <v>988</v>
      </c>
      <c r="B149" t="s">
        <v>905</v>
      </c>
      <c r="C149" t="s">
        <v>233</v>
      </c>
      <c r="D149" t="s">
        <v>605</v>
      </c>
      <c r="E149" t="s">
        <v>233</v>
      </c>
      <c r="F149" t="s">
        <v>233</v>
      </c>
      <c r="G149" t="s">
        <v>233</v>
      </c>
      <c r="H149" t="s">
        <v>678</v>
      </c>
      <c r="I149" t="s">
        <v>236</v>
      </c>
      <c r="J149" t="s">
        <v>277</v>
      </c>
      <c r="K149" t="s">
        <v>238</v>
      </c>
      <c r="L149" t="s">
        <v>239</v>
      </c>
      <c r="N149" t="s">
        <v>240</v>
      </c>
      <c r="O149" t="s">
        <v>241</v>
      </c>
      <c r="P149" t="s">
        <v>242</v>
      </c>
      <c r="Q149" t="s">
        <v>243</v>
      </c>
      <c r="R149" t="s">
        <v>243</v>
      </c>
      <c r="S149" t="s">
        <v>243</v>
      </c>
      <c r="T149" t="s">
        <v>243</v>
      </c>
      <c r="U149" t="s">
        <v>243</v>
      </c>
      <c r="W149" t="s">
        <v>244</v>
      </c>
      <c r="Y149" t="s">
        <v>412</v>
      </c>
      <c r="Z149" t="s">
        <v>243</v>
      </c>
      <c r="AA149" t="s">
        <v>242</v>
      </c>
      <c r="AB149" t="s">
        <v>243</v>
      </c>
      <c r="AC149" t="s">
        <v>243</v>
      </c>
      <c r="AD149" t="s">
        <v>243</v>
      </c>
      <c r="AE149" t="s">
        <v>243</v>
      </c>
      <c r="AF149" t="s">
        <v>243</v>
      </c>
      <c r="AG149" t="s">
        <v>243</v>
      </c>
      <c r="AH149" t="s">
        <v>243</v>
      </c>
      <c r="AI149" t="s">
        <v>243</v>
      </c>
      <c r="AJ149" t="s">
        <v>243</v>
      </c>
      <c r="AK149" t="s">
        <v>243</v>
      </c>
      <c r="AL149" t="s">
        <v>243</v>
      </c>
      <c r="AM149" t="s">
        <v>243</v>
      </c>
      <c r="AN149" t="s">
        <v>243</v>
      </c>
      <c r="AP149" t="s">
        <v>246</v>
      </c>
      <c r="AR149" t="s">
        <v>247</v>
      </c>
      <c r="AT149" t="s">
        <v>284</v>
      </c>
      <c r="AU149" t="s">
        <v>261</v>
      </c>
      <c r="AV149" t="s">
        <v>243</v>
      </c>
      <c r="AW149" t="s">
        <v>243</v>
      </c>
      <c r="AX149" t="s">
        <v>243</v>
      </c>
      <c r="AY149" t="s">
        <v>243</v>
      </c>
      <c r="AZ149" t="s">
        <v>243</v>
      </c>
      <c r="BA149" t="s">
        <v>243</v>
      </c>
      <c r="BB149" t="s">
        <v>242</v>
      </c>
      <c r="BC149" t="s">
        <v>250</v>
      </c>
      <c r="BD149" t="s">
        <v>250</v>
      </c>
      <c r="BE149" t="s">
        <v>250</v>
      </c>
      <c r="BF149" t="s">
        <v>250</v>
      </c>
      <c r="BG149" t="s">
        <v>250</v>
      </c>
      <c r="BH149" t="s">
        <v>250</v>
      </c>
      <c r="BI149" t="s">
        <v>348</v>
      </c>
      <c r="BJ149" t="s">
        <v>251</v>
      </c>
      <c r="BK149" t="s">
        <v>251</v>
      </c>
      <c r="BL149" t="s">
        <v>251</v>
      </c>
      <c r="BN149" t="s">
        <v>251</v>
      </c>
      <c r="BO149" t="s">
        <v>252</v>
      </c>
      <c r="BP149" t="s">
        <v>251</v>
      </c>
      <c r="BQ149" t="s">
        <v>266</v>
      </c>
      <c r="BR149" t="s">
        <v>251</v>
      </c>
      <c r="BT149" t="s">
        <v>289</v>
      </c>
      <c r="BU149" t="s">
        <v>251</v>
      </c>
      <c r="BV149" t="s">
        <v>251</v>
      </c>
      <c r="BX149" t="s">
        <v>251</v>
      </c>
      <c r="BY149" t="s">
        <v>251</v>
      </c>
      <c r="BZ149" t="s">
        <v>268</v>
      </c>
      <c r="CA149" t="s">
        <v>290</v>
      </c>
      <c r="CB149" t="s">
        <v>251</v>
      </c>
      <c r="CC149" t="s">
        <v>251</v>
      </c>
      <c r="CD149" t="s">
        <v>251</v>
      </c>
      <c r="CE149" t="s">
        <v>251</v>
      </c>
      <c r="CF149" t="s">
        <v>251</v>
      </c>
      <c r="CG149" t="s">
        <v>251</v>
      </c>
      <c r="CH149" t="s">
        <v>251</v>
      </c>
      <c r="CI149" t="s">
        <v>251</v>
      </c>
      <c r="CJ149" t="s">
        <v>251</v>
      </c>
      <c r="CK149" t="s">
        <v>251</v>
      </c>
      <c r="CL149" t="s">
        <v>697</v>
      </c>
      <c r="CM149" t="s">
        <v>989</v>
      </c>
      <c r="CN149" t="s">
        <v>120</v>
      </c>
      <c r="CO149" t="s">
        <v>110</v>
      </c>
      <c r="CP149" t="s">
        <v>113</v>
      </c>
      <c r="CQ149" t="s">
        <v>304</v>
      </c>
      <c r="CR149" t="s">
        <v>339</v>
      </c>
      <c r="CS149" t="s">
        <v>243</v>
      </c>
      <c r="CT149" t="s">
        <v>243</v>
      </c>
      <c r="CU149" t="s">
        <v>243</v>
      </c>
      <c r="CV149" t="s">
        <v>243</v>
      </c>
      <c r="CW149" t="s">
        <v>243</v>
      </c>
      <c r="CX149" t="s">
        <v>243</v>
      </c>
      <c r="CY149" t="s">
        <v>242</v>
      </c>
      <c r="CZ149" t="s">
        <v>243</v>
      </c>
      <c r="DA149" t="s">
        <v>243</v>
      </c>
      <c r="DB149" t="s">
        <v>243</v>
      </c>
      <c r="DC149" t="s">
        <v>242</v>
      </c>
      <c r="DD149" t="s">
        <v>243</v>
      </c>
      <c r="DE149" t="s">
        <v>243</v>
      </c>
      <c r="DF149" t="s">
        <v>243</v>
      </c>
      <c r="DG149" t="s">
        <v>243</v>
      </c>
      <c r="DH149" t="s">
        <v>243</v>
      </c>
      <c r="DI149" t="s">
        <v>243</v>
      </c>
      <c r="DJ149" t="s">
        <v>243</v>
      </c>
      <c r="EF149" t="s">
        <v>990</v>
      </c>
      <c r="EG149" t="s">
        <v>243</v>
      </c>
      <c r="EH149" t="s">
        <v>243</v>
      </c>
      <c r="EI149" t="s">
        <v>243</v>
      </c>
      <c r="EJ149" t="s">
        <v>243</v>
      </c>
      <c r="EK149" t="s">
        <v>243</v>
      </c>
      <c r="EL149" t="s">
        <v>243</v>
      </c>
      <c r="EM149" t="s">
        <v>243</v>
      </c>
      <c r="EN149" t="s">
        <v>243</v>
      </c>
      <c r="EO149" t="s">
        <v>242</v>
      </c>
      <c r="EP149" t="s">
        <v>243</v>
      </c>
      <c r="EQ149" t="s">
        <v>243</v>
      </c>
      <c r="ER149" t="s">
        <v>243</v>
      </c>
      <c r="ES149" t="s">
        <v>243</v>
      </c>
      <c r="ET149" t="s">
        <v>243</v>
      </c>
      <c r="EU149" t="s">
        <v>243</v>
      </c>
      <c r="EV149" t="s">
        <v>243</v>
      </c>
      <c r="EW149" t="s">
        <v>243</v>
      </c>
      <c r="EX149" t="s">
        <v>243</v>
      </c>
      <c r="EY149" t="s">
        <v>242</v>
      </c>
      <c r="EZ149" t="s">
        <v>243</v>
      </c>
      <c r="FA149" t="s">
        <v>243</v>
      </c>
      <c r="FB149" t="s">
        <v>243</v>
      </c>
      <c r="FC149" t="s">
        <v>243</v>
      </c>
      <c r="FD149" t="s">
        <v>243</v>
      </c>
      <c r="FE149" t="s">
        <v>243</v>
      </c>
      <c r="FF149" t="s">
        <v>243</v>
      </c>
      <c r="FG149" t="s">
        <v>243</v>
      </c>
      <c r="FH149" t="s">
        <v>243</v>
      </c>
      <c r="FI149" t="s">
        <v>243</v>
      </c>
      <c r="FJ149" t="s">
        <v>243</v>
      </c>
      <c r="FK149" t="s">
        <v>243</v>
      </c>
      <c r="FL149" t="s">
        <v>735</v>
      </c>
      <c r="FM149" t="s">
        <v>242</v>
      </c>
      <c r="FN149" t="s">
        <v>243</v>
      </c>
      <c r="FO149" t="s">
        <v>243</v>
      </c>
      <c r="FP149" t="s">
        <v>243</v>
      </c>
      <c r="FQ149" t="s">
        <v>243</v>
      </c>
      <c r="FR149" t="s">
        <v>243</v>
      </c>
      <c r="FS149" t="s">
        <v>243</v>
      </c>
      <c r="FT149" t="s">
        <v>242</v>
      </c>
      <c r="FU149" t="s">
        <v>243</v>
      </c>
      <c r="FV149" t="s">
        <v>243</v>
      </c>
      <c r="FW149" t="s">
        <v>243</v>
      </c>
      <c r="FX149" t="s">
        <v>243</v>
      </c>
      <c r="FY149" t="s">
        <v>243</v>
      </c>
      <c r="FZ149" t="s">
        <v>242</v>
      </c>
      <c r="GA149" t="s">
        <v>243</v>
      </c>
      <c r="GB149" t="s">
        <v>243</v>
      </c>
      <c r="GC149" t="s">
        <v>243</v>
      </c>
      <c r="GD149" t="s">
        <v>243</v>
      </c>
      <c r="GE149" t="s">
        <v>243</v>
      </c>
      <c r="GG149" t="s">
        <v>991</v>
      </c>
    </row>
    <row r="150" spans="1:189" x14ac:dyDescent="0.35">
      <c r="A150" t="s">
        <v>992</v>
      </c>
      <c r="B150" t="s">
        <v>905</v>
      </c>
      <c r="C150" t="s">
        <v>233</v>
      </c>
      <c r="D150" t="s">
        <v>419</v>
      </c>
      <c r="E150" t="s">
        <v>233</v>
      </c>
      <c r="F150" t="s">
        <v>233</v>
      </c>
      <c r="G150" t="s">
        <v>233</v>
      </c>
      <c r="H150" t="s">
        <v>701</v>
      </c>
      <c r="I150" t="s">
        <v>321</v>
      </c>
      <c r="J150" t="s">
        <v>277</v>
      </c>
      <c r="K150" t="s">
        <v>567</v>
      </c>
      <c r="L150" t="s">
        <v>926</v>
      </c>
      <c r="N150" t="s">
        <v>240</v>
      </c>
      <c r="O150" t="s">
        <v>241</v>
      </c>
      <c r="P150" t="s">
        <v>242</v>
      </c>
      <c r="Q150" t="s">
        <v>243</v>
      </c>
      <c r="R150" t="s">
        <v>243</v>
      </c>
      <c r="S150" t="s">
        <v>243</v>
      </c>
      <c r="T150" t="s">
        <v>243</v>
      </c>
      <c r="U150" t="s">
        <v>243</v>
      </c>
      <c r="W150" t="s">
        <v>244</v>
      </c>
      <c r="Y150" t="s">
        <v>356</v>
      </c>
      <c r="Z150" t="s">
        <v>243</v>
      </c>
      <c r="AA150" t="s">
        <v>243</v>
      </c>
      <c r="AB150" t="s">
        <v>243</v>
      </c>
      <c r="AC150" t="s">
        <v>243</v>
      </c>
      <c r="AD150" t="s">
        <v>243</v>
      </c>
      <c r="AE150" t="s">
        <v>243</v>
      </c>
      <c r="AF150" t="s">
        <v>243</v>
      </c>
      <c r="AG150" t="s">
        <v>243</v>
      </c>
      <c r="AH150" t="s">
        <v>243</v>
      </c>
      <c r="AI150" t="s">
        <v>243</v>
      </c>
      <c r="AJ150" t="s">
        <v>243</v>
      </c>
      <c r="AK150" t="s">
        <v>242</v>
      </c>
      <c r="AL150" t="s">
        <v>243</v>
      </c>
      <c r="AM150" t="s">
        <v>243</v>
      </c>
      <c r="AN150" t="s">
        <v>243</v>
      </c>
      <c r="AP150" t="s">
        <v>246</v>
      </c>
      <c r="AR150" t="s">
        <v>247</v>
      </c>
      <c r="AT150" t="s">
        <v>307</v>
      </c>
      <c r="AU150" t="s">
        <v>358</v>
      </c>
      <c r="AV150" t="s">
        <v>243</v>
      </c>
      <c r="AW150" t="s">
        <v>242</v>
      </c>
      <c r="AX150" t="s">
        <v>243</v>
      </c>
      <c r="AY150" t="s">
        <v>242</v>
      </c>
      <c r="AZ150" t="s">
        <v>243</v>
      </c>
      <c r="BA150" t="s">
        <v>243</v>
      </c>
      <c r="BB150" t="s">
        <v>243</v>
      </c>
      <c r="BC150" t="s">
        <v>250</v>
      </c>
      <c r="BD150" t="s">
        <v>250</v>
      </c>
      <c r="BE150" t="s">
        <v>250</v>
      </c>
      <c r="BF150" t="s">
        <v>250</v>
      </c>
      <c r="BG150" t="s">
        <v>250</v>
      </c>
      <c r="BH150" t="s">
        <v>250</v>
      </c>
      <c r="BI150" t="s">
        <v>251</v>
      </c>
      <c r="BJ150" t="s">
        <v>251</v>
      </c>
      <c r="BK150" t="s">
        <v>251</v>
      </c>
      <c r="BL150" t="s">
        <v>251</v>
      </c>
      <c r="BN150" t="s">
        <v>251</v>
      </c>
      <c r="BO150" t="s">
        <v>251</v>
      </c>
      <c r="BP150" t="s">
        <v>251</v>
      </c>
      <c r="BQ150" t="s">
        <v>266</v>
      </c>
      <c r="BR150" t="s">
        <v>251</v>
      </c>
      <c r="BT150" t="s">
        <v>251</v>
      </c>
      <c r="BU150" t="s">
        <v>251</v>
      </c>
      <c r="BV150" t="s">
        <v>251</v>
      </c>
      <c r="BX150" t="s">
        <v>338</v>
      </c>
      <c r="BY150" t="s">
        <v>251</v>
      </c>
      <c r="BZ150" t="s">
        <v>251</v>
      </c>
      <c r="CA150" t="s">
        <v>251</v>
      </c>
      <c r="CB150" t="s">
        <v>291</v>
      </c>
      <c r="CC150" t="s">
        <v>292</v>
      </c>
      <c r="CD150" t="s">
        <v>251</v>
      </c>
      <c r="CE150" t="s">
        <v>251</v>
      </c>
      <c r="CF150" t="s">
        <v>251</v>
      </c>
      <c r="CG150" t="s">
        <v>268</v>
      </c>
      <c r="CH150" t="s">
        <v>268</v>
      </c>
      <c r="CI150" t="s">
        <v>268</v>
      </c>
      <c r="CJ150" t="s">
        <v>268</v>
      </c>
      <c r="CK150" t="s">
        <v>251</v>
      </c>
      <c r="CL150" t="s">
        <v>251</v>
      </c>
      <c r="CN150" t="s">
        <v>110</v>
      </c>
      <c r="CO150" t="s">
        <v>117</v>
      </c>
      <c r="CP150" t="s">
        <v>122</v>
      </c>
      <c r="CQ150" t="s">
        <v>293</v>
      </c>
      <c r="DL150" t="s">
        <v>339</v>
      </c>
      <c r="DM150" t="s">
        <v>243</v>
      </c>
      <c r="DN150" t="s">
        <v>243</v>
      </c>
      <c r="DO150" t="s">
        <v>243</v>
      </c>
      <c r="DP150" t="s">
        <v>243</v>
      </c>
      <c r="DQ150" t="s">
        <v>243</v>
      </c>
      <c r="DR150" t="s">
        <v>243</v>
      </c>
      <c r="DS150" t="s">
        <v>242</v>
      </c>
      <c r="DT150" t="s">
        <v>243</v>
      </c>
      <c r="DU150" t="s">
        <v>243</v>
      </c>
      <c r="DV150" t="s">
        <v>243</v>
      </c>
      <c r="DW150" t="s">
        <v>242</v>
      </c>
      <c r="DX150" t="s">
        <v>243</v>
      </c>
      <c r="DY150" t="s">
        <v>243</v>
      </c>
      <c r="DZ150" t="s">
        <v>243</v>
      </c>
      <c r="EA150" t="s">
        <v>243</v>
      </c>
      <c r="EB150" t="s">
        <v>243</v>
      </c>
      <c r="EC150" t="s">
        <v>243</v>
      </c>
      <c r="ED150" t="s">
        <v>243</v>
      </c>
      <c r="EF150" t="s">
        <v>993</v>
      </c>
      <c r="EG150" t="s">
        <v>243</v>
      </c>
      <c r="EH150" t="s">
        <v>243</v>
      </c>
      <c r="EI150" t="s">
        <v>243</v>
      </c>
      <c r="EJ150" t="s">
        <v>243</v>
      </c>
      <c r="EK150" t="s">
        <v>243</v>
      </c>
      <c r="EL150" t="s">
        <v>243</v>
      </c>
      <c r="EM150" t="s">
        <v>243</v>
      </c>
      <c r="EN150" t="s">
        <v>243</v>
      </c>
      <c r="EO150" t="s">
        <v>242</v>
      </c>
      <c r="EP150" t="s">
        <v>243</v>
      </c>
      <c r="EQ150" t="s">
        <v>243</v>
      </c>
      <c r="ER150" t="s">
        <v>243</v>
      </c>
      <c r="ES150" t="s">
        <v>243</v>
      </c>
      <c r="ET150" t="s">
        <v>243</v>
      </c>
      <c r="EU150" t="s">
        <v>243</v>
      </c>
      <c r="EV150" t="s">
        <v>242</v>
      </c>
      <c r="EW150" t="s">
        <v>243</v>
      </c>
      <c r="EX150" t="s">
        <v>243</v>
      </c>
      <c r="EY150" t="s">
        <v>243</v>
      </c>
      <c r="EZ150" t="s">
        <v>243</v>
      </c>
      <c r="FA150" t="s">
        <v>242</v>
      </c>
      <c r="FB150" t="s">
        <v>243</v>
      </c>
      <c r="FC150" t="s">
        <v>243</v>
      </c>
      <c r="FD150" t="s">
        <v>243</v>
      </c>
      <c r="FE150" t="s">
        <v>243</v>
      </c>
      <c r="FF150" t="s">
        <v>243</v>
      </c>
      <c r="FG150" t="s">
        <v>243</v>
      </c>
      <c r="FH150" t="s">
        <v>243</v>
      </c>
      <c r="FI150" t="s">
        <v>243</v>
      </c>
      <c r="FJ150" t="s">
        <v>243</v>
      </c>
      <c r="FK150" t="s">
        <v>243</v>
      </c>
      <c r="FL150" t="s">
        <v>554</v>
      </c>
      <c r="FM150" t="s">
        <v>242</v>
      </c>
      <c r="FN150" t="s">
        <v>242</v>
      </c>
      <c r="FO150" t="s">
        <v>243</v>
      </c>
      <c r="FP150" t="s">
        <v>243</v>
      </c>
      <c r="FQ150" t="s">
        <v>243</v>
      </c>
      <c r="FR150" t="s">
        <v>243</v>
      </c>
      <c r="FS150" t="s">
        <v>243</v>
      </c>
      <c r="FT150" t="s">
        <v>242</v>
      </c>
      <c r="FU150" t="s">
        <v>243</v>
      </c>
      <c r="FV150" t="s">
        <v>243</v>
      </c>
      <c r="FW150" t="s">
        <v>243</v>
      </c>
      <c r="FX150" t="s">
        <v>243</v>
      </c>
      <c r="FY150" t="s">
        <v>243</v>
      </c>
      <c r="FZ150" t="s">
        <v>243</v>
      </c>
      <c r="GA150" t="s">
        <v>243</v>
      </c>
      <c r="GB150" t="s">
        <v>243</v>
      </c>
      <c r="GC150" t="s">
        <v>243</v>
      </c>
      <c r="GD150" t="s">
        <v>243</v>
      </c>
      <c r="GE150" t="s">
        <v>243</v>
      </c>
      <c r="GG150" t="s">
        <v>994</v>
      </c>
    </row>
    <row r="151" spans="1:189" x14ac:dyDescent="0.35">
      <c r="A151" t="s">
        <v>995</v>
      </c>
      <c r="B151" t="s">
        <v>905</v>
      </c>
      <c r="C151" t="s">
        <v>233</v>
      </c>
      <c r="D151" t="s">
        <v>656</v>
      </c>
      <c r="E151" t="s">
        <v>233</v>
      </c>
      <c r="F151" t="s">
        <v>233</v>
      </c>
      <c r="G151" t="s">
        <v>233</v>
      </c>
      <c r="H151" t="s">
        <v>996</v>
      </c>
      <c r="I151" t="s">
        <v>261</v>
      </c>
      <c r="K151" t="s">
        <v>389</v>
      </c>
      <c r="L151" t="s">
        <v>390</v>
      </c>
      <c r="N151" t="s">
        <v>240</v>
      </c>
      <c r="O151" t="s">
        <v>241</v>
      </c>
      <c r="P151" t="s">
        <v>242</v>
      </c>
      <c r="Q151" t="s">
        <v>243</v>
      </c>
      <c r="R151" t="s">
        <v>243</v>
      </c>
      <c r="S151" t="s">
        <v>243</v>
      </c>
      <c r="T151" t="s">
        <v>243</v>
      </c>
      <c r="U151" t="s">
        <v>243</v>
      </c>
      <c r="W151" t="s">
        <v>244</v>
      </c>
      <c r="Y151" t="s">
        <v>245</v>
      </c>
      <c r="Z151" t="s">
        <v>243</v>
      </c>
      <c r="AA151" t="s">
        <v>243</v>
      </c>
      <c r="AB151" t="s">
        <v>243</v>
      </c>
      <c r="AC151" t="s">
        <v>243</v>
      </c>
      <c r="AD151" t="s">
        <v>243</v>
      </c>
      <c r="AE151" t="s">
        <v>243</v>
      </c>
      <c r="AF151" t="s">
        <v>242</v>
      </c>
      <c r="AG151" t="s">
        <v>243</v>
      </c>
      <c r="AH151" t="s">
        <v>243</v>
      </c>
      <c r="AI151" t="s">
        <v>243</v>
      </c>
      <c r="AJ151" t="s">
        <v>243</v>
      </c>
      <c r="AK151" t="s">
        <v>243</v>
      </c>
      <c r="AL151" t="s">
        <v>243</v>
      </c>
      <c r="AM151" t="s">
        <v>243</v>
      </c>
      <c r="AN151" t="s">
        <v>243</v>
      </c>
      <c r="AP151" t="s">
        <v>246</v>
      </c>
      <c r="AR151" t="s">
        <v>283</v>
      </c>
      <c r="AT151" t="s">
        <v>242</v>
      </c>
      <c r="AU151" t="s">
        <v>303</v>
      </c>
      <c r="AV151" t="s">
        <v>243</v>
      </c>
      <c r="AW151" t="s">
        <v>243</v>
      </c>
      <c r="AX151" t="s">
        <v>242</v>
      </c>
      <c r="AY151" t="s">
        <v>243</v>
      </c>
      <c r="AZ151" t="s">
        <v>243</v>
      </c>
      <c r="BA151" t="s">
        <v>243</v>
      </c>
      <c r="BB151" t="s">
        <v>243</v>
      </c>
      <c r="BC151" t="s">
        <v>287</v>
      </c>
      <c r="BD151" t="s">
        <v>250</v>
      </c>
      <c r="BE151" t="s">
        <v>250</v>
      </c>
      <c r="BF151" t="s">
        <v>287</v>
      </c>
      <c r="BG151" t="s">
        <v>250</v>
      </c>
      <c r="BH151" t="s">
        <v>250</v>
      </c>
      <c r="BI151" t="s">
        <v>251</v>
      </c>
      <c r="BJ151" t="s">
        <v>251</v>
      </c>
      <c r="BK151" t="s">
        <v>251</v>
      </c>
      <c r="BL151" t="s">
        <v>251</v>
      </c>
      <c r="BN151" t="s">
        <v>251</v>
      </c>
      <c r="BO151" t="s">
        <v>251</v>
      </c>
      <c r="BP151" t="s">
        <v>251</v>
      </c>
      <c r="BQ151" t="s">
        <v>251</v>
      </c>
      <c r="BR151" t="s">
        <v>251</v>
      </c>
      <c r="BT151" t="s">
        <v>289</v>
      </c>
      <c r="BU151" t="s">
        <v>253</v>
      </c>
      <c r="BV151" t="s">
        <v>251</v>
      </c>
      <c r="BY151" t="s">
        <v>251</v>
      </c>
      <c r="BZ151" t="s">
        <v>254</v>
      </c>
      <c r="CA151" t="s">
        <v>251</v>
      </c>
      <c r="CB151" t="s">
        <v>251</v>
      </c>
      <c r="CC151" t="s">
        <v>251</v>
      </c>
      <c r="CD151" t="s">
        <v>251</v>
      </c>
      <c r="CE151" t="s">
        <v>251</v>
      </c>
      <c r="CF151" t="s">
        <v>251</v>
      </c>
      <c r="CG151" t="s">
        <v>251</v>
      </c>
      <c r="CH151" t="s">
        <v>251</v>
      </c>
      <c r="CI151" t="s">
        <v>251</v>
      </c>
      <c r="CJ151" t="s">
        <v>251</v>
      </c>
      <c r="CK151" t="s">
        <v>251</v>
      </c>
      <c r="CL151" t="s">
        <v>251</v>
      </c>
      <c r="CN151" t="s">
        <v>119</v>
      </c>
      <c r="CO151" t="s">
        <v>113</v>
      </c>
      <c r="CP151" t="s">
        <v>114</v>
      </c>
      <c r="CQ151" t="s">
        <v>255</v>
      </c>
      <c r="CR151" t="s">
        <v>424</v>
      </c>
      <c r="CS151" t="s">
        <v>243</v>
      </c>
      <c r="CT151" t="s">
        <v>243</v>
      </c>
      <c r="CU151" t="s">
        <v>243</v>
      </c>
      <c r="CV151" t="s">
        <v>243</v>
      </c>
      <c r="CW151" t="s">
        <v>242</v>
      </c>
      <c r="CX151" t="s">
        <v>243</v>
      </c>
      <c r="CY151" t="s">
        <v>242</v>
      </c>
      <c r="CZ151" t="s">
        <v>243</v>
      </c>
      <c r="DA151" t="s">
        <v>243</v>
      </c>
      <c r="DB151" t="s">
        <v>243</v>
      </c>
      <c r="DC151" t="s">
        <v>242</v>
      </c>
      <c r="DD151" t="s">
        <v>243</v>
      </c>
      <c r="DE151" t="s">
        <v>243</v>
      </c>
      <c r="DF151" t="s">
        <v>243</v>
      </c>
      <c r="DG151" t="s">
        <v>243</v>
      </c>
      <c r="DH151" t="s">
        <v>243</v>
      </c>
      <c r="DI151" t="s">
        <v>243</v>
      </c>
      <c r="DJ151" t="s">
        <v>243</v>
      </c>
      <c r="EF151" t="s">
        <v>997</v>
      </c>
      <c r="EG151" t="s">
        <v>243</v>
      </c>
      <c r="EH151" t="s">
        <v>243</v>
      </c>
      <c r="EI151" t="s">
        <v>243</v>
      </c>
      <c r="EJ151" t="s">
        <v>243</v>
      </c>
      <c r="EK151" t="s">
        <v>243</v>
      </c>
      <c r="EL151" t="s">
        <v>243</v>
      </c>
      <c r="EM151" t="s">
        <v>243</v>
      </c>
      <c r="EN151" t="s">
        <v>243</v>
      </c>
      <c r="EO151" t="s">
        <v>243</v>
      </c>
      <c r="EP151" t="s">
        <v>243</v>
      </c>
      <c r="EQ151" t="s">
        <v>243</v>
      </c>
      <c r="ER151" t="s">
        <v>242</v>
      </c>
      <c r="ES151" t="s">
        <v>242</v>
      </c>
      <c r="ET151" t="s">
        <v>243</v>
      </c>
      <c r="EU151" t="s">
        <v>243</v>
      </c>
      <c r="EV151" t="s">
        <v>243</v>
      </c>
      <c r="EW151" t="s">
        <v>243</v>
      </c>
      <c r="EX151" t="s">
        <v>242</v>
      </c>
      <c r="EY151" t="s">
        <v>243</v>
      </c>
      <c r="EZ151" t="s">
        <v>243</v>
      </c>
      <c r="FA151" t="s">
        <v>243</v>
      </c>
      <c r="FB151" t="s">
        <v>243</v>
      </c>
      <c r="FC151" t="s">
        <v>243</v>
      </c>
      <c r="FD151" t="s">
        <v>243</v>
      </c>
      <c r="FE151" t="s">
        <v>243</v>
      </c>
      <c r="FF151" t="s">
        <v>243</v>
      </c>
      <c r="FG151" t="s">
        <v>243</v>
      </c>
      <c r="FH151" t="s">
        <v>243</v>
      </c>
      <c r="FI151" t="s">
        <v>243</v>
      </c>
      <c r="FJ151" t="s">
        <v>243</v>
      </c>
      <c r="FK151" t="s">
        <v>243</v>
      </c>
      <c r="FL151" t="s">
        <v>630</v>
      </c>
      <c r="FM151" t="s">
        <v>242</v>
      </c>
      <c r="FN151" t="s">
        <v>243</v>
      </c>
      <c r="FO151" t="s">
        <v>243</v>
      </c>
      <c r="FP151" t="s">
        <v>243</v>
      </c>
      <c r="FQ151" t="s">
        <v>243</v>
      </c>
      <c r="FR151" t="s">
        <v>242</v>
      </c>
      <c r="FS151" t="s">
        <v>243</v>
      </c>
      <c r="FT151" t="s">
        <v>243</v>
      </c>
      <c r="FU151" t="s">
        <v>243</v>
      </c>
      <c r="FV151" t="s">
        <v>243</v>
      </c>
      <c r="FW151" t="s">
        <v>243</v>
      </c>
      <c r="FX151" t="s">
        <v>243</v>
      </c>
      <c r="FY151" t="s">
        <v>243</v>
      </c>
      <c r="FZ151" t="s">
        <v>242</v>
      </c>
      <c r="GA151" t="s">
        <v>243</v>
      </c>
      <c r="GB151" t="s">
        <v>243</v>
      </c>
      <c r="GC151" t="s">
        <v>243</v>
      </c>
      <c r="GD151" t="s">
        <v>243</v>
      </c>
      <c r="GE151" t="s">
        <v>243</v>
      </c>
      <c r="GG151" t="s">
        <v>998</v>
      </c>
    </row>
    <row r="152" spans="1:189" x14ac:dyDescent="0.35">
      <c r="A152" t="s">
        <v>999</v>
      </c>
      <c r="B152" t="s">
        <v>905</v>
      </c>
      <c r="C152" t="s">
        <v>233</v>
      </c>
      <c r="D152" t="s">
        <v>334</v>
      </c>
      <c r="E152" t="s">
        <v>233</v>
      </c>
      <c r="F152" t="s">
        <v>233</v>
      </c>
      <c r="G152" t="s">
        <v>233</v>
      </c>
      <c r="H152" t="s">
        <v>1000</v>
      </c>
      <c r="I152" t="s">
        <v>261</v>
      </c>
      <c r="K152" t="s">
        <v>353</v>
      </c>
      <c r="L152" t="s">
        <v>354</v>
      </c>
      <c r="M152" t="s">
        <v>355</v>
      </c>
      <c r="N152" t="s">
        <v>240</v>
      </c>
      <c r="O152" t="s">
        <v>241</v>
      </c>
      <c r="P152" t="s">
        <v>242</v>
      </c>
      <c r="Q152" t="s">
        <v>243</v>
      </c>
      <c r="R152" t="s">
        <v>243</v>
      </c>
      <c r="S152" t="s">
        <v>243</v>
      </c>
      <c r="T152" t="s">
        <v>243</v>
      </c>
      <c r="U152" t="s">
        <v>243</v>
      </c>
      <c r="W152" t="s">
        <v>244</v>
      </c>
      <c r="Y152" t="s">
        <v>356</v>
      </c>
      <c r="Z152" t="s">
        <v>243</v>
      </c>
      <c r="AA152" t="s">
        <v>243</v>
      </c>
      <c r="AB152" t="s">
        <v>243</v>
      </c>
      <c r="AC152" t="s">
        <v>243</v>
      </c>
      <c r="AD152" t="s">
        <v>243</v>
      </c>
      <c r="AE152" t="s">
        <v>243</v>
      </c>
      <c r="AF152" t="s">
        <v>243</v>
      </c>
      <c r="AG152" t="s">
        <v>243</v>
      </c>
      <c r="AH152" t="s">
        <v>243</v>
      </c>
      <c r="AI152" t="s">
        <v>243</v>
      </c>
      <c r="AJ152" t="s">
        <v>243</v>
      </c>
      <c r="AK152" t="s">
        <v>242</v>
      </c>
      <c r="AL152" t="s">
        <v>243</v>
      </c>
      <c r="AM152" t="s">
        <v>243</v>
      </c>
      <c r="AN152" t="s">
        <v>243</v>
      </c>
      <c r="AP152" t="s">
        <v>246</v>
      </c>
      <c r="AR152" t="s">
        <v>247</v>
      </c>
      <c r="AT152" t="s">
        <v>264</v>
      </c>
      <c r="AU152" t="s">
        <v>325</v>
      </c>
      <c r="AV152" t="s">
        <v>243</v>
      </c>
      <c r="AW152" t="s">
        <v>242</v>
      </c>
      <c r="AX152" t="s">
        <v>243</v>
      </c>
      <c r="AY152" t="s">
        <v>243</v>
      </c>
      <c r="AZ152" t="s">
        <v>243</v>
      </c>
      <c r="BA152" t="s">
        <v>243</v>
      </c>
      <c r="BB152" t="s">
        <v>243</v>
      </c>
      <c r="BC152" t="s">
        <v>250</v>
      </c>
      <c r="BD152" t="s">
        <v>250</v>
      </c>
      <c r="BE152" t="s">
        <v>250</v>
      </c>
      <c r="BF152" t="s">
        <v>250</v>
      </c>
      <c r="BG152" t="s">
        <v>250</v>
      </c>
      <c r="BH152" t="s">
        <v>250</v>
      </c>
      <c r="BI152" t="s">
        <v>251</v>
      </c>
      <c r="BJ152" t="s">
        <v>251</v>
      </c>
      <c r="BK152" t="s">
        <v>251</v>
      </c>
      <c r="BL152" t="s">
        <v>251</v>
      </c>
      <c r="BN152" t="s">
        <v>251</v>
      </c>
      <c r="BO152" t="s">
        <v>252</v>
      </c>
      <c r="BP152" t="s">
        <v>251</v>
      </c>
      <c r="BQ152" t="s">
        <v>266</v>
      </c>
      <c r="BR152" t="s">
        <v>251</v>
      </c>
      <c r="BT152" t="s">
        <v>251</v>
      </c>
      <c r="BU152" t="s">
        <v>251</v>
      </c>
      <c r="BV152" t="s">
        <v>251</v>
      </c>
      <c r="BW152" t="s">
        <v>251</v>
      </c>
      <c r="BX152" t="s">
        <v>338</v>
      </c>
      <c r="BY152" t="s">
        <v>382</v>
      </c>
      <c r="BZ152" t="s">
        <v>254</v>
      </c>
      <c r="CA152" t="s">
        <v>251</v>
      </c>
      <c r="CB152" t="s">
        <v>251</v>
      </c>
      <c r="CC152" t="s">
        <v>292</v>
      </c>
      <c r="CD152" t="s">
        <v>251</v>
      </c>
      <c r="CE152" t="s">
        <v>251</v>
      </c>
      <c r="CF152" t="s">
        <v>251</v>
      </c>
      <c r="CG152" t="s">
        <v>251</v>
      </c>
      <c r="CH152" t="s">
        <v>251</v>
      </c>
      <c r="CI152" t="s">
        <v>251</v>
      </c>
      <c r="CJ152" t="s">
        <v>251</v>
      </c>
      <c r="CK152" t="s">
        <v>251</v>
      </c>
      <c r="CL152" t="s">
        <v>251</v>
      </c>
      <c r="CN152" t="s">
        <v>117</v>
      </c>
      <c r="CO152" t="s">
        <v>108</v>
      </c>
      <c r="CP152" t="s">
        <v>122</v>
      </c>
      <c r="CQ152" t="s">
        <v>304</v>
      </c>
      <c r="CR152" t="s">
        <v>383</v>
      </c>
      <c r="CS152" t="s">
        <v>243</v>
      </c>
      <c r="CT152" t="s">
        <v>243</v>
      </c>
      <c r="CU152" t="s">
        <v>243</v>
      </c>
      <c r="CV152" t="s">
        <v>243</v>
      </c>
      <c r="CW152" t="s">
        <v>242</v>
      </c>
      <c r="CX152" t="s">
        <v>243</v>
      </c>
      <c r="CY152" t="s">
        <v>243</v>
      </c>
      <c r="CZ152" t="s">
        <v>243</v>
      </c>
      <c r="DA152" t="s">
        <v>243</v>
      </c>
      <c r="DB152" t="s">
        <v>243</v>
      </c>
      <c r="DC152" t="s">
        <v>242</v>
      </c>
      <c r="DD152" t="s">
        <v>243</v>
      </c>
      <c r="DE152" t="s">
        <v>243</v>
      </c>
      <c r="DF152" t="s">
        <v>243</v>
      </c>
      <c r="DG152" t="s">
        <v>243</v>
      </c>
      <c r="DH152" t="s">
        <v>243</v>
      </c>
      <c r="DI152" t="s">
        <v>243</v>
      </c>
      <c r="DJ152" t="s">
        <v>243</v>
      </c>
      <c r="EF152" t="s">
        <v>117</v>
      </c>
      <c r="EG152" t="s">
        <v>243</v>
      </c>
      <c r="EH152" t="s">
        <v>243</v>
      </c>
      <c r="EI152" t="s">
        <v>243</v>
      </c>
      <c r="EJ152" t="s">
        <v>243</v>
      </c>
      <c r="EK152" t="s">
        <v>243</v>
      </c>
      <c r="EL152" t="s">
        <v>243</v>
      </c>
      <c r="EM152" t="s">
        <v>243</v>
      </c>
      <c r="EN152" t="s">
        <v>243</v>
      </c>
      <c r="EO152" t="s">
        <v>243</v>
      </c>
      <c r="EP152" t="s">
        <v>243</v>
      </c>
      <c r="EQ152" t="s">
        <v>243</v>
      </c>
      <c r="ER152" t="s">
        <v>243</v>
      </c>
      <c r="ES152" t="s">
        <v>243</v>
      </c>
      <c r="ET152" t="s">
        <v>243</v>
      </c>
      <c r="EU152" t="s">
        <v>243</v>
      </c>
      <c r="EV152" t="s">
        <v>242</v>
      </c>
      <c r="EW152" t="s">
        <v>243</v>
      </c>
      <c r="EX152" t="s">
        <v>243</v>
      </c>
      <c r="EY152" t="s">
        <v>243</v>
      </c>
      <c r="EZ152" t="s">
        <v>243</v>
      </c>
      <c r="FA152" t="s">
        <v>243</v>
      </c>
      <c r="FB152" t="s">
        <v>243</v>
      </c>
      <c r="FC152" t="s">
        <v>243</v>
      </c>
      <c r="FD152" t="s">
        <v>243</v>
      </c>
      <c r="FE152" t="s">
        <v>243</v>
      </c>
      <c r="FF152" t="s">
        <v>243</v>
      </c>
      <c r="FG152" t="s">
        <v>243</v>
      </c>
      <c r="FH152" t="s">
        <v>243</v>
      </c>
      <c r="FI152" t="s">
        <v>243</v>
      </c>
      <c r="FJ152" t="s">
        <v>243</v>
      </c>
      <c r="FK152" t="s">
        <v>243</v>
      </c>
      <c r="FL152" t="s">
        <v>767</v>
      </c>
      <c r="FM152" t="s">
        <v>242</v>
      </c>
      <c r="FN152" t="s">
        <v>243</v>
      </c>
      <c r="FO152" t="s">
        <v>243</v>
      </c>
      <c r="FP152" t="s">
        <v>243</v>
      </c>
      <c r="FQ152" t="s">
        <v>243</v>
      </c>
      <c r="FR152" t="s">
        <v>243</v>
      </c>
      <c r="FS152" t="s">
        <v>242</v>
      </c>
      <c r="FT152" t="s">
        <v>243</v>
      </c>
      <c r="FU152" t="s">
        <v>243</v>
      </c>
      <c r="FV152" t="s">
        <v>243</v>
      </c>
      <c r="FW152" t="s">
        <v>243</v>
      </c>
      <c r="FX152" t="s">
        <v>242</v>
      </c>
      <c r="FY152" t="s">
        <v>243</v>
      </c>
      <c r="FZ152" t="s">
        <v>243</v>
      </c>
      <c r="GA152" t="s">
        <v>243</v>
      </c>
      <c r="GB152" t="s">
        <v>243</v>
      </c>
      <c r="GC152" t="s">
        <v>243</v>
      </c>
      <c r="GD152" t="s">
        <v>243</v>
      </c>
      <c r="GE152" t="s">
        <v>243</v>
      </c>
      <c r="GG152" t="s">
        <v>1001</v>
      </c>
    </row>
    <row r="153" spans="1:189" x14ac:dyDescent="0.35">
      <c r="A153" t="s">
        <v>1002</v>
      </c>
      <c r="B153" t="s">
        <v>905</v>
      </c>
      <c r="C153" t="s">
        <v>233</v>
      </c>
      <c r="D153" t="s">
        <v>656</v>
      </c>
      <c r="E153" t="s">
        <v>233</v>
      </c>
      <c r="F153" t="s">
        <v>233</v>
      </c>
      <c r="G153" t="s">
        <v>233</v>
      </c>
      <c r="H153" t="s">
        <v>1003</v>
      </c>
      <c r="I153" t="s">
        <v>261</v>
      </c>
      <c r="K153" t="s">
        <v>238</v>
      </c>
      <c r="L153" t="s">
        <v>239</v>
      </c>
      <c r="N153" t="s">
        <v>240</v>
      </c>
      <c r="O153" t="s">
        <v>421</v>
      </c>
      <c r="P153" t="s">
        <v>243</v>
      </c>
      <c r="Q153" t="s">
        <v>242</v>
      </c>
      <c r="R153" t="s">
        <v>243</v>
      </c>
      <c r="S153" t="s">
        <v>243</v>
      </c>
      <c r="T153" t="s">
        <v>243</v>
      </c>
      <c r="U153" t="s">
        <v>243</v>
      </c>
      <c r="W153" t="s">
        <v>591</v>
      </c>
      <c r="Y153" t="s">
        <v>490</v>
      </c>
      <c r="Z153" t="s">
        <v>243</v>
      </c>
      <c r="AA153" t="s">
        <v>243</v>
      </c>
      <c r="AB153" t="s">
        <v>243</v>
      </c>
      <c r="AC153" t="s">
        <v>243</v>
      </c>
      <c r="AD153" t="s">
        <v>243</v>
      </c>
      <c r="AE153" t="s">
        <v>243</v>
      </c>
      <c r="AF153" t="s">
        <v>243</v>
      </c>
      <c r="AG153" t="s">
        <v>243</v>
      </c>
      <c r="AH153" t="s">
        <v>243</v>
      </c>
      <c r="AI153" t="s">
        <v>243</v>
      </c>
      <c r="AJ153" t="s">
        <v>242</v>
      </c>
      <c r="AK153" t="s">
        <v>243</v>
      </c>
      <c r="AL153" t="s">
        <v>243</v>
      </c>
      <c r="AM153" t="s">
        <v>243</v>
      </c>
      <c r="AN153" t="s">
        <v>243</v>
      </c>
      <c r="AP153" t="s">
        <v>246</v>
      </c>
      <c r="AR153" t="s">
        <v>324</v>
      </c>
      <c r="AT153" t="s">
        <v>242</v>
      </c>
      <c r="AU153" t="s">
        <v>534</v>
      </c>
      <c r="AV153" t="s">
        <v>243</v>
      </c>
      <c r="AW153" t="s">
        <v>243</v>
      </c>
      <c r="AX153" t="s">
        <v>242</v>
      </c>
      <c r="AY153" t="s">
        <v>243</v>
      </c>
      <c r="AZ153" t="s">
        <v>242</v>
      </c>
      <c r="BA153" t="s">
        <v>243</v>
      </c>
      <c r="BB153" t="s">
        <v>243</v>
      </c>
      <c r="BC153" t="s">
        <v>250</v>
      </c>
      <c r="BD153" t="s">
        <v>250</v>
      </c>
      <c r="BE153" t="s">
        <v>286</v>
      </c>
      <c r="BF153" t="s">
        <v>287</v>
      </c>
      <c r="BG153" t="s">
        <v>250</v>
      </c>
      <c r="BH153" t="s">
        <v>250</v>
      </c>
      <c r="BI153" t="s">
        <v>251</v>
      </c>
      <c r="BJ153" t="s">
        <v>251</v>
      </c>
      <c r="BK153" t="s">
        <v>251</v>
      </c>
      <c r="BL153" t="s">
        <v>251</v>
      </c>
      <c r="BN153" t="s">
        <v>251</v>
      </c>
      <c r="BO153" t="s">
        <v>252</v>
      </c>
      <c r="BP153" t="s">
        <v>251</v>
      </c>
      <c r="BQ153" t="s">
        <v>266</v>
      </c>
      <c r="BR153" t="s">
        <v>267</v>
      </c>
      <c r="BT153" t="s">
        <v>251</v>
      </c>
      <c r="BU153" t="s">
        <v>253</v>
      </c>
      <c r="BV153" t="s">
        <v>251</v>
      </c>
      <c r="BY153" t="s">
        <v>251</v>
      </c>
      <c r="BZ153" t="s">
        <v>254</v>
      </c>
      <c r="CA153" t="s">
        <v>251</v>
      </c>
      <c r="CB153" t="s">
        <v>251</v>
      </c>
      <c r="CC153" t="s">
        <v>251</v>
      </c>
      <c r="CD153" t="s">
        <v>251</v>
      </c>
      <c r="CE153" t="s">
        <v>251</v>
      </c>
      <c r="CF153" t="s">
        <v>251</v>
      </c>
      <c r="CG153" t="s">
        <v>251</v>
      </c>
      <c r="CH153" t="s">
        <v>251</v>
      </c>
      <c r="CI153" t="s">
        <v>268</v>
      </c>
      <c r="CJ153" t="s">
        <v>251</v>
      </c>
      <c r="CK153" t="s">
        <v>251</v>
      </c>
      <c r="CL153" t="s">
        <v>251</v>
      </c>
      <c r="CN153" t="s">
        <v>119</v>
      </c>
      <c r="CO153" t="s">
        <v>110</v>
      </c>
      <c r="CP153" t="s">
        <v>111</v>
      </c>
      <c r="CQ153" t="s">
        <v>293</v>
      </c>
      <c r="DL153" t="s">
        <v>350</v>
      </c>
      <c r="DM153" t="s">
        <v>242</v>
      </c>
      <c r="DN153" t="s">
        <v>243</v>
      </c>
      <c r="DO153" t="s">
        <v>243</v>
      </c>
      <c r="DP153" t="s">
        <v>243</v>
      </c>
      <c r="DQ153" t="s">
        <v>243</v>
      </c>
      <c r="DR153" t="s">
        <v>243</v>
      </c>
      <c r="DS153" t="s">
        <v>243</v>
      </c>
      <c r="DT153" t="s">
        <v>243</v>
      </c>
      <c r="DU153" t="s">
        <v>243</v>
      </c>
      <c r="DV153" t="s">
        <v>243</v>
      </c>
      <c r="DW153" t="s">
        <v>242</v>
      </c>
      <c r="DX153" t="s">
        <v>243</v>
      </c>
      <c r="DY153" t="s">
        <v>243</v>
      </c>
      <c r="DZ153" t="s">
        <v>243</v>
      </c>
      <c r="EA153" t="s">
        <v>243</v>
      </c>
      <c r="EB153" t="s">
        <v>243</v>
      </c>
      <c r="EC153" t="s">
        <v>243</v>
      </c>
      <c r="ED153" t="s">
        <v>243</v>
      </c>
      <c r="EF153" t="s">
        <v>726</v>
      </c>
      <c r="EG153" t="s">
        <v>243</v>
      </c>
      <c r="EH153" t="s">
        <v>243</v>
      </c>
      <c r="EI153" t="s">
        <v>243</v>
      </c>
      <c r="EJ153" t="s">
        <v>243</v>
      </c>
      <c r="EK153" t="s">
        <v>243</v>
      </c>
      <c r="EL153" t="s">
        <v>243</v>
      </c>
      <c r="EM153" t="s">
        <v>242</v>
      </c>
      <c r="EN153" t="s">
        <v>243</v>
      </c>
      <c r="EO153" t="s">
        <v>242</v>
      </c>
      <c r="EP153" t="s">
        <v>242</v>
      </c>
      <c r="EQ153" t="s">
        <v>243</v>
      </c>
      <c r="ER153" t="s">
        <v>243</v>
      </c>
      <c r="ES153" t="s">
        <v>243</v>
      </c>
      <c r="ET153" t="s">
        <v>243</v>
      </c>
      <c r="EU153" t="s">
        <v>243</v>
      </c>
      <c r="EV153" t="s">
        <v>243</v>
      </c>
      <c r="EW153" t="s">
        <v>243</v>
      </c>
      <c r="EX153" t="s">
        <v>243</v>
      </c>
      <c r="EY153" t="s">
        <v>243</v>
      </c>
      <c r="EZ153" t="s">
        <v>243</v>
      </c>
      <c r="FA153" t="s">
        <v>243</v>
      </c>
      <c r="FB153" t="s">
        <v>243</v>
      </c>
      <c r="FC153" t="s">
        <v>243</v>
      </c>
      <c r="FD153" t="s">
        <v>243</v>
      </c>
      <c r="FE153" t="s">
        <v>243</v>
      </c>
      <c r="FF153" t="s">
        <v>243</v>
      </c>
      <c r="FG153" t="s">
        <v>243</v>
      </c>
      <c r="FH153" t="s">
        <v>243</v>
      </c>
      <c r="FI153" t="s">
        <v>243</v>
      </c>
      <c r="FJ153" t="s">
        <v>243</v>
      </c>
      <c r="FK153" t="s">
        <v>243</v>
      </c>
      <c r="FL153" t="s">
        <v>272</v>
      </c>
      <c r="FM153" t="s">
        <v>242</v>
      </c>
      <c r="FN153" t="s">
        <v>243</v>
      </c>
      <c r="FO153" t="s">
        <v>243</v>
      </c>
      <c r="FP153" t="s">
        <v>243</v>
      </c>
      <c r="FQ153" t="s">
        <v>243</v>
      </c>
      <c r="FR153" t="s">
        <v>242</v>
      </c>
      <c r="FS153" t="s">
        <v>242</v>
      </c>
      <c r="FT153" t="s">
        <v>243</v>
      </c>
      <c r="FU153" t="s">
        <v>243</v>
      </c>
      <c r="FV153" t="s">
        <v>243</v>
      </c>
      <c r="FW153" t="s">
        <v>243</v>
      </c>
      <c r="FX153" t="s">
        <v>243</v>
      </c>
      <c r="FY153" t="s">
        <v>243</v>
      </c>
      <c r="FZ153" t="s">
        <v>243</v>
      </c>
      <c r="GA153" t="s">
        <v>243</v>
      </c>
      <c r="GB153" t="s">
        <v>243</v>
      </c>
      <c r="GC153" t="s">
        <v>243</v>
      </c>
      <c r="GD153" t="s">
        <v>243</v>
      </c>
      <c r="GE153" t="s">
        <v>243</v>
      </c>
      <c r="GG153" t="s">
        <v>1004</v>
      </c>
    </row>
    <row r="154" spans="1:189" x14ac:dyDescent="0.35">
      <c r="A154" t="s">
        <v>1005</v>
      </c>
      <c r="B154" t="s">
        <v>905</v>
      </c>
      <c r="C154" t="s">
        <v>233</v>
      </c>
      <c r="D154" t="s">
        <v>586</v>
      </c>
      <c r="E154" t="s">
        <v>233</v>
      </c>
      <c r="F154" t="s">
        <v>233</v>
      </c>
      <c r="G154" t="s">
        <v>233</v>
      </c>
      <c r="H154" t="s">
        <v>690</v>
      </c>
      <c r="I154" t="s">
        <v>261</v>
      </c>
      <c r="K154" t="s">
        <v>596</v>
      </c>
      <c r="L154" t="s">
        <v>854</v>
      </c>
      <c r="N154" t="s">
        <v>240</v>
      </c>
      <c r="O154" t="s">
        <v>241</v>
      </c>
      <c r="P154" t="s">
        <v>242</v>
      </c>
      <c r="Q154" t="s">
        <v>243</v>
      </c>
      <c r="R154" t="s">
        <v>243</v>
      </c>
      <c r="S154" t="s">
        <v>243</v>
      </c>
      <c r="T154" t="s">
        <v>243</v>
      </c>
      <c r="U154" t="s">
        <v>243</v>
      </c>
      <c r="W154" t="s">
        <v>244</v>
      </c>
      <c r="Y154" t="s">
        <v>356</v>
      </c>
      <c r="Z154" t="s">
        <v>243</v>
      </c>
      <c r="AA154" t="s">
        <v>243</v>
      </c>
      <c r="AB154" t="s">
        <v>243</v>
      </c>
      <c r="AC154" t="s">
        <v>243</v>
      </c>
      <c r="AD154" t="s">
        <v>243</v>
      </c>
      <c r="AE154" t="s">
        <v>243</v>
      </c>
      <c r="AF154" t="s">
        <v>243</v>
      </c>
      <c r="AG154" t="s">
        <v>243</v>
      </c>
      <c r="AH154" t="s">
        <v>243</v>
      </c>
      <c r="AI154" t="s">
        <v>243</v>
      </c>
      <c r="AJ154" t="s">
        <v>243</v>
      </c>
      <c r="AK154" t="s">
        <v>242</v>
      </c>
      <c r="AL154" t="s">
        <v>243</v>
      </c>
      <c r="AM154" t="s">
        <v>243</v>
      </c>
      <c r="AN154" t="s">
        <v>243</v>
      </c>
      <c r="AP154" t="s">
        <v>282</v>
      </c>
      <c r="AR154" t="s">
        <v>247</v>
      </c>
      <c r="AT154" t="s">
        <v>264</v>
      </c>
      <c r="AU154" t="s">
        <v>495</v>
      </c>
      <c r="AV154" t="s">
        <v>243</v>
      </c>
      <c r="AW154" t="s">
        <v>243</v>
      </c>
      <c r="AX154" t="s">
        <v>242</v>
      </c>
      <c r="AY154" t="s">
        <v>242</v>
      </c>
      <c r="AZ154" t="s">
        <v>242</v>
      </c>
      <c r="BA154" t="s">
        <v>243</v>
      </c>
      <c r="BB154" t="s">
        <v>243</v>
      </c>
      <c r="BC154" t="s">
        <v>250</v>
      </c>
      <c r="BD154" t="s">
        <v>250</v>
      </c>
      <c r="BE154" t="s">
        <v>250</v>
      </c>
      <c r="BF154" t="s">
        <v>250</v>
      </c>
      <c r="BG154" t="s">
        <v>250</v>
      </c>
      <c r="BH154" t="s">
        <v>250</v>
      </c>
      <c r="BI154" t="s">
        <v>251</v>
      </c>
      <c r="BJ154" t="s">
        <v>366</v>
      </c>
      <c r="BK154" t="s">
        <v>251</v>
      </c>
      <c r="BL154" t="s">
        <v>251</v>
      </c>
      <c r="BN154" t="s">
        <v>251</v>
      </c>
      <c r="BO154" t="s">
        <v>252</v>
      </c>
      <c r="BP154" t="s">
        <v>288</v>
      </c>
      <c r="BQ154" t="s">
        <v>266</v>
      </c>
      <c r="BR154" t="s">
        <v>251</v>
      </c>
      <c r="BT154" t="s">
        <v>289</v>
      </c>
      <c r="BU154" t="s">
        <v>253</v>
      </c>
      <c r="BV154" t="s">
        <v>251</v>
      </c>
      <c r="BX154" t="s">
        <v>338</v>
      </c>
      <c r="BY154" t="s">
        <v>382</v>
      </c>
      <c r="BZ154" t="s">
        <v>254</v>
      </c>
      <c r="CA154" t="s">
        <v>251</v>
      </c>
      <c r="CB154" t="s">
        <v>291</v>
      </c>
      <c r="CC154" t="s">
        <v>292</v>
      </c>
      <c r="CD154" t="s">
        <v>251</v>
      </c>
      <c r="CE154" t="s">
        <v>251</v>
      </c>
      <c r="CF154" t="s">
        <v>251</v>
      </c>
      <c r="CG154" t="s">
        <v>251</v>
      </c>
      <c r="CH154" t="s">
        <v>251</v>
      </c>
      <c r="CI154" t="s">
        <v>251</v>
      </c>
      <c r="CJ154" t="s">
        <v>328</v>
      </c>
      <c r="CK154" t="s">
        <v>251</v>
      </c>
      <c r="CL154" t="s">
        <v>251</v>
      </c>
      <c r="CN154" t="s">
        <v>110</v>
      </c>
      <c r="CO154" t="s">
        <v>109</v>
      </c>
      <c r="CP154" t="s">
        <v>103</v>
      </c>
      <c r="CQ154" t="s">
        <v>359</v>
      </c>
      <c r="DL154" t="s">
        <v>824</v>
      </c>
      <c r="DM154" t="s">
        <v>242</v>
      </c>
      <c r="DN154" t="s">
        <v>243</v>
      </c>
      <c r="DO154" t="s">
        <v>243</v>
      </c>
      <c r="DP154" t="s">
        <v>242</v>
      </c>
      <c r="DQ154" t="s">
        <v>243</v>
      </c>
      <c r="DR154" t="s">
        <v>243</v>
      </c>
      <c r="DS154" t="s">
        <v>243</v>
      </c>
      <c r="DT154" t="s">
        <v>243</v>
      </c>
      <c r="DU154" t="s">
        <v>243</v>
      </c>
      <c r="DV154" t="s">
        <v>243</v>
      </c>
      <c r="DW154" t="s">
        <v>243</v>
      </c>
      <c r="DX154" t="s">
        <v>243</v>
      </c>
      <c r="DY154" t="s">
        <v>243</v>
      </c>
      <c r="DZ154" t="s">
        <v>243</v>
      </c>
      <c r="EA154" t="s">
        <v>243</v>
      </c>
      <c r="EB154" t="s">
        <v>243</v>
      </c>
      <c r="EC154" t="s">
        <v>243</v>
      </c>
      <c r="ED154" t="s">
        <v>243</v>
      </c>
      <c r="EF154" t="s">
        <v>110</v>
      </c>
      <c r="EG154" t="s">
        <v>243</v>
      </c>
      <c r="EH154" t="s">
        <v>243</v>
      </c>
      <c r="EI154" t="s">
        <v>243</v>
      </c>
      <c r="EJ154" t="s">
        <v>243</v>
      </c>
      <c r="EK154" t="s">
        <v>243</v>
      </c>
      <c r="EL154" t="s">
        <v>243</v>
      </c>
      <c r="EM154" t="s">
        <v>243</v>
      </c>
      <c r="EN154" t="s">
        <v>243</v>
      </c>
      <c r="EO154" t="s">
        <v>242</v>
      </c>
      <c r="EP154" t="s">
        <v>243</v>
      </c>
      <c r="EQ154" t="s">
        <v>243</v>
      </c>
      <c r="ER154" t="s">
        <v>243</v>
      </c>
      <c r="ES154" t="s">
        <v>243</v>
      </c>
      <c r="ET154" t="s">
        <v>243</v>
      </c>
      <c r="EU154" t="s">
        <v>243</v>
      </c>
      <c r="EV154" t="s">
        <v>243</v>
      </c>
      <c r="EW154" t="s">
        <v>243</v>
      </c>
      <c r="EX154" t="s">
        <v>243</v>
      </c>
      <c r="EY154" t="s">
        <v>243</v>
      </c>
      <c r="EZ154" t="s">
        <v>243</v>
      </c>
      <c r="FA154" t="s">
        <v>243</v>
      </c>
      <c r="FB154" t="s">
        <v>243</v>
      </c>
      <c r="FC154" t="s">
        <v>243</v>
      </c>
      <c r="FD154" t="s">
        <v>243</v>
      </c>
      <c r="FE154" t="s">
        <v>243</v>
      </c>
      <c r="FF154" t="s">
        <v>243</v>
      </c>
      <c r="FG154" t="s">
        <v>243</v>
      </c>
      <c r="FH154" t="s">
        <v>243</v>
      </c>
      <c r="FI154" t="s">
        <v>243</v>
      </c>
      <c r="FJ154" t="s">
        <v>243</v>
      </c>
      <c r="FK154" t="s">
        <v>243</v>
      </c>
      <c r="FL154" t="s">
        <v>864</v>
      </c>
      <c r="FM154" t="s">
        <v>242</v>
      </c>
      <c r="FN154" t="s">
        <v>243</v>
      </c>
      <c r="FO154" t="s">
        <v>243</v>
      </c>
      <c r="FP154" t="s">
        <v>242</v>
      </c>
      <c r="FQ154" t="s">
        <v>243</v>
      </c>
      <c r="FR154" t="s">
        <v>242</v>
      </c>
      <c r="FS154" t="s">
        <v>243</v>
      </c>
      <c r="FT154" t="s">
        <v>243</v>
      </c>
      <c r="FU154" t="s">
        <v>243</v>
      </c>
      <c r="FV154" t="s">
        <v>243</v>
      </c>
      <c r="FW154" t="s">
        <v>243</v>
      </c>
      <c r="FX154" t="s">
        <v>243</v>
      </c>
      <c r="FY154" t="s">
        <v>243</v>
      </c>
      <c r="FZ154" t="s">
        <v>243</v>
      </c>
      <c r="GA154" t="s">
        <v>243</v>
      </c>
      <c r="GB154" t="s">
        <v>243</v>
      </c>
      <c r="GC154" t="s">
        <v>243</v>
      </c>
      <c r="GD154" t="s">
        <v>243</v>
      </c>
      <c r="GE154" t="s">
        <v>243</v>
      </c>
      <c r="GG154" t="s">
        <v>1006</v>
      </c>
    </row>
    <row r="155" spans="1:189" x14ac:dyDescent="0.35">
      <c r="A155" t="s">
        <v>1007</v>
      </c>
      <c r="B155" t="s">
        <v>905</v>
      </c>
      <c r="C155" t="s">
        <v>233</v>
      </c>
      <c r="D155" t="s">
        <v>370</v>
      </c>
      <c r="E155" t="s">
        <v>233</v>
      </c>
      <c r="F155" t="s">
        <v>233</v>
      </c>
      <c r="G155" t="s">
        <v>233</v>
      </c>
      <c r="H155" t="s">
        <v>1008</v>
      </c>
      <c r="I155" t="s">
        <v>261</v>
      </c>
      <c r="K155" t="s">
        <v>603</v>
      </c>
      <c r="L155" t="s">
        <v>604</v>
      </c>
      <c r="N155" t="s">
        <v>240</v>
      </c>
      <c r="O155" t="s">
        <v>241</v>
      </c>
      <c r="P155" t="s">
        <v>242</v>
      </c>
      <c r="Q155" t="s">
        <v>243</v>
      </c>
      <c r="R155" t="s">
        <v>243</v>
      </c>
      <c r="S155" t="s">
        <v>243</v>
      </c>
      <c r="T155" t="s">
        <v>243</v>
      </c>
      <c r="U155" t="s">
        <v>243</v>
      </c>
      <c r="W155" t="s">
        <v>244</v>
      </c>
      <c r="Y155" t="s">
        <v>311</v>
      </c>
      <c r="Z155" t="s">
        <v>242</v>
      </c>
      <c r="AA155" t="s">
        <v>243</v>
      </c>
      <c r="AB155" t="s">
        <v>243</v>
      </c>
      <c r="AC155" t="s">
        <v>243</v>
      </c>
      <c r="AD155" t="s">
        <v>243</v>
      </c>
      <c r="AE155" t="s">
        <v>243</v>
      </c>
      <c r="AF155" t="s">
        <v>243</v>
      </c>
      <c r="AG155" t="s">
        <v>243</v>
      </c>
      <c r="AH155" t="s">
        <v>243</v>
      </c>
      <c r="AI155" t="s">
        <v>243</v>
      </c>
      <c r="AJ155" t="s">
        <v>243</v>
      </c>
      <c r="AK155" t="s">
        <v>243</v>
      </c>
      <c r="AL155" t="s">
        <v>243</v>
      </c>
      <c r="AM155" t="s">
        <v>243</v>
      </c>
      <c r="AN155" t="s">
        <v>243</v>
      </c>
      <c r="AP155" t="s">
        <v>373</v>
      </c>
      <c r="AR155" t="s">
        <v>247</v>
      </c>
      <c r="AT155" t="s">
        <v>264</v>
      </c>
      <c r="AU155" t="s">
        <v>312</v>
      </c>
      <c r="AV155" t="s">
        <v>243</v>
      </c>
      <c r="AW155" t="s">
        <v>242</v>
      </c>
      <c r="AX155" t="s">
        <v>243</v>
      </c>
      <c r="AY155" t="s">
        <v>243</v>
      </c>
      <c r="AZ155" t="s">
        <v>242</v>
      </c>
      <c r="BA155" t="s">
        <v>243</v>
      </c>
      <c r="BB155" t="s">
        <v>243</v>
      </c>
      <c r="BC155" t="s">
        <v>250</v>
      </c>
      <c r="BD155" t="s">
        <v>250</v>
      </c>
      <c r="BE155" t="s">
        <v>250</v>
      </c>
      <c r="BF155" t="s">
        <v>250</v>
      </c>
      <c r="BG155" t="s">
        <v>250</v>
      </c>
      <c r="BH155" t="s">
        <v>250</v>
      </c>
      <c r="BI155" t="s">
        <v>251</v>
      </c>
      <c r="BJ155" t="s">
        <v>251</v>
      </c>
      <c r="BK155" t="s">
        <v>251</v>
      </c>
      <c r="BL155" t="s">
        <v>251</v>
      </c>
      <c r="BN155" t="s">
        <v>251</v>
      </c>
      <c r="BO155" t="s">
        <v>251</v>
      </c>
      <c r="BP155" t="s">
        <v>251</v>
      </c>
      <c r="BQ155" t="s">
        <v>266</v>
      </c>
      <c r="BR155" t="s">
        <v>251</v>
      </c>
      <c r="BT155" t="s">
        <v>251</v>
      </c>
      <c r="BU155" t="s">
        <v>251</v>
      </c>
      <c r="BV155" t="s">
        <v>251</v>
      </c>
      <c r="BX155" t="s">
        <v>251</v>
      </c>
      <c r="BY155" t="s">
        <v>251</v>
      </c>
      <c r="BZ155" t="s">
        <v>251</v>
      </c>
      <c r="CA155" t="s">
        <v>251</v>
      </c>
      <c r="CB155" t="s">
        <v>251</v>
      </c>
      <c r="CC155" t="s">
        <v>292</v>
      </c>
      <c r="CD155" t="s">
        <v>251</v>
      </c>
      <c r="CE155" t="s">
        <v>251</v>
      </c>
      <c r="CF155" t="s">
        <v>251</v>
      </c>
      <c r="CG155" t="s">
        <v>251</v>
      </c>
      <c r="CH155" t="s">
        <v>251</v>
      </c>
      <c r="CI155" t="s">
        <v>251</v>
      </c>
      <c r="CJ155" t="s">
        <v>251</v>
      </c>
      <c r="CK155" t="s">
        <v>251</v>
      </c>
      <c r="CL155" t="s">
        <v>251</v>
      </c>
      <c r="CN155" t="s">
        <v>110</v>
      </c>
      <c r="CQ155" t="s">
        <v>304</v>
      </c>
      <c r="CR155" t="s">
        <v>517</v>
      </c>
      <c r="CS155" t="s">
        <v>242</v>
      </c>
      <c r="CT155" t="s">
        <v>243</v>
      </c>
      <c r="CU155" t="s">
        <v>243</v>
      </c>
      <c r="CV155" t="s">
        <v>242</v>
      </c>
      <c r="CW155" t="s">
        <v>243</v>
      </c>
      <c r="CX155" t="s">
        <v>243</v>
      </c>
      <c r="CY155" t="s">
        <v>243</v>
      </c>
      <c r="CZ155" t="s">
        <v>243</v>
      </c>
      <c r="DA155" t="s">
        <v>243</v>
      </c>
      <c r="DB155" t="s">
        <v>243</v>
      </c>
      <c r="DC155" t="s">
        <v>242</v>
      </c>
      <c r="DD155" t="s">
        <v>243</v>
      </c>
      <c r="DE155" t="s">
        <v>243</v>
      </c>
      <c r="DF155" t="s">
        <v>243</v>
      </c>
      <c r="DG155" t="s">
        <v>243</v>
      </c>
      <c r="DH155" t="s">
        <v>243</v>
      </c>
      <c r="DI155" t="s">
        <v>243</v>
      </c>
      <c r="DJ155" t="s">
        <v>243</v>
      </c>
      <c r="EF155" t="s">
        <v>110</v>
      </c>
      <c r="EG155" t="s">
        <v>243</v>
      </c>
      <c r="EH155" t="s">
        <v>243</v>
      </c>
      <c r="EI155" t="s">
        <v>243</v>
      </c>
      <c r="EJ155" t="s">
        <v>243</v>
      </c>
      <c r="EK155" t="s">
        <v>243</v>
      </c>
      <c r="EL155" t="s">
        <v>243</v>
      </c>
      <c r="EM155" t="s">
        <v>243</v>
      </c>
      <c r="EN155" t="s">
        <v>243</v>
      </c>
      <c r="EO155" t="s">
        <v>242</v>
      </c>
      <c r="EP155" t="s">
        <v>243</v>
      </c>
      <c r="EQ155" t="s">
        <v>243</v>
      </c>
      <c r="ER155" t="s">
        <v>243</v>
      </c>
      <c r="ES155" t="s">
        <v>243</v>
      </c>
      <c r="ET155" t="s">
        <v>243</v>
      </c>
      <c r="EU155" t="s">
        <v>243</v>
      </c>
      <c r="EV155" t="s">
        <v>243</v>
      </c>
      <c r="EW155" t="s">
        <v>243</v>
      </c>
      <c r="EX155" t="s">
        <v>243</v>
      </c>
      <c r="EY155" t="s">
        <v>243</v>
      </c>
      <c r="EZ155" t="s">
        <v>243</v>
      </c>
      <c r="FA155" t="s">
        <v>243</v>
      </c>
      <c r="FB155" t="s">
        <v>243</v>
      </c>
      <c r="FC155" t="s">
        <v>243</v>
      </c>
      <c r="FD155" t="s">
        <v>243</v>
      </c>
      <c r="FE155" t="s">
        <v>243</v>
      </c>
      <c r="FF155" t="s">
        <v>243</v>
      </c>
      <c r="FG155" t="s">
        <v>243</v>
      </c>
      <c r="FH155" t="s">
        <v>243</v>
      </c>
      <c r="FI155" t="s">
        <v>243</v>
      </c>
      <c r="FJ155" t="s">
        <v>243</v>
      </c>
      <c r="FK155" t="s">
        <v>243</v>
      </c>
      <c r="FL155" t="s">
        <v>416</v>
      </c>
      <c r="FM155" t="s">
        <v>242</v>
      </c>
      <c r="FN155" t="s">
        <v>242</v>
      </c>
      <c r="FO155" t="s">
        <v>243</v>
      </c>
      <c r="FP155" t="s">
        <v>243</v>
      </c>
      <c r="FQ155" t="s">
        <v>243</v>
      </c>
      <c r="FR155" t="s">
        <v>243</v>
      </c>
      <c r="FS155" t="s">
        <v>243</v>
      </c>
      <c r="FT155" t="s">
        <v>243</v>
      </c>
      <c r="FU155" t="s">
        <v>243</v>
      </c>
      <c r="FV155" t="s">
        <v>243</v>
      </c>
      <c r="FW155" t="s">
        <v>243</v>
      </c>
      <c r="FX155" t="s">
        <v>243</v>
      </c>
      <c r="FY155" t="s">
        <v>243</v>
      </c>
      <c r="FZ155" t="s">
        <v>243</v>
      </c>
      <c r="GA155" t="s">
        <v>243</v>
      </c>
      <c r="GB155" t="s">
        <v>243</v>
      </c>
      <c r="GC155" t="s">
        <v>243</v>
      </c>
      <c r="GD155" t="s">
        <v>243</v>
      </c>
      <c r="GE155" t="s">
        <v>243</v>
      </c>
      <c r="GG155" t="s">
        <v>1009</v>
      </c>
    </row>
    <row r="156" spans="1:189" x14ac:dyDescent="0.35">
      <c r="A156" t="s">
        <v>1010</v>
      </c>
      <c r="B156" t="s">
        <v>905</v>
      </c>
      <c r="C156" t="s">
        <v>233</v>
      </c>
      <c r="D156" t="s">
        <v>370</v>
      </c>
      <c r="E156" t="s">
        <v>233</v>
      </c>
      <c r="F156" t="s">
        <v>233</v>
      </c>
      <c r="G156" t="s">
        <v>233</v>
      </c>
      <c r="H156" t="s">
        <v>380</v>
      </c>
      <c r="I156" t="s">
        <v>261</v>
      </c>
      <c r="K156" t="s">
        <v>238</v>
      </c>
      <c r="L156" t="s">
        <v>239</v>
      </c>
      <c r="N156" t="s">
        <v>240</v>
      </c>
      <c r="O156" t="s">
        <v>241</v>
      </c>
      <c r="P156" t="s">
        <v>242</v>
      </c>
      <c r="Q156" t="s">
        <v>243</v>
      </c>
      <c r="R156" t="s">
        <v>243</v>
      </c>
      <c r="S156" t="s">
        <v>243</v>
      </c>
      <c r="T156" t="s">
        <v>243</v>
      </c>
      <c r="U156" t="s">
        <v>243</v>
      </c>
      <c r="W156" t="s">
        <v>244</v>
      </c>
      <c r="Y156" t="s">
        <v>356</v>
      </c>
      <c r="Z156" t="s">
        <v>243</v>
      </c>
      <c r="AA156" t="s">
        <v>243</v>
      </c>
      <c r="AB156" t="s">
        <v>243</v>
      </c>
      <c r="AC156" t="s">
        <v>243</v>
      </c>
      <c r="AD156" t="s">
        <v>243</v>
      </c>
      <c r="AE156" t="s">
        <v>243</v>
      </c>
      <c r="AF156" t="s">
        <v>243</v>
      </c>
      <c r="AG156" t="s">
        <v>243</v>
      </c>
      <c r="AH156" t="s">
        <v>243</v>
      </c>
      <c r="AI156" t="s">
        <v>243</v>
      </c>
      <c r="AJ156" t="s">
        <v>243</v>
      </c>
      <c r="AK156" t="s">
        <v>242</v>
      </c>
      <c r="AL156" t="s">
        <v>243</v>
      </c>
      <c r="AM156" t="s">
        <v>243</v>
      </c>
      <c r="AN156" t="s">
        <v>243</v>
      </c>
      <c r="AP156" t="s">
        <v>373</v>
      </c>
      <c r="AR156" t="s">
        <v>283</v>
      </c>
      <c r="AT156" t="s">
        <v>307</v>
      </c>
      <c r="AU156" t="s">
        <v>265</v>
      </c>
      <c r="AV156" t="s">
        <v>243</v>
      </c>
      <c r="AW156" t="s">
        <v>242</v>
      </c>
      <c r="AX156" t="s">
        <v>243</v>
      </c>
      <c r="AY156" t="s">
        <v>243</v>
      </c>
      <c r="AZ156" t="s">
        <v>243</v>
      </c>
      <c r="BA156" t="s">
        <v>242</v>
      </c>
      <c r="BB156" t="s">
        <v>243</v>
      </c>
      <c r="BC156" t="s">
        <v>250</v>
      </c>
      <c r="BD156" t="s">
        <v>250</v>
      </c>
      <c r="BE156" t="s">
        <v>250</v>
      </c>
      <c r="BF156" t="s">
        <v>250</v>
      </c>
      <c r="BG156" t="s">
        <v>250</v>
      </c>
      <c r="BH156" t="s">
        <v>250</v>
      </c>
      <c r="BI156" t="s">
        <v>348</v>
      </c>
      <c r="BJ156" t="s">
        <v>366</v>
      </c>
      <c r="BK156" t="s">
        <v>251</v>
      </c>
      <c r="BL156" t="s">
        <v>251</v>
      </c>
      <c r="BN156" t="s">
        <v>438</v>
      </c>
      <c r="BO156" t="s">
        <v>252</v>
      </c>
      <c r="BP156" t="s">
        <v>251</v>
      </c>
      <c r="BQ156" t="s">
        <v>266</v>
      </c>
      <c r="BR156" t="s">
        <v>251</v>
      </c>
      <c r="BT156" t="s">
        <v>251</v>
      </c>
      <c r="BU156" t="s">
        <v>251</v>
      </c>
      <c r="BV156" t="s">
        <v>251</v>
      </c>
      <c r="BX156" t="s">
        <v>251</v>
      </c>
      <c r="BY156" t="s">
        <v>251</v>
      </c>
      <c r="BZ156" t="s">
        <v>251</v>
      </c>
      <c r="CA156" t="s">
        <v>251</v>
      </c>
      <c r="CB156" t="s">
        <v>251</v>
      </c>
      <c r="CC156" t="s">
        <v>251</v>
      </c>
      <c r="CD156" t="s">
        <v>251</v>
      </c>
      <c r="CE156" t="s">
        <v>251</v>
      </c>
      <c r="CF156" t="s">
        <v>251</v>
      </c>
      <c r="CG156" t="s">
        <v>268</v>
      </c>
      <c r="CH156" t="s">
        <v>251</v>
      </c>
      <c r="CI156" t="s">
        <v>251</v>
      </c>
      <c r="CJ156" t="s">
        <v>251</v>
      </c>
      <c r="CK156" t="s">
        <v>251</v>
      </c>
      <c r="CL156" t="s">
        <v>251</v>
      </c>
      <c r="CN156" t="s">
        <v>110</v>
      </c>
      <c r="CO156" t="s">
        <v>103</v>
      </c>
      <c r="CP156" t="s">
        <v>107</v>
      </c>
      <c r="CQ156" t="s">
        <v>304</v>
      </c>
      <c r="CR156" t="s">
        <v>383</v>
      </c>
      <c r="CS156" t="s">
        <v>243</v>
      </c>
      <c r="CT156" t="s">
        <v>243</v>
      </c>
      <c r="CU156" t="s">
        <v>243</v>
      </c>
      <c r="CV156" t="s">
        <v>243</v>
      </c>
      <c r="CW156" t="s">
        <v>242</v>
      </c>
      <c r="CX156" t="s">
        <v>243</v>
      </c>
      <c r="CY156" t="s">
        <v>243</v>
      </c>
      <c r="CZ156" t="s">
        <v>243</v>
      </c>
      <c r="DA156" t="s">
        <v>243</v>
      </c>
      <c r="DB156" t="s">
        <v>243</v>
      </c>
      <c r="DC156" t="s">
        <v>242</v>
      </c>
      <c r="DD156" t="s">
        <v>243</v>
      </c>
      <c r="DE156" t="s">
        <v>243</v>
      </c>
      <c r="DF156" t="s">
        <v>243</v>
      </c>
      <c r="DG156" t="s">
        <v>243</v>
      </c>
      <c r="DH156" t="s">
        <v>243</v>
      </c>
      <c r="DI156" t="s">
        <v>243</v>
      </c>
      <c r="DJ156" t="s">
        <v>243</v>
      </c>
      <c r="EF156" t="s">
        <v>902</v>
      </c>
      <c r="EG156" t="s">
        <v>243</v>
      </c>
      <c r="EH156" t="s">
        <v>242</v>
      </c>
      <c r="EI156" t="s">
        <v>243</v>
      </c>
      <c r="EJ156" t="s">
        <v>243</v>
      </c>
      <c r="EK156" t="s">
        <v>243</v>
      </c>
      <c r="EL156" t="s">
        <v>243</v>
      </c>
      <c r="EM156" t="s">
        <v>242</v>
      </c>
      <c r="EN156" t="s">
        <v>243</v>
      </c>
      <c r="EO156" t="s">
        <v>242</v>
      </c>
      <c r="EP156" t="s">
        <v>243</v>
      </c>
      <c r="EQ156" t="s">
        <v>243</v>
      </c>
      <c r="ER156" t="s">
        <v>243</v>
      </c>
      <c r="ES156" t="s">
        <v>243</v>
      </c>
      <c r="ET156" t="s">
        <v>243</v>
      </c>
      <c r="EU156" t="s">
        <v>243</v>
      </c>
      <c r="EV156" t="s">
        <v>243</v>
      </c>
      <c r="EW156" t="s">
        <v>243</v>
      </c>
      <c r="EX156" t="s">
        <v>243</v>
      </c>
      <c r="EY156" t="s">
        <v>243</v>
      </c>
      <c r="EZ156" t="s">
        <v>243</v>
      </c>
      <c r="FA156" t="s">
        <v>243</v>
      </c>
      <c r="FB156" t="s">
        <v>243</v>
      </c>
      <c r="FC156" t="s">
        <v>243</v>
      </c>
      <c r="FD156" t="s">
        <v>243</v>
      </c>
      <c r="FE156" t="s">
        <v>243</v>
      </c>
      <c r="FF156" t="s">
        <v>243</v>
      </c>
      <c r="FG156" t="s">
        <v>243</v>
      </c>
      <c r="FH156" t="s">
        <v>243</v>
      </c>
      <c r="FI156" t="s">
        <v>243</v>
      </c>
      <c r="FJ156" t="s">
        <v>243</v>
      </c>
      <c r="FK156" t="s">
        <v>243</v>
      </c>
      <c r="FL156" t="s">
        <v>1011</v>
      </c>
      <c r="FM156" t="s">
        <v>242</v>
      </c>
      <c r="FN156" t="s">
        <v>242</v>
      </c>
      <c r="FO156" t="s">
        <v>243</v>
      </c>
      <c r="FP156" t="s">
        <v>243</v>
      </c>
      <c r="FQ156" t="s">
        <v>243</v>
      </c>
      <c r="FR156" t="s">
        <v>243</v>
      </c>
      <c r="FS156" t="s">
        <v>243</v>
      </c>
      <c r="FT156" t="s">
        <v>243</v>
      </c>
      <c r="FU156" t="s">
        <v>243</v>
      </c>
      <c r="FV156" t="s">
        <v>243</v>
      </c>
      <c r="FW156" t="s">
        <v>242</v>
      </c>
      <c r="FX156" t="s">
        <v>243</v>
      </c>
      <c r="FY156" t="s">
        <v>243</v>
      </c>
      <c r="FZ156" t="s">
        <v>243</v>
      </c>
      <c r="GA156" t="s">
        <v>243</v>
      </c>
      <c r="GB156" t="s">
        <v>243</v>
      </c>
      <c r="GC156" t="s">
        <v>243</v>
      </c>
      <c r="GD156" t="s">
        <v>243</v>
      </c>
      <c r="GE156" t="s">
        <v>243</v>
      </c>
      <c r="GG156" t="s">
        <v>1012</v>
      </c>
    </row>
    <row r="157" spans="1:189" x14ac:dyDescent="0.35">
      <c r="A157" t="s">
        <v>1013</v>
      </c>
      <c r="B157" t="s">
        <v>905</v>
      </c>
      <c r="C157" t="s">
        <v>233</v>
      </c>
      <c r="D157" t="s">
        <v>556</v>
      </c>
      <c r="E157" t="s">
        <v>233</v>
      </c>
      <c r="F157" t="s">
        <v>233</v>
      </c>
      <c r="G157" t="s">
        <v>233</v>
      </c>
      <c r="H157" t="s">
        <v>1014</v>
      </c>
      <c r="I157" t="s">
        <v>433</v>
      </c>
      <c r="J157" t="s">
        <v>406</v>
      </c>
      <c r="K157" t="s">
        <v>238</v>
      </c>
      <c r="L157" t="s">
        <v>239</v>
      </c>
      <c r="N157" t="s">
        <v>240</v>
      </c>
      <c r="O157" t="s">
        <v>241</v>
      </c>
      <c r="P157" t="s">
        <v>242</v>
      </c>
      <c r="Q157" t="s">
        <v>243</v>
      </c>
      <c r="R157" t="s">
        <v>243</v>
      </c>
      <c r="S157" t="s">
        <v>243</v>
      </c>
      <c r="T157" t="s">
        <v>243</v>
      </c>
      <c r="U157" t="s">
        <v>243</v>
      </c>
      <c r="W157" t="s">
        <v>785</v>
      </c>
      <c r="Y157" t="s">
        <v>262</v>
      </c>
      <c r="Z157" t="s">
        <v>243</v>
      </c>
      <c r="AA157" t="s">
        <v>243</v>
      </c>
      <c r="AB157" t="s">
        <v>243</v>
      </c>
      <c r="AC157" t="s">
        <v>243</v>
      </c>
      <c r="AD157" t="s">
        <v>243</v>
      </c>
      <c r="AE157" t="s">
        <v>242</v>
      </c>
      <c r="AF157" t="s">
        <v>243</v>
      </c>
      <c r="AG157" t="s">
        <v>243</v>
      </c>
      <c r="AH157" t="s">
        <v>243</v>
      </c>
      <c r="AI157" t="s">
        <v>243</v>
      </c>
      <c r="AJ157" t="s">
        <v>243</v>
      </c>
      <c r="AK157" t="s">
        <v>243</v>
      </c>
      <c r="AL157" t="s">
        <v>243</v>
      </c>
      <c r="AM157" t="s">
        <v>243</v>
      </c>
      <c r="AN157" t="s">
        <v>243</v>
      </c>
      <c r="AP157" t="s">
        <v>246</v>
      </c>
      <c r="AR157" t="s">
        <v>247</v>
      </c>
      <c r="AT157" t="s">
        <v>284</v>
      </c>
      <c r="AU157" t="s">
        <v>511</v>
      </c>
      <c r="AV157" t="s">
        <v>243</v>
      </c>
      <c r="AW157" t="s">
        <v>243</v>
      </c>
      <c r="AX157" t="s">
        <v>243</v>
      </c>
      <c r="AY157" t="s">
        <v>243</v>
      </c>
      <c r="AZ157" t="s">
        <v>242</v>
      </c>
      <c r="BA157" t="s">
        <v>243</v>
      </c>
      <c r="BB157" t="s">
        <v>243</v>
      </c>
      <c r="BC157" t="s">
        <v>287</v>
      </c>
      <c r="BD157" t="s">
        <v>250</v>
      </c>
      <c r="BE157" t="s">
        <v>287</v>
      </c>
      <c r="BF157" t="s">
        <v>287</v>
      </c>
      <c r="BG157" t="s">
        <v>250</v>
      </c>
      <c r="BH157" t="s">
        <v>250</v>
      </c>
      <c r="BI157" t="s">
        <v>251</v>
      </c>
      <c r="BJ157" t="s">
        <v>251</v>
      </c>
      <c r="BK157" t="s">
        <v>465</v>
      </c>
      <c r="BL157" t="s">
        <v>251</v>
      </c>
      <c r="BN157" t="s">
        <v>251</v>
      </c>
      <c r="BO157" t="s">
        <v>252</v>
      </c>
      <c r="BP157" t="s">
        <v>251</v>
      </c>
      <c r="BQ157" t="s">
        <v>266</v>
      </c>
      <c r="BR157" t="s">
        <v>267</v>
      </c>
      <c r="BT157" t="s">
        <v>268</v>
      </c>
      <c r="BU157" t="s">
        <v>251</v>
      </c>
      <c r="BV157" t="s">
        <v>251</v>
      </c>
      <c r="BX157" t="s">
        <v>338</v>
      </c>
      <c r="BY157" t="s">
        <v>251</v>
      </c>
      <c r="BZ157" t="s">
        <v>254</v>
      </c>
      <c r="CA157" t="s">
        <v>251</v>
      </c>
      <c r="CB157" t="s">
        <v>291</v>
      </c>
      <c r="CC157" t="s">
        <v>292</v>
      </c>
      <c r="CD157" t="s">
        <v>251</v>
      </c>
      <c r="CE157" t="s">
        <v>391</v>
      </c>
      <c r="CF157" t="s">
        <v>251</v>
      </c>
      <c r="CG157" t="s">
        <v>268</v>
      </c>
      <c r="CH157" t="s">
        <v>251</v>
      </c>
      <c r="CI157" t="s">
        <v>251</v>
      </c>
      <c r="CJ157" t="s">
        <v>328</v>
      </c>
      <c r="CK157" t="s">
        <v>268</v>
      </c>
      <c r="CL157" t="s">
        <v>251</v>
      </c>
      <c r="CN157" t="s">
        <v>110</v>
      </c>
      <c r="CO157" t="s">
        <v>104</v>
      </c>
      <c r="CP157" t="s">
        <v>111</v>
      </c>
      <c r="CQ157" t="s">
        <v>293</v>
      </c>
      <c r="DL157" t="s">
        <v>1015</v>
      </c>
      <c r="DM157" t="s">
        <v>243</v>
      </c>
      <c r="DN157" t="s">
        <v>243</v>
      </c>
      <c r="DO157" t="s">
        <v>243</v>
      </c>
      <c r="DP157" t="s">
        <v>243</v>
      </c>
      <c r="DQ157" t="s">
        <v>243</v>
      </c>
      <c r="DR157" t="s">
        <v>242</v>
      </c>
      <c r="DS157" t="s">
        <v>243</v>
      </c>
      <c r="DT157" t="s">
        <v>243</v>
      </c>
      <c r="DU157" t="s">
        <v>243</v>
      </c>
      <c r="DV157" t="s">
        <v>243</v>
      </c>
      <c r="DW157" t="s">
        <v>242</v>
      </c>
      <c r="DX157" t="s">
        <v>243</v>
      </c>
      <c r="DY157" t="s">
        <v>243</v>
      </c>
      <c r="DZ157" t="s">
        <v>243</v>
      </c>
      <c r="EA157" t="s">
        <v>243</v>
      </c>
      <c r="EB157" t="s">
        <v>243</v>
      </c>
      <c r="EC157" t="s">
        <v>243</v>
      </c>
      <c r="ED157" t="s">
        <v>243</v>
      </c>
      <c r="EF157" t="s">
        <v>1016</v>
      </c>
      <c r="EG157" t="s">
        <v>243</v>
      </c>
      <c r="EH157" t="s">
        <v>243</v>
      </c>
      <c r="EI157" t="s">
        <v>242</v>
      </c>
      <c r="EJ157" t="s">
        <v>243</v>
      </c>
      <c r="EK157" t="s">
        <v>243</v>
      </c>
      <c r="EL157" t="s">
        <v>243</v>
      </c>
      <c r="EM157" t="s">
        <v>243</v>
      </c>
      <c r="EN157" t="s">
        <v>243</v>
      </c>
      <c r="EO157" t="s">
        <v>242</v>
      </c>
      <c r="EP157" t="s">
        <v>242</v>
      </c>
      <c r="EQ157" t="s">
        <v>243</v>
      </c>
      <c r="ER157" t="s">
        <v>243</v>
      </c>
      <c r="ES157" t="s">
        <v>243</v>
      </c>
      <c r="ET157" t="s">
        <v>243</v>
      </c>
      <c r="EU157" t="s">
        <v>243</v>
      </c>
      <c r="EV157" t="s">
        <v>243</v>
      </c>
      <c r="EW157" t="s">
        <v>243</v>
      </c>
      <c r="EX157" t="s">
        <v>243</v>
      </c>
      <c r="EY157" t="s">
        <v>243</v>
      </c>
      <c r="EZ157" t="s">
        <v>243</v>
      </c>
      <c r="FA157" t="s">
        <v>243</v>
      </c>
      <c r="FB157" t="s">
        <v>243</v>
      </c>
      <c r="FC157" t="s">
        <v>243</v>
      </c>
      <c r="FD157" t="s">
        <v>243</v>
      </c>
      <c r="FE157" t="s">
        <v>243</v>
      </c>
      <c r="FF157" t="s">
        <v>243</v>
      </c>
      <c r="FG157" t="s">
        <v>243</v>
      </c>
      <c r="FH157" t="s">
        <v>243</v>
      </c>
      <c r="FI157" t="s">
        <v>243</v>
      </c>
      <c r="FJ157" t="s">
        <v>243</v>
      </c>
      <c r="FK157" t="s">
        <v>243</v>
      </c>
      <c r="FL157" t="s">
        <v>446</v>
      </c>
      <c r="FM157" t="s">
        <v>242</v>
      </c>
      <c r="FN157" t="s">
        <v>243</v>
      </c>
      <c r="FO157" t="s">
        <v>243</v>
      </c>
      <c r="FP157" t="s">
        <v>243</v>
      </c>
      <c r="FQ157" t="s">
        <v>242</v>
      </c>
      <c r="FR157" t="s">
        <v>242</v>
      </c>
      <c r="FS157" t="s">
        <v>243</v>
      </c>
      <c r="FT157" t="s">
        <v>243</v>
      </c>
      <c r="FU157" t="s">
        <v>243</v>
      </c>
      <c r="FV157" t="s">
        <v>243</v>
      </c>
      <c r="FW157" t="s">
        <v>243</v>
      </c>
      <c r="FX157" t="s">
        <v>243</v>
      </c>
      <c r="FY157" t="s">
        <v>243</v>
      </c>
      <c r="FZ157" t="s">
        <v>243</v>
      </c>
      <c r="GA157" t="s">
        <v>243</v>
      </c>
      <c r="GB157" t="s">
        <v>243</v>
      </c>
      <c r="GC157" t="s">
        <v>243</v>
      </c>
      <c r="GD157" t="s">
        <v>243</v>
      </c>
      <c r="GE157" t="s">
        <v>243</v>
      </c>
      <c r="GG157" t="s">
        <v>1017</v>
      </c>
    </row>
    <row r="158" spans="1:189" x14ac:dyDescent="0.35">
      <c r="A158" t="s">
        <v>1018</v>
      </c>
      <c r="B158" t="s">
        <v>905</v>
      </c>
      <c r="C158" t="s">
        <v>233</v>
      </c>
      <c r="D158" t="s">
        <v>659</v>
      </c>
      <c r="E158" t="s">
        <v>233</v>
      </c>
      <c r="F158" t="s">
        <v>233</v>
      </c>
      <c r="G158" t="s">
        <v>233</v>
      </c>
      <c r="H158" t="s">
        <v>701</v>
      </c>
      <c r="I158" t="s">
        <v>321</v>
      </c>
      <c r="J158" t="s">
        <v>381</v>
      </c>
      <c r="K158" t="s">
        <v>389</v>
      </c>
      <c r="L158" t="s">
        <v>390</v>
      </c>
      <c r="N158" t="s">
        <v>240</v>
      </c>
      <c r="O158" t="s">
        <v>241</v>
      </c>
      <c r="P158" t="s">
        <v>242</v>
      </c>
      <c r="Q158" t="s">
        <v>243</v>
      </c>
      <c r="R158" t="s">
        <v>243</v>
      </c>
      <c r="S158" t="s">
        <v>243</v>
      </c>
      <c r="T158" t="s">
        <v>243</v>
      </c>
      <c r="U158" t="s">
        <v>243</v>
      </c>
      <c r="W158" t="s">
        <v>244</v>
      </c>
      <c r="Y158" t="s">
        <v>281</v>
      </c>
      <c r="Z158" t="s">
        <v>243</v>
      </c>
      <c r="AA158" t="s">
        <v>243</v>
      </c>
      <c r="AB158" t="s">
        <v>243</v>
      </c>
      <c r="AC158" t="s">
        <v>243</v>
      </c>
      <c r="AD158" t="s">
        <v>243</v>
      </c>
      <c r="AE158" t="s">
        <v>243</v>
      </c>
      <c r="AF158" t="s">
        <v>243</v>
      </c>
      <c r="AG158" t="s">
        <v>242</v>
      </c>
      <c r="AH158" t="s">
        <v>243</v>
      </c>
      <c r="AI158" t="s">
        <v>243</v>
      </c>
      <c r="AJ158" t="s">
        <v>243</v>
      </c>
      <c r="AK158" t="s">
        <v>243</v>
      </c>
      <c r="AL158" t="s">
        <v>243</v>
      </c>
      <c r="AM158" t="s">
        <v>243</v>
      </c>
      <c r="AN158" t="s">
        <v>243</v>
      </c>
      <c r="AP158" t="s">
        <v>246</v>
      </c>
      <c r="AR158" t="s">
        <v>400</v>
      </c>
      <c r="AT158" t="s">
        <v>307</v>
      </c>
      <c r="AU158" t="s">
        <v>249</v>
      </c>
      <c r="AV158" t="s">
        <v>243</v>
      </c>
      <c r="AW158" t="s">
        <v>242</v>
      </c>
      <c r="AX158" t="s">
        <v>242</v>
      </c>
      <c r="AY158" t="s">
        <v>243</v>
      </c>
      <c r="AZ158" t="s">
        <v>242</v>
      </c>
      <c r="BA158" t="s">
        <v>243</v>
      </c>
      <c r="BB158" t="s">
        <v>243</v>
      </c>
      <c r="BC158" t="s">
        <v>287</v>
      </c>
      <c r="BD158" t="s">
        <v>250</v>
      </c>
      <c r="BE158" t="s">
        <v>286</v>
      </c>
      <c r="BF158" t="s">
        <v>287</v>
      </c>
      <c r="BG158" t="s">
        <v>250</v>
      </c>
      <c r="BH158" t="s">
        <v>250</v>
      </c>
      <c r="BI158" t="s">
        <v>251</v>
      </c>
      <c r="BJ158" t="s">
        <v>251</v>
      </c>
      <c r="BK158" t="s">
        <v>251</v>
      </c>
      <c r="BL158" t="s">
        <v>251</v>
      </c>
      <c r="BN158" t="s">
        <v>251</v>
      </c>
      <c r="BO158" t="s">
        <v>252</v>
      </c>
      <c r="BP158" t="s">
        <v>251</v>
      </c>
      <c r="BQ158" t="s">
        <v>266</v>
      </c>
      <c r="BR158" t="s">
        <v>251</v>
      </c>
      <c r="BT158" t="s">
        <v>251</v>
      </c>
      <c r="BU158" t="s">
        <v>253</v>
      </c>
      <c r="BV158" t="s">
        <v>251</v>
      </c>
      <c r="BX158" t="s">
        <v>251</v>
      </c>
      <c r="BY158" t="s">
        <v>251</v>
      </c>
      <c r="BZ158" t="s">
        <v>254</v>
      </c>
      <c r="CA158" t="s">
        <v>251</v>
      </c>
      <c r="CB158" t="s">
        <v>291</v>
      </c>
      <c r="CC158" t="s">
        <v>251</v>
      </c>
      <c r="CD158" t="s">
        <v>251</v>
      </c>
      <c r="CE158" t="s">
        <v>251</v>
      </c>
      <c r="CF158" t="s">
        <v>251</v>
      </c>
      <c r="CG158" t="s">
        <v>251</v>
      </c>
      <c r="CH158" t="s">
        <v>251</v>
      </c>
      <c r="CI158" t="s">
        <v>251</v>
      </c>
      <c r="CJ158" t="s">
        <v>251</v>
      </c>
      <c r="CK158" t="s">
        <v>251</v>
      </c>
      <c r="CL158" t="s">
        <v>697</v>
      </c>
      <c r="CM158" t="s">
        <v>1019</v>
      </c>
      <c r="CN158" t="s">
        <v>131</v>
      </c>
      <c r="CO158" t="s">
        <v>110</v>
      </c>
      <c r="CP158" t="s">
        <v>108</v>
      </c>
      <c r="CQ158" t="s">
        <v>359</v>
      </c>
      <c r="DL158" t="s">
        <v>350</v>
      </c>
      <c r="DM158" t="s">
        <v>242</v>
      </c>
      <c r="DN158" t="s">
        <v>243</v>
      </c>
      <c r="DO158" t="s">
        <v>243</v>
      </c>
      <c r="DP158" t="s">
        <v>243</v>
      </c>
      <c r="DQ158" t="s">
        <v>243</v>
      </c>
      <c r="DR158" t="s">
        <v>243</v>
      </c>
      <c r="DS158" t="s">
        <v>243</v>
      </c>
      <c r="DT158" t="s">
        <v>243</v>
      </c>
      <c r="DU158" t="s">
        <v>243</v>
      </c>
      <c r="DV158" t="s">
        <v>243</v>
      </c>
      <c r="DW158" t="s">
        <v>242</v>
      </c>
      <c r="DX158" t="s">
        <v>243</v>
      </c>
      <c r="DY158" t="s">
        <v>243</v>
      </c>
      <c r="DZ158" t="s">
        <v>243</v>
      </c>
      <c r="EA158" t="s">
        <v>243</v>
      </c>
      <c r="EB158" t="s">
        <v>243</v>
      </c>
      <c r="EC158" t="s">
        <v>243</v>
      </c>
      <c r="ED158" t="s">
        <v>243</v>
      </c>
      <c r="EF158" t="s">
        <v>131</v>
      </c>
      <c r="EG158" t="s">
        <v>243</v>
      </c>
      <c r="EH158" t="s">
        <v>243</v>
      </c>
      <c r="EI158" t="s">
        <v>243</v>
      </c>
      <c r="EJ158" t="s">
        <v>243</v>
      </c>
      <c r="EK158" t="s">
        <v>243</v>
      </c>
      <c r="EL158" t="s">
        <v>243</v>
      </c>
      <c r="EM158" t="s">
        <v>243</v>
      </c>
      <c r="EN158" t="s">
        <v>243</v>
      </c>
      <c r="EO158" t="s">
        <v>243</v>
      </c>
      <c r="EP158" t="s">
        <v>243</v>
      </c>
      <c r="EQ158" t="s">
        <v>243</v>
      </c>
      <c r="ER158" t="s">
        <v>243</v>
      </c>
      <c r="ES158" t="s">
        <v>243</v>
      </c>
      <c r="ET158" t="s">
        <v>243</v>
      </c>
      <c r="EU158" t="s">
        <v>243</v>
      </c>
      <c r="EV158" t="s">
        <v>243</v>
      </c>
      <c r="EW158" t="s">
        <v>243</v>
      </c>
      <c r="EX158" t="s">
        <v>243</v>
      </c>
      <c r="EY158" t="s">
        <v>243</v>
      </c>
      <c r="EZ158" t="s">
        <v>243</v>
      </c>
      <c r="FA158" t="s">
        <v>243</v>
      </c>
      <c r="FB158" t="s">
        <v>243</v>
      </c>
      <c r="FC158" t="s">
        <v>243</v>
      </c>
      <c r="FD158" t="s">
        <v>243</v>
      </c>
      <c r="FE158" t="s">
        <v>243</v>
      </c>
      <c r="FF158" t="s">
        <v>243</v>
      </c>
      <c r="FG158" t="s">
        <v>243</v>
      </c>
      <c r="FH158" t="s">
        <v>243</v>
      </c>
      <c r="FI158" t="s">
        <v>243</v>
      </c>
      <c r="FJ158" t="s">
        <v>242</v>
      </c>
      <c r="FK158" t="s">
        <v>243</v>
      </c>
      <c r="FL158" t="s">
        <v>296</v>
      </c>
      <c r="FM158" t="s">
        <v>242</v>
      </c>
      <c r="FN158" t="s">
        <v>242</v>
      </c>
      <c r="FO158" t="s">
        <v>243</v>
      </c>
      <c r="FP158" t="s">
        <v>243</v>
      </c>
      <c r="FQ158" t="s">
        <v>243</v>
      </c>
      <c r="FR158" t="s">
        <v>242</v>
      </c>
      <c r="FS158" t="s">
        <v>243</v>
      </c>
      <c r="FT158" t="s">
        <v>243</v>
      </c>
      <c r="FU158" t="s">
        <v>243</v>
      </c>
      <c r="FV158" t="s">
        <v>243</v>
      </c>
      <c r="FW158" t="s">
        <v>243</v>
      </c>
      <c r="FX158" t="s">
        <v>243</v>
      </c>
      <c r="FY158" t="s">
        <v>243</v>
      </c>
      <c r="FZ158" t="s">
        <v>243</v>
      </c>
      <c r="GA158" t="s">
        <v>243</v>
      </c>
      <c r="GB158" t="s">
        <v>243</v>
      </c>
      <c r="GC158" t="s">
        <v>243</v>
      </c>
      <c r="GD158" t="s">
        <v>243</v>
      </c>
      <c r="GE158" t="s">
        <v>243</v>
      </c>
      <c r="GG158" t="s">
        <v>1020</v>
      </c>
    </row>
    <row r="159" spans="1:189" x14ac:dyDescent="0.35">
      <c r="A159" t="s">
        <v>1021</v>
      </c>
      <c r="B159" t="s">
        <v>905</v>
      </c>
      <c r="C159" t="s">
        <v>233</v>
      </c>
      <c r="D159" t="s">
        <v>551</v>
      </c>
      <c r="E159" t="s">
        <v>233</v>
      </c>
      <c r="F159" t="s">
        <v>233</v>
      </c>
      <c r="G159" t="s">
        <v>233</v>
      </c>
      <c r="H159" t="s">
        <v>1022</v>
      </c>
      <c r="I159" t="s">
        <v>321</v>
      </c>
      <c r="J159" t="s">
        <v>248</v>
      </c>
      <c r="K159" t="s">
        <v>238</v>
      </c>
      <c r="L159" t="s">
        <v>239</v>
      </c>
      <c r="N159" t="s">
        <v>240</v>
      </c>
      <c r="O159" t="s">
        <v>241</v>
      </c>
      <c r="P159" t="s">
        <v>242</v>
      </c>
      <c r="Q159" t="s">
        <v>243</v>
      </c>
      <c r="R159" t="s">
        <v>243</v>
      </c>
      <c r="S159" t="s">
        <v>243</v>
      </c>
      <c r="T159" t="s">
        <v>243</v>
      </c>
      <c r="U159" t="s">
        <v>243</v>
      </c>
      <c r="W159" t="s">
        <v>244</v>
      </c>
      <c r="Y159" t="s">
        <v>372</v>
      </c>
      <c r="Z159" t="s">
        <v>243</v>
      </c>
      <c r="AA159" t="s">
        <v>243</v>
      </c>
      <c r="AB159" t="s">
        <v>242</v>
      </c>
      <c r="AC159" t="s">
        <v>243</v>
      </c>
      <c r="AD159" t="s">
        <v>243</v>
      </c>
      <c r="AE159" t="s">
        <v>243</v>
      </c>
      <c r="AF159" t="s">
        <v>243</v>
      </c>
      <c r="AG159" t="s">
        <v>243</v>
      </c>
      <c r="AH159" t="s">
        <v>243</v>
      </c>
      <c r="AI159" t="s">
        <v>243</v>
      </c>
      <c r="AJ159" t="s">
        <v>243</v>
      </c>
      <c r="AK159" t="s">
        <v>243</v>
      </c>
      <c r="AL159" t="s">
        <v>243</v>
      </c>
      <c r="AM159" t="s">
        <v>243</v>
      </c>
      <c r="AN159" t="s">
        <v>243</v>
      </c>
      <c r="AP159" t="s">
        <v>246</v>
      </c>
      <c r="AR159" t="s">
        <v>247</v>
      </c>
      <c r="AT159" t="s">
        <v>264</v>
      </c>
      <c r="AU159" t="s">
        <v>325</v>
      </c>
      <c r="AV159" t="s">
        <v>243</v>
      </c>
      <c r="AW159" t="s">
        <v>242</v>
      </c>
      <c r="AX159" t="s">
        <v>243</v>
      </c>
      <c r="AY159" t="s">
        <v>243</v>
      </c>
      <c r="AZ159" t="s">
        <v>243</v>
      </c>
      <c r="BA159" t="s">
        <v>243</v>
      </c>
      <c r="BB159" t="s">
        <v>243</v>
      </c>
      <c r="BC159" t="s">
        <v>250</v>
      </c>
      <c r="BD159" t="s">
        <v>250</v>
      </c>
      <c r="BE159" t="s">
        <v>250</v>
      </c>
      <c r="BF159" t="s">
        <v>250</v>
      </c>
      <c r="BG159" t="s">
        <v>250</v>
      </c>
      <c r="BH159" t="s">
        <v>250</v>
      </c>
      <c r="BI159" t="s">
        <v>251</v>
      </c>
      <c r="BJ159" t="s">
        <v>251</v>
      </c>
      <c r="BK159" t="s">
        <v>251</v>
      </c>
      <c r="BL159" t="s">
        <v>251</v>
      </c>
      <c r="BN159" t="s">
        <v>251</v>
      </c>
      <c r="BO159" t="s">
        <v>252</v>
      </c>
      <c r="BP159" t="s">
        <v>251</v>
      </c>
      <c r="BQ159" t="s">
        <v>266</v>
      </c>
      <c r="BR159" t="s">
        <v>251</v>
      </c>
      <c r="BT159" t="s">
        <v>289</v>
      </c>
      <c r="BU159" t="s">
        <v>253</v>
      </c>
      <c r="BV159" t="s">
        <v>251</v>
      </c>
      <c r="BW159" t="s">
        <v>326</v>
      </c>
      <c r="BX159" t="s">
        <v>338</v>
      </c>
      <c r="BY159" t="s">
        <v>382</v>
      </c>
      <c r="BZ159" t="s">
        <v>254</v>
      </c>
      <c r="CA159" t="s">
        <v>251</v>
      </c>
      <c r="CB159" t="s">
        <v>251</v>
      </c>
      <c r="CC159" t="s">
        <v>292</v>
      </c>
      <c r="CD159" t="s">
        <v>251</v>
      </c>
      <c r="CE159" t="s">
        <v>391</v>
      </c>
      <c r="CF159" t="s">
        <v>251</v>
      </c>
      <c r="CG159" t="s">
        <v>251</v>
      </c>
      <c r="CH159" t="s">
        <v>251</v>
      </c>
      <c r="CI159" t="s">
        <v>251</v>
      </c>
      <c r="CJ159" t="s">
        <v>251</v>
      </c>
      <c r="CK159" t="s">
        <v>251</v>
      </c>
      <c r="CL159" t="s">
        <v>251</v>
      </c>
      <c r="CN159" t="s">
        <v>113</v>
      </c>
      <c r="CO159" t="s">
        <v>108</v>
      </c>
      <c r="CP159" t="s">
        <v>110</v>
      </c>
      <c r="CQ159" t="s">
        <v>293</v>
      </c>
      <c r="DL159" t="s">
        <v>339</v>
      </c>
      <c r="DM159" t="s">
        <v>243</v>
      </c>
      <c r="DN159" t="s">
        <v>243</v>
      </c>
      <c r="DO159" t="s">
        <v>243</v>
      </c>
      <c r="DP159" t="s">
        <v>243</v>
      </c>
      <c r="DQ159" t="s">
        <v>243</v>
      </c>
      <c r="DR159" t="s">
        <v>243</v>
      </c>
      <c r="DS159" t="s">
        <v>242</v>
      </c>
      <c r="DT159" t="s">
        <v>243</v>
      </c>
      <c r="DU159" t="s">
        <v>243</v>
      </c>
      <c r="DV159" t="s">
        <v>243</v>
      </c>
      <c r="DW159" t="s">
        <v>242</v>
      </c>
      <c r="DX159" t="s">
        <v>243</v>
      </c>
      <c r="DY159" t="s">
        <v>243</v>
      </c>
      <c r="DZ159" t="s">
        <v>243</v>
      </c>
      <c r="EA159" t="s">
        <v>243</v>
      </c>
      <c r="EB159" t="s">
        <v>243</v>
      </c>
      <c r="EC159" t="s">
        <v>243</v>
      </c>
      <c r="ED159" t="s">
        <v>243</v>
      </c>
      <c r="EF159" t="s">
        <v>1023</v>
      </c>
      <c r="EG159" t="s">
        <v>243</v>
      </c>
      <c r="EH159" t="s">
        <v>243</v>
      </c>
      <c r="EI159" t="s">
        <v>243</v>
      </c>
      <c r="EJ159" t="s">
        <v>243</v>
      </c>
      <c r="EK159" t="s">
        <v>243</v>
      </c>
      <c r="EL159" t="s">
        <v>243</v>
      </c>
      <c r="EM159" t="s">
        <v>242</v>
      </c>
      <c r="EN159" t="s">
        <v>243</v>
      </c>
      <c r="EO159" t="s">
        <v>242</v>
      </c>
      <c r="EP159" t="s">
        <v>243</v>
      </c>
      <c r="EQ159" t="s">
        <v>243</v>
      </c>
      <c r="ER159" t="s">
        <v>243</v>
      </c>
      <c r="ES159" t="s">
        <v>243</v>
      </c>
      <c r="ET159" t="s">
        <v>243</v>
      </c>
      <c r="EU159" t="s">
        <v>242</v>
      </c>
      <c r="EV159" t="s">
        <v>243</v>
      </c>
      <c r="EW159" t="s">
        <v>243</v>
      </c>
      <c r="EX159" t="s">
        <v>243</v>
      </c>
      <c r="EY159" t="s">
        <v>243</v>
      </c>
      <c r="EZ159" t="s">
        <v>243</v>
      </c>
      <c r="FA159" t="s">
        <v>243</v>
      </c>
      <c r="FB159" t="s">
        <v>243</v>
      </c>
      <c r="FC159" t="s">
        <v>243</v>
      </c>
      <c r="FD159" t="s">
        <v>243</v>
      </c>
      <c r="FE159" t="s">
        <v>243</v>
      </c>
      <c r="FF159" t="s">
        <v>243</v>
      </c>
      <c r="FG159" t="s">
        <v>243</v>
      </c>
      <c r="FH159" t="s">
        <v>243</v>
      </c>
      <c r="FI159" t="s">
        <v>243</v>
      </c>
      <c r="FJ159" t="s">
        <v>243</v>
      </c>
      <c r="FK159" t="s">
        <v>243</v>
      </c>
      <c r="FL159" t="s">
        <v>1024</v>
      </c>
      <c r="FM159" t="s">
        <v>242</v>
      </c>
      <c r="FN159" t="s">
        <v>243</v>
      </c>
      <c r="FO159" t="s">
        <v>243</v>
      </c>
      <c r="FP159" t="s">
        <v>243</v>
      </c>
      <c r="FQ159" t="s">
        <v>243</v>
      </c>
      <c r="FR159" t="s">
        <v>243</v>
      </c>
      <c r="FS159" t="s">
        <v>242</v>
      </c>
      <c r="FT159" t="s">
        <v>242</v>
      </c>
      <c r="FU159" t="s">
        <v>243</v>
      </c>
      <c r="FV159" t="s">
        <v>243</v>
      </c>
      <c r="FW159" t="s">
        <v>243</v>
      </c>
      <c r="FX159" t="s">
        <v>243</v>
      </c>
      <c r="FY159" t="s">
        <v>243</v>
      </c>
      <c r="FZ159" t="s">
        <v>243</v>
      </c>
      <c r="GA159" t="s">
        <v>243</v>
      </c>
      <c r="GB159" t="s">
        <v>243</v>
      </c>
      <c r="GC159" t="s">
        <v>243</v>
      </c>
      <c r="GD159" t="s">
        <v>243</v>
      </c>
      <c r="GE159" t="s">
        <v>243</v>
      </c>
      <c r="GG159" t="s">
        <v>1025</v>
      </c>
    </row>
    <row r="160" spans="1:189" x14ac:dyDescent="0.35">
      <c r="A160" t="s">
        <v>1026</v>
      </c>
      <c r="B160" t="s">
        <v>905</v>
      </c>
      <c r="C160" t="s">
        <v>233</v>
      </c>
      <c r="D160" t="s">
        <v>607</v>
      </c>
      <c r="E160" t="s">
        <v>233</v>
      </c>
      <c r="F160" t="s">
        <v>233</v>
      </c>
      <c r="G160" t="s">
        <v>233</v>
      </c>
      <c r="H160" t="s">
        <v>345</v>
      </c>
      <c r="I160" t="s">
        <v>236</v>
      </c>
      <c r="J160" t="s">
        <v>473</v>
      </c>
      <c r="K160" t="s">
        <v>1027</v>
      </c>
      <c r="L160" t="s">
        <v>1028</v>
      </c>
      <c r="N160" t="s">
        <v>240</v>
      </c>
      <c r="O160" t="s">
        <v>421</v>
      </c>
      <c r="P160" t="s">
        <v>243</v>
      </c>
      <c r="Q160" t="s">
        <v>242</v>
      </c>
      <c r="R160" t="s">
        <v>243</v>
      </c>
      <c r="S160" t="s">
        <v>243</v>
      </c>
      <c r="T160" t="s">
        <v>243</v>
      </c>
      <c r="U160" t="s">
        <v>243</v>
      </c>
      <c r="W160" t="s">
        <v>244</v>
      </c>
      <c r="Y160" t="s">
        <v>412</v>
      </c>
      <c r="Z160" t="s">
        <v>243</v>
      </c>
      <c r="AA160" t="s">
        <v>242</v>
      </c>
      <c r="AB160" t="s">
        <v>243</v>
      </c>
      <c r="AC160" t="s">
        <v>243</v>
      </c>
      <c r="AD160" t="s">
        <v>243</v>
      </c>
      <c r="AE160" t="s">
        <v>243</v>
      </c>
      <c r="AF160" t="s">
        <v>243</v>
      </c>
      <c r="AG160" t="s">
        <v>243</v>
      </c>
      <c r="AH160" t="s">
        <v>243</v>
      </c>
      <c r="AI160" t="s">
        <v>243</v>
      </c>
      <c r="AJ160" t="s">
        <v>243</v>
      </c>
      <c r="AK160" t="s">
        <v>243</v>
      </c>
      <c r="AL160" t="s">
        <v>243</v>
      </c>
      <c r="AM160" t="s">
        <v>243</v>
      </c>
      <c r="AN160" t="s">
        <v>243</v>
      </c>
      <c r="AP160" t="s">
        <v>246</v>
      </c>
      <c r="AR160" t="s">
        <v>437</v>
      </c>
      <c r="AT160" t="s">
        <v>242</v>
      </c>
      <c r="AU160" t="s">
        <v>303</v>
      </c>
      <c r="AV160" t="s">
        <v>243</v>
      </c>
      <c r="AW160" t="s">
        <v>243</v>
      </c>
      <c r="AX160" t="s">
        <v>242</v>
      </c>
      <c r="AY160" t="s">
        <v>243</v>
      </c>
      <c r="AZ160" t="s">
        <v>243</v>
      </c>
      <c r="BA160" t="s">
        <v>243</v>
      </c>
      <c r="BB160" t="s">
        <v>243</v>
      </c>
      <c r="BC160" t="s">
        <v>250</v>
      </c>
      <c r="BD160" t="s">
        <v>287</v>
      </c>
      <c r="BE160" t="s">
        <v>250</v>
      </c>
      <c r="BF160" t="s">
        <v>250</v>
      </c>
      <c r="BG160" t="s">
        <v>250</v>
      </c>
      <c r="BH160" t="s">
        <v>250</v>
      </c>
      <c r="BI160" t="s">
        <v>251</v>
      </c>
      <c r="BJ160" t="s">
        <v>251</v>
      </c>
      <c r="BK160" t="s">
        <v>251</v>
      </c>
      <c r="BL160" t="s">
        <v>251</v>
      </c>
      <c r="BN160" t="s">
        <v>251</v>
      </c>
      <c r="BO160" t="s">
        <v>251</v>
      </c>
      <c r="BP160" t="s">
        <v>288</v>
      </c>
      <c r="BQ160" t="s">
        <v>266</v>
      </c>
      <c r="BR160" t="s">
        <v>267</v>
      </c>
      <c r="BT160" t="s">
        <v>289</v>
      </c>
      <c r="BU160" t="s">
        <v>251</v>
      </c>
      <c r="BV160" t="s">
        <v>251</v>
      </c>
      <c r="BY160" t="s">
        <v>251</v>
      </c>
      <c r="BZ160" t="s">
        <v>254</v>
      </c>
      <c r="CA160" t="s">
        <v>251</v>
      </c>
      <c r="CB160" t="s">
        <v>291</v>
      </c>
      <c r="CC160" t="s">
        <v>292</v>
      </c>
      <c r="CD160" t="s">
        <v>251</v>
      </c>
      <c r="CE160" t="s">
        <v>251</v>
      </c>
      <c r="CF160" t="s">
        <v>251</v>
      </c>
      <c r="CG160" t="s">
        <v>251</v>
      </c>
      <c r="CH160" t="s">
        <v>251</v>
      </c>
      <c r="CI160" t="s">
        <v>251</v>
      </c>
      <c r="CJ160" t="s">
        <v>251</v>
      </c>
      <c r="CK160" t="s">
        <v>251</v>
      </c>
      <c r="CL160" t="s">
        <v>251</v>
      </c>
      <c r="CN160" t="s">
        <v>109</v>
      </c>
      <c r="CO160" t="s">
        <v>113</v>
      </c>
      <c r="CP160" t="s">
        <v>110</v>
      </c>
      <c r="CQ160" t="s">
        <v>293</v>
      </c>
      <c r="DL160" t="s">
        <v>402</v>
      </c>
      <c r="DM160" t="s">
        <v>243</v>
      </c>
      <c r="DN160" t="s">
        <v>243</v>
      </c>
      <c r="DO160" t="s">
        <v>242</v>
      </c>
      <c r="DP160" t="s">
        <v>243</v>
      </c>
      <c r="DQ160" t="s">
        <v>243</v>
      </c>
      <c r="DR160" t="s">
        <v>243</v>
      </c>
      <c r="DS160" t="s">
        <v>243</v>
      </c>
      <c r="DT160" t="s">
        <v>243</v>
      </c>
      <c r="DU160" t="s">
        <v>243</v>
      </c>
      <c r="DV160" t="s">
        <v>243</v>
      </c>
      <c r="DW160" t="s">
        <v>242</v>
      </c>
      <c r="DX160" t="s">
        <v>243</v>
      </c>
      <c r="DY160" t="s">
        <v>243</v>
      </c>
      <c r="DZ160" t="s">
        <v>243</v>
      </c>
      <c r="EA160" t="s">
        <v>243</v>
      </c>
      <c r="EB160" t="s">
        <v>243</v>
      </c>
      <c r="EC160" t="s">
        <v>243</v>
      </c>
      <c r="ED160" t="s">
        <v>243</v>
      </c>
      <c r="EF160" t="s">
        <v>575</v>
      </c>
      <c r="EG160" t="s">
        <v>243</v>
      </c>
      <c r="EH160" t="s">
        <v>243</v>
      </c>
      <c r="EI160" t="s">
        <v>243</v>
      </c>
      <c r="EJ160" t="s">
        <v>243</v>
      </c>
      <c r="EK160" t="s">
        <v>243</v>
      </c>
      <c r="EL160" t="s">
        <v>243</v>
      </c>
      <c r="EM160" t="s">
        <v>243</v>
      </c>
      <c r="EN160" t="s">
        <v>242</v>
      </c>
      <c r="EO160" t="s">
        <v>242</v>
      </c>
      <c r="EP160" t="s">
        <v>243</v>
      </c>
      <c r="EQ160" t="s">
        <v>243</v>
      </c>
      <c r="ER160" t="s">
        <v>242</v>
      </c>
      <c r="ES160" t="s">
        <v>243</v>
      </c>
      <c r="ET160" t="s">
        <v>243</v>
      </c>
      <c r="EU160" t="s">
        <v>243</v>
      </c>
      <c r="EV160" t="s">
        <v>243</v>
      </c>
      <c r="EW160" t="s">
        <v>243</v>
      </c>
      <c r="EX160" t="s">
        <v>243</v>
      </c>
      <c r="EY160" t="s">
        <v>243</v>
      </c>
      <c r="EZ160" t="s">
        <v>243</v>
      </c>
      <c r="FA160" t="s">
        <v>243</v>
      </c>
      <c r="FB160" t="s">
        <v>243</v>
      </c>
      <c r="FC160" t="s">
        <v>243</v>
      </c>
      <c r="FD160" t="s">
        <v>243</v>
      </c>
      <c r="FE160" t="s">
        <v>243</v>
      </c>
      <c r="FF160" t="s">
        <v>243</v>
      </c>
      <c r="FG160" t="s">
        <v>243</v>
      </c>
      <c r="FH160" t="s">
        <v>243</v>
      </c>
      <c r="FI160" t="s">
        <v>243</v>
      </c>
      <c r="FJ160" t="s">
        <v>243</v>
      </c>
      <c r="FK160" t="s">
        <v>243</v>
      </c>
      <c r="FL160" t="s">
        <v>272</v>
      </c>
      <c r="FM160" t="s">
        <v>242</v>
      </c>
      <c r="FN160" t="s">
        <v>243</v>
      </c>
      <c r="FO160" t="s">
        <v>243</v>
      </c>
      <c r="FP160" t="s">
        <v>243</v>
      </c>
      <c r="FQ160" t="s">
        <v>243</v>
      </c>
      <c r="FR160" t="s">
        <v>242</v>
      </c>
      <c r="FS160" t="s">
        <v>242</v>
      </c>
      <c r="FT160" t="s">
        <v>243</v>
      </c>
      <c r="FU160" t="s">
        <v>243</v>
      </c>
      <c r="FV160" t="s">
        <v>243</v>
      </c>
      <c r="FW160" t="s">
        <v>243</v>
      </c>
      <c r="FX160" t="s">
        <v>243</v>
      </c>
      <c r="FY160" t="s">
        <v>243</v>
      </c>
      <c r="FZ160" t="s">
        <v>243</v>
      </c>
      <c r="GA160" t="s">
        <v>243</v>
      </c>
      <c r="GB160" t="s">
        <v>243</v>
      </c>
      <c r="GC160" t="s">
        <v>243</v>
      </c>
      <c r="GD160" t="s">
        <v>243</v>
      </c>
      <c r="GE160" t="s">
        <v>243</v>
      </c>
      <c r="GG160" t="s">
        <v>1029</v>
      </c>
    </row>
    <row r="161" spans="1:189" x14ac:dyDescent="0.35">
      <c r="A161" t="s">
        <v>1030</v>
      </c>
      <c r="B161" t="s">
        <v>905</v>
      </c>
      <c r="C161" t="s">
        <v>233</v>
      </c>
      <c r="D161" t="s">
        <v>237</v>
      </c>
      <c r="E161" t="s">
        <v>233</v>
      </c>
      <c r="F161" t="s">
        <v>233</v>
      </c>
      <c r="G161" t="s">
        <v>233</v>
      </c>
      <c r="H161" t="s">
        <v>623</v>
      </c>
      <c r="I161" t="s">
        <v>261</v>
      </c>
      <c r="K161" t="s">
        <v>1031</v>
      </c>
      <c r="L161" t="s">
        <v>1032</v>
      </c>
      <c r="N161" t="s">
        <v>462</v>
      </c>
      <c r="O161" t="s">
        <v>241</v>
      </c>
      <c r="P161" t="s">
        <v>242</v>
      </c>
      <c r="Q161" t="s">
        <v>243</v>
      </c>
      <c r="R161" t="s">
        <v>243</v>
      </c>
      <c r="S161" t="s">
        <v>243</v>
      </c>
      <c r="T161" t="s">
        <v>243</v>
      </c>
      <c r="U161" t="s">
        <v>243</v>
      </c>
      <c r="W161" t="s">
        <v>244</v>
      </c>
      <c r="Y161" t="s">
        <v>262</v>
      </c>
      <c r="Z161" t="s">
        <v>243</v>
      </c>
      <c r="AA161" t="s">
        <v>243</v>
      </c>
      <c r="AB161" t="s">
        <v>243</v>
      </c>
      <c r="AC161" t="s">
        <v>243</v>
      </c>
      <c r="AD161" t="s">
        <v>243</v>
      </c>
      <c r="AE161" t="s">
        <v>242</v>
      </c>
      <c r="AF161" t="s">
        <v>243</v>
      </c>
      <c r="AG161" t="s">
        <v>243</v>
      </c>
      <c r="AH161" t="s">
        <v>243</v>
      </c>
      <c r="AI161" t="s">
        <v>243</v>
      </c>
      <c r="AJ161" t="s">
        <v>243</v>
      </c>
      <c r="AK161" t="s">
        <v>243</v>
      </c>
      <c r="AL161" t="s">
        <v>243</v>
      </c>
      <c r="AM161" t="s">
        <v>243</v>
      </c>
      <c r="AN161" t="s">
        <v>243</v>
      </c>
      <c r="AP161" t="s">
        <v>246</v>
      </c>
      <c r="AR161" t="s">
        <v>437</v>
      </c>
      <c r="AT161" t="s">
        <v>264</v>
      </c>
      <c r="AU161" t="s">
        <v>312</v>
      </c>
      <c r="AV161" t="s">
        <v>243</v>
      </c>
      <c r="AW161" t="s">
        <v>242</v>
      </c>
      <c r="AX161" t="s">
        <v>243</v>
      </c>
      <c r="AY161" t="s">
        <v>243</v>
      </c>
      <c r="AZ161" t="s">
        <v>242</v>
      </c>
      <c r="BA161" t="s">
        <v>243</v>
      </c>
      <c r="BB161" t="s">
        <v>243</v>
      </c>
      <c r="BC161" t="s">
        <v>250</v>
      </c>
      <c r="BD161" t="s">
        <v>250</v>
      </c>
      <c r="BE161" t="s">
        <v>250</v>
      </c>
      <c r="BF161" t="s">
        <v>250</v>
      </c>
      <c r="BG161" t="s">
        <v>250</v>
      </c>
      <c r="BH161" t="s">
        <v>250</v>
      </c>
      <c r="BI161" t="s">
        <v>348</v>
      </c>
      <c r="BJ161" t="s">
        <v>251</v>
      </c>
      <c r="BK161" t="s">
        <v>465</v>
      </c>
      <c r="BL161" t="s">
        <v>251</v>
      </c>
      <c r="BM161" t="s">
        <v>251</v>
      </c>
      <c r="BO161" t="s">
        <v>251</v>
      </c>
      <c r="BP161" t="s">
        <v>288</v>
      </c>
      <c r="BQ161" t="s">
        <v>266</v>
      </c>
      <c r="BR161" t="s">
        <v>267</v>
      </c>
      <c r="BS161" t="s">
        <v>609</v>
      </c>
      <c r="BU161" t="s">
        <v>251</v>
      </c>
      <c r="BV161" t="s">
        <v>251</v>
      </c>
      <c r="BX161" t="s">
        <v>251</v>
      </c>
      <c r="BY161" t="s">
        <v>251</v>
      </c>
      <c r="BZ161" t="s">
        <v>251</v>
      </c>
      <c r="CA161" t="s">
        <v>290</v>
      </c>
      <c r="CB161" t="s">
        <v>251</v>
      </c>
      <c r="CC161" t="s">
        <v>251</v>
      </c>
      <c r="CD161" t="s">
        <v>251</v>
      </c>
      <c r="CE161" t="s">
        <v>251</v>
      </c>
      <c r="CF161" t="s">
        <v>251</v>
      </c>
      <c r="CG161" t="s">
        <v>251</v>
      </c>
      <c r="CH161" t="s">
        <v>268</v>
      </c>
      <c r="CI161" t="s">
        <v>251</v>
      </c>
      <c r="CJ161" t="s">
        <v>251</v>
      </c>
      <c r="CK161" t="s">
        <v>251</v>
      </c>
      <c r="CL161" t="s">
        <v>697</v>
      </c>
      <c r="CM161" t="s">
        <v>1033</v>
      </c>
      <c r="CN161" t="s">
        <v>110</v>
      </c>
      <c r="CO161" t="s">
        <v>109</v>
      </c>
      <c r="CP161" t="s">
        <v>111</v>
      </c>
      <c r="CQ161" t="s">
        <v>293</v>
      </c>
      <c r="DL161" t="s">
        <v>1034</v>
      </c>
      <c r="DM161" t="s">
        <v>242</v>
      </c>
      <c r="DN161" t="s">
        <v>243</v>
      </c>
      <c r="DO161" t="s">
        <v>243</v>
      </c>
      <c r="DP161" t="s">
        <v>243</v>
      </c>
      <c r="DQ161" t="s">
        <v>242</v>
      </c>
      <c r="DR161" t="s">
        <v>243</v>
      </c>
      <c r="DS161" t="s">
        <v>243</v>
      </c>
      <c r="DT161" t="s">
        <v>243</v>
      </c>
      <c r="DU161" t="s">
        <v>242</v>
      </c>
      <c r="DV161" t="s">
        <v>243</v>
      </c>
      <c r="DW161" t="s">
        <v>243</v>
      </c>
      <c r="DX161" t="s">
        <v>243</v>
      </c>
      <c r="DY161" t="s">
        <v>243</v>
      </c>
      <c r="DZ161" t="s">
        <v>243</v>
      </c>
      <c r="EA161" t="s">
        <v>243</v>
      </c>
      <c r="EB161" t="s">
        <v>243</v>
      </c>
      <c r="EC161" t="s">
        <v>243</v>
      </c>
      <c r="ED161" t="s">
        <v>243</v>
      </c>
      <c r="EF161" t="s">
        <v>110</v>
      </c>
      <c r="EG161" t="s">
        <v>243</v>
      </c>
      <c r="EH161" t="s">
        <v>243</v>
      </c>
      <c r="EI161" t="s">
        <v>243</v>
      </c>
      <c r="EJ161" t="s">
        <v>243</v>
      </c>
      <c r="EK161" t="s">
        <v>243</v>
      </c>
      <c r="EL161" t="s">
        <v>243</v>
      </c>
      <c r="EM161" t="s">
        <v>243</v>
      </c>
      <c r="EN161" t="s">
        <v>243</v>
      </c>
      <c r="EO161" t="s">
        <v>242</v>
      </c>
      <c r="EP161" t="s">
        <v>243</v>
      </c>
      <c r="EQ161" t="s">
        <v>243</v>
      </c>
      <c r="ER161" t="s">
        <v>243</v>
      </c>
      <c r="ES161" t="s">
        <v>243</v>
      </c>
      <c r="ET161" t="s">
        <v>243</v>
      </c>
      <c r="EU161" t="s">
        <v>243</v>
      </c>
      <c r="EV161" t="s">
        <v>243</v>
      </c>
      <c r="EW161" t="s">
        <v>243</v>
      </c>
      <c r="EX161" t="s">
        <v>243</v>
      </c>
      <c r="EY161" t="s">
        <v>243</v>
      </c>
      <c r="EZ161" t="s">
        <v>243</v>
      </c>
      <c r="FA161" t="s">
        <v>243</v>
      </c>
      <c r="FB161" t="s">
        <v>243</v>
      </c>
      <c r="FC161" t="s">
        <v>243</v>
      </c>
      <c r="FD161" t="s">
        <v>243</v>
      </c>
      <c r="FE161" t="s">
        <v>243</v>
      </c>
      <c r="FF161" t="s">
        <v>243</v>
      </c>
      <c r="FG161" t="s">
        <v>243</v>
      </c>
      <c r="FH161" t="s">
        <v>243</v>
      </c>
      <c r="FI161" t="s">
        <v>243</v>
      </c>
      <c r="FJ161" t="s">
        <v>243</v>
      </c>
      <c r="FK161" t="s">
        <v>243</v>
      </c>
      <c r="FL161" t="s">
        <v>446</v>
      </c>
      <c r="FM161" t="s">
        <v>242</v>
      </c>
      <c r="FN161" t="s">
        <v>243</v>
      </c>
      <c r="FO161" t="s">
        <v>243</v>
      </c>
      <c r="FP161" t="s">
        <v>243</v>
      </c>
      <c r="FQ161" t="s">
        <v>242</v>
      </c>
      <c r="FR161" t="s">
        <v>242</v>
      </c>
      <c r="FS161" t="s">
        <v>243</v>
      </c>
      <c r="FT161" t="s">
        <v>243</v>
      </c>
      <c r="FU161" t="s">
        <v>243</v>
      </c>
      <c r="FV161" t="s">
        <v>243</v>
      </c>
      <c r="FW161" t="s">
        <v>243</v>
      </c>
      <c r="FX161" t="s">
        <v>243</v>
      </c>
      <c r="FY161" t="s">
        <v>243</v>
      </c>
      <c r="FZ161" t="s">
        <v>243</v>
      </c>
      <c r="GA161" t="s">
        <v>243</v>
      </c>
      <c r="GB161" t="s">
        <v>243</v>
      </c>
      <c r="GC161" t="s">
        <v>243</v>
      </c>
      <c r="GD161" t="s">
        <v>243</v>
      </c>
      <c r="GE161" t="s">
        <v>243</v>
      </c>
      <c r="GG161" t="s">
        <v>1035</v>
      </c>
    </row>
    <row r="162" spans="1:189" x14ac:dyDescent="0.35">
      <c r="A162" t="s">
        <v>1036</v>
      </c>
      <c r="B162" t="s">
        <v>905</v>
      </c>
      <c r="C162" t="s">
        <v>233</v>
      </c>
      <c r="D162" t="s">
        <v>396</v>
      </c>
      <c r="E162" t="s">
        <v>233</v>
      </c>
      <c r="F162" t="s">
        <v>233</v>
      </c>
      <c r="G162" t="s">
        <v>233</v>
      </c>
      <c r="H162" t="s">
        <v>345</v>
      </c>
      <c r="I162" t="s">
        <v>236</v>
      </c>
      <c r="J162" t="s">
        <v>277</v>
      </c>
      <c r="K162" t="s">
        <v>238</v>
      </c>
      <c r="L162" t="s">
        <v>239</v>
      </c>
      <c r="N162" t="s">
        <v>240</v>
      </c>
      <c r="O162" t="s">
        <v>241</v>
      </c>
      <c r="P162" t="s">
        <v>242</v>
      </c>
      <c r="Q162" t="s">
        <v>243</v>
      </c>
      <c r="R162" t="s">
        <v>243</v>
      </c>
      <c r="S162" t="s">
        <v>243</v>
      </c>
      <c r="T162" t="s">
        <v>243</v>
      </c>
      <c r="U162" t="s">
        <v>243</v>
      </c>
      <c r="W162" t="s">
        <v>244</v>
      </c>
      <c r="Y162" t="s">
        <v>311</v>
      </c>
      <c r="Z162" t="s">
        <v>242</v>
      </c>
      <c r="AA162" t="s">
        <v>243</v>
      </c>
      <c r="AB162" t="s">
        <v>243</v>
      </c>
      <c r="AC162" t="s">
        <v>243</v>
      </c>
      <c r="AD162" t="s">
        <v>243</v>
      </c>
      <c r="AE162" t="s">
        <v>243</v>
      </c>
      <c r="AF162" t="s">
        <v>243</v>
      </c>
      <c r="AG162" t="s">
        <v>243</v>
      </c>
      <c r="AH162" t="s">
        <v>243</v>
      </c>
      <c r="AI162" t="s">
        <v>243</v>
      </c>
      <c r="AJ162" t="s">
        <v>243</v>
      </c>
      <c r="AK162" t="s">
        <v>243</v>
      </c>
      <c r="AL162" t="s">
        <v>243</v>
      </c>
      <c r="AM162" t="s">
        <v>243</v>
      </c>
      <c r="AN162" t="s">
        <v>243</v>
      </c>
      <c r="AP162" t="s">
        <v>246</v>
      </c>
      <c r="AR162" t="s">
        <v>247</v>
      </c>
      <c r="AT162" t="s">
        <v>264</v>
      </c>
      <c r="AU162" t="s">
        <v>511</v>
      </c>
      <c r="AV162" t="s">
        <v>243</v>
      </c>
      <c r="AW162" t="s">
        <v>243</v>
      </c>
      <c r="AX162" t="s">
        <v>243</v>
      </c>
      <c r="AY162" t="s">
        <v>243</v>
      </c>
      <c r="AZ162" t="s">
        <v>242</v>
      </c>
      <c r="BA162" t="s">
        <v>243</v>
      </c>
      <c r="BB162" t="s">
        <v>243</v>
      </c>
      <c r="BC162" t="s">
        <v>287</v>
      </c>
      <c r="BD162" t="s">
        <v>250</v>
      </c>
      <c r="BE162" t="s">
        <v>250</v>
      </c>
      <c r="BF162" t="s">
        <v>250</v>
      </c>
      <c r="BG162" t="s">
        <v>250</v>
      </c>
      <c r="BH162" t="s">
        <v>250</v>
      </c>
      <c r="BI162" t="s">
        <v>251</v>
      </c>
      <c r="BJ162" t="s">
        <v>251</v>
      </c>
      <c r="BK162" t="s">
        <v>251</v>
      </c>
      <c r="BL162" t="s">
        <v>251</v>
      </c>
      <c r="BN162" t="s">
        <v>251</v>
      </c>
      <c r="BO162" t="s">
        <v>251</v>
      </c>
      <c r="BP162" t="s">
        <v>251</v>
      </c>
      <c r="BQ162" t="s">
        <v>251</v>
      </c>
      <c r="BR162" t="s">
        <v>251</v>
      </c>
      <c r="BT162" t="s">
        <v>289</v>
      </c>
      <c r="BU162" t="s">
        <v>251</v>
      </c>
      <c r="BV162" t="s">
        <v>313</v>
      </c>
      <c r="BX162" t="s">
        <v>251</v>
      </c>
      <c r="BY162" t="s">
        <v>251</v>
      </c>
      <c r="BZ162" t="s">
        <v>254</v>
      </c>
      <c r="CA162" t="s">
        <v>251</v>
      </c>
      <c r="CB162" t="s">
        <v>251</v>
      </c>
      <c r="CC162" t="s">
        <v>251</v>
      </c>
      <c r="CD162" t="s">
        <v>251</v>
      </c>
      <c r="CE162" t="s">
        <v>251</v>
      </c>
      <c r="CF162" t="s">
        <v>251</v>
      </c>
      <c r="CG162" t="s">
        <v>251</v>
      </c>
      <c r="CH162" t="s">
        <v>475</v>
      </c>
      <c r="CI162" t="s">
        <v>251</v>
      </c>
      <c r="CJ162" t="s">
        <v>251</v>
      </c>
      <c r="CK162" t="s">
        <v>251</v>
      </c>
      <c r="CL162" t="s">
        <v>251</v>
      </c>
      <c r="CN162" t="s">
        <v>119</v>
      </c>
      <c r="CO162" t="s">
        <v>113</v>
      </c>
      <c r="CP162" t="s">
        <v>115</v>
      </c>
      <c r="CQ162" t="s">
        <v>255</v>
      </c>
      <c r="CR162" t="s">
        <v>367</v>
      </c>
      <c r="CS162" t="s">
        <v>243</v>
      </c>
      <c r="CT162" t="s">
        <v>243</v>
      </c>
      <c r="CU162" t="s">
        <v>243</v>
      </c>
      <c r="CV162" t="s">
        <v>243</v>
      </c>
      <c r="CW162" t="s">
        <v>243</v>
      </c>
      <c r="CX162" t="s">
        <v>243</v>
      </c>
      <c r="CY162" t="s">
        <v>243</v>
      </c>
      <c r="CZ162" t="s">
        <v>243</v>
      </c>
      <c r="DA162" t="s">
        <v>243</v>
      </c>
      <c r="DB162" t="s">
        <v>243</v>
      </c>
      <c r="DC162" t="s">
        <v>242</v>
      </c>
      <c r="DD162" t="s">
        <v>243</v>
      </c>
      <c r="DE162" t="s">
        <v>243</v>
      </c>
      <c r="DF162" t="s">
        <v>243</v>
      </c>
      <c r="DG162" t="s">
        <v>243</v>
      </c>
      <c r="DH162" t="s">
        <v>243</v>
      </c>
      <c r="DI162" t="s">
        <v>243</v>
      </c>
      <c r="DJ162" t="s">
        <v>243</v>
      </c>
      <c r="EF162" t="s">
        <v>113</v>
      </c>
      <c r="EG162" t="s">
        <v>243</v>
      </c>
      <c r="EH162" t="s">
        <v>243</v>
      </c>
      <c r="EI162" t="s">
        <v>243</v>
      </c>
      <c r="EJ162" t="s">
        <v>243</v>
      </c>
      <c r="EK162" t="s">
        <v>243</v>
      </c>
      <c r="EL162" t="s">
        <v>243</v>
      </c>
      <c r="EM162" t="s">
        <v>243</v>
      </c>
      <c r="EN162" t="s">
        <v>243</v>
      </c>
      <c r="EO162" t="s">
        <v>243</v>
      </c>
      <c r="EP162" t="s">
        <v>243</v>
      </c>
      <c r="EQ162" t="s">
        <v>243</v>
      </c>
      <c r="ER162" t="s">
        <v>242</v>
      </c>
      <c r="ES162" t="s">
        <v>243</v>
      </c>
      <c r="ET162" t="s">
        <v>243</v>
      </c>
      <c r="EU162" t="s">
        <v>243</v>
      </c>
      <c r="EV162" t="s">
        <v>243</v>
      </c>
      <c r="EW162" t="s">
        <v>243</v>
      </c>
      <c r="EX162" t="s">
        <v>243</v>
      </c>
      <c r="EY162" t="s">
        <v>243</v>
      </c>
      <c r="EZ162" t="s">
        <v>243</v>
      </c>
      <c r="FA162" t="s">
        <v>243</v>
      </c>
      <c r="FB162" t="s">
        <v>243</v>
      </c>
      <c r="FC162" t="s">
        <v>243</v>
      </c>
      <c r="FD162" t="s">
        <v>243</v>
      </c>
      <c r="FE162" t="s">
        <v>243</v>
      </c>
      <c r="FF162" t="s">
        <v>243</v>
      </c>
      <c r="FG162" t="s">
        <v>243</v>
      </c>
      <c r="FH162" t="s">
        <v>243</v>
      </c>
      <c r="FI162" t="s">
        <v>243</v>
      </c>
      <c r="FJ162" t="s">
        <v>243</v>
      </c>
      <c r="FK162" t="s">
        <v>243</v>
      </c>
      <c r="FL162" t="s">
        <v>316</v>
      </c>
      <c r="FM162" t="s">
        <v>243</v>
      </c>
      <c r="FN162" t="s">
        <v>243</v>
      </c>
      <c r="FO162" t="s">
        <v>243</v>
      </c>
      <c r="FP162" t="s">
        <v>243</v>
      </c>
      <c r="FQ162" t="s">
        <v>243</v>
      </c>
      <c r="FR162" t="s">
        <v>242</v>
      </c>
      <c r="FS162" t="s">
        <v>243</v>
      </c>
      <c r="FT162" t="s">
        <v>243</v>
      </c>
      <c r="FU162" t="s">
        <v>243</v>
      </c>
      <c r="FV162" t="s">
        <v>243</v>
      </c>
      <c r="FW162" t="s">
        <v>243</v>
      </c>
      <c r="FX162" t="s">
        <v>243</v>
      </c>
      <c r="FY162" t="s">
        <v>243</v>
      </c>
      <c r="FZ162" t="s">
        <v>243</v>
      </c>
      <c r="GA162" t="s">
        <v>243</v>
      </c>
      <c r="GB162" t="s">
        <v>243</v>
      </c>
      <c r="GC162" t="s">
        <v>243</v>
      </c>
      <c r="GD162" t="s">
        <v>243</v>
      </c>
      <c r="GE162" t="s">
        <v>243</v>
      </c>
      <c r="GG162" t="s">
        <v>1037</v>
      </c>
    </row>
    <row r="163" spans="1:189" x14ac:dyDescent="0.35">
      <c r="A163" t="s">
        <v>1038</v>
      </c>
      <c r="B163" t="s">
        <v>905</v>
      </c>
      <c r="C163" t="s">
        <v>233</v>
      </c>
      <c r="D163" t="s">
        <v>370</v>
      </c>
      <c r="E163" t="s">
        <v>233</v>
      </c>
      <c r="F163" t="s">
        <v>233</v>
      </c>
      <c r="G163" t="s">
        <v>233</v>
      </c>
      <c r="H163" t="s">
        <v>690</v>
      </c>
      <c r="I163" t="s">
        <v>236</v>
      </c>
      <c r="J163" t="s">
        <v>381</v>
      </c>
      <c r="K163" t="s">
        <v>603</v>
      </c>
      <c r="L163" t="s">
        <v>604</v>
      </c>
      <c r="N163" t="s">
        <v>240</v>
      </c>
      <c r="O163" t="s">
        <v>241</v>
      </c>
      <c r="P163" t="s">
        <v>242</v>
      </c>
      <c r="Q163" t="s">
        <v>243</v>
      </c>
      <c r="R163" t="s">
        <v>243</v>
      </c>
      <c r="S163" t="s">
        <v>243</v>
      </c>
      <c r="T163" t="s">
        <v>243</v>
      </c>
      <c r="U163" t="s">
        <v>243</v>
      </c>
      <c r="W163" t="s">
        <v>244</v>
      </c>
      <c r="Y163" t="s">
        <v>365</v>
      </c>
      <c r="Z163" t="s">
        <v>243</v>
      </c>
      <c r="AA163" t="s">
        <v>243</v>
      </c>
      <c r="AB163" t="s">
        <v>243</v>
      </c>
      <c r="AC163" t="s">
        <v>243</v>
      </c>
      <c r="AD163" t="s">
        <v>243</v>
      </c>
      <c r="AE163" t="s">
        <v>242</v>
      </c>
      <c r="AF163" t="s">
        <v>243</v>
      </c>
      <c r="AG163" t="s">
        <v>243</v>
      </c>
      <c r="AH163" t="s">
        <v>243</v>
      </c>
      <c r="AI163" t="s">
        <v>243</v>
      </c>
      <c r="AJ163" t="s">
        <v>243</v>
      </c>
      <c r="AK163" t="s">
        <v>242</v>
      </c>
      <c r="AL163" t="s">
        <v>243</v>
      </c>
      <c r="AM163" t="s">
        <v>243</v>
      </c>
      <c r="AN163" t="s">
        <v>243</v>
      </c>
      <c r="AP163" t="s">
        <v>282</v>
      </c>
      <c r="AR163" t="s">
        <v>247</v>
      </c>
      <c r="AT163" t="s">
        <v>264</v>
      </c>
      <c r="AU163" t="s">
        <v>325</v>
      </c>
      <c r="AV163" t="s">
        <v>243</v>
      </c>
      <c r="AW163" t="s">
        <v>242</v>
      </c>
      <c r="AX163" t="s">
        <v>243</v>
      </c>
      <c r="AY163" t="s">
        <v>243</v>
      </c>
      <c r="AZ163" t="s">
        <v>243</v>
      </c>
      <c r="BA163" t="s">
        <v>243</v>
      </c>
      <c r="BB163" t="s">
        <v>243</v>
      </c>
      <c r="BC163" t="s">
        <v>250</v>
      </c>
      <c r="BD163" t="s">
        <v>250</v>
      </c>
      <c r="BE163" t="s">
        <v>250</v>
      </c>
      <c r="BF163" t="s">
        <v>250</v>
      </c>
      <c r="BG163" t="s">
        <v>250</v>
      </c>
      <c r="BH163" t="s">
        <v>250</v>
      </c>
      <c r="BI163" t="s">
        <v>251</v>
      </c>
      <c r="BJ163" t="s">
        <v>251</v>
      </c>
      <c r="BK163" t="s">
        <v>251</v>
      </c>
      <c r="BL163" t="s">
        <v>251</v>
      </c>
      <c r="BN163" t="s">
        <v>251</v>
      </c>
      <c r="BO163" t="s">
        <v>252</v>
      </c>
      <c r="BP163" t="s">
        <v>251</v>
      </c>
      <c r="BQ163" t="s">
        <v>266</v>
      </c>
      <c r="BR163" t="s">
        <v>251</v>
      </c>
      <c r="BT163" t="s">
        <v>251</v>
      </c>
      <c r="BU163" t="s">
        <v>251</v>
      </c>
      <c r="BV163" t="s">
        <v>251</v>
      </c>
      <c r="BW163" t="s">
        <v>326</v>
      </c>
      <c r="BX163" t="s">
        <v>251</v>
      </c>
      <c r="BY163" t="s">
        <v>251</v>
      </c>
      <c r="BZ163" t="s">
        <v>251</v>
      </c>
      <c r="CA163" t="s">
        <v>251</v>
      </c>
      <c r="CB163" t="s">
        <v>291</v>
      </c>
      <c r="CC163" t="s">
        <v>292</v>
      </c>
      <c r="CD163" t="s">
        <v>251</v>
      </c>
      <c r="CE163" t="s">
        <v>251</v>
      </c>
      <c r="CF163" t="s">
        <v>251</v>
      </c>
      <c r="CG163" t="s">
        <v>251</v>
      </c>
      <c r="CH163" t="s">
        <v>251</v>
      </c>
      <c r="CI163" t="s">
        <v>251</v>
      </c>
      <c r="CJ163" t="s">
        <v>251</v>
      </c>
      <c r="CK163" t="s">
        <v>251</v>
      </c>
      <c r="CL163" t="s">
        <v>251</v>
      </c>
      <c r="CN163" t="s">
        <v>108</v>
      </c>
      <c r="CO163" t="s">
        <v>116</v>
      </c>
      <c r="CP163" t="s">
        <v>122</v>
      </c>
      <c r="CQ163" t="s">
        <v>293</v>
      </c>
      <c r="DL163" t="s">
        <v>517</v>
      </c>
      <c r="DM163" t="s">
        <v>242</v>
      </c>
      <c r="DN163" t="s">
        <v>243</v>
      </c>
      <c r="DO163" t="s">
        <v>243</v>
      </c>
      <c r="DP163" t="s">
        <v>242</v>
      </c>
      <c r="DQ163" t="s">
        <v>243</v>
      </c>
      <c r="DR163" t="s">
        <v>243</v>
      </c>
      <c r="DS163" t="s">
        <v>243</v>
      </c>
      <c r="DT163" t="s">
        <v>243</v>
      </c>
      <c r="DU163" t="s">
        <v>243</v>
      </c>
      <c r="DV163" t="s">
        <v>243</v>
      </c>
      <c r="DW163" t="s">
        <v>242</v>
      </c>
      <c r="DX163" t="s">
        <v>243</v>
      </c>
      <c r="DY163" t="s">
        <v>243</v>
      </c>
      <c r="DZ163" t="s">
        <v>243</v>
      </c>
      <c r="EA163" t="s">
        <v>243</v>
      </c>
      <c r="EB163" t="s">
        <v>243</v>
      </c>
      <c r="EC163" t="s">
        <v>243</v>
      </c>
      <c r="ED163" t="s">
        <v>243</v>
      </c>
      <c r="EF163" t="s">
        <v>1023</v>
      </c>
      <c r="EG163" t="s">
        <v>243</v>
      </c>
      <c r="EH163" t="s">
        <v>243</v>
      </c>
      <c r="EI163" t="s">
        <v>243</v>
      </c>
      <c r="EJ163" t="s">
        <v>243</v>
      </c>
      <c r="EK163" t="s">
        <v>243</v>
      </c>
      <c r="EL163" t="s">
        <v>243</v>
      </c>
      <c r="EM163" t="s">
        <v>242</v>
      </c>
      <c r="EN163" t="s">
        <v>243</v>
      </c>
      <c r="EO163" t="s">
        <v>242</v>
      </c>
      <c r="EP163" t="s">
        <v>243</v>
      </c>
      <c r="EQ163" t="s">
        <v>243</v>
      </c>
      <c r="ER163" t="s">
        <v>243</v>
      </c>
      <c r="ES163" t="s">
        <v>243</v>
      </c>
      <c r="ET163" t="s">
        <v>243</v>
      </c>
      <c r="EU163" t="s">
        <v>242</v>
      </c>
      <c r="EV163" t="s">
        <v>243</v>
      </c>
      <c r="EW163" t="s">
        <v>243</v>
      </c>
      <c r="EX163" t="s">
        <v>243</v>
      </c>
      <c r="EY163" t="s">
        <v>243</v>
      </c>
      <c r="EZ163" t="s">
        <v>243</v>
      </c>
      <c r="FA163" t="s">
        <v>243</v>
      </c>
      <c r="FB163" t="s">
        <v>243</v>
      </c>
      <c r="FC163" t="s">
        <v>243</v>
      </c>
      <c r="FD163" t="s">
        <v>243</v>
      </c>
      <c r="FE163" t="s">
        <v>243</v>
      </c>
      <c r="FF163" t="s">
        <v>243</v>
      </c>
      <c r="FG163" t="s">
        <v>243</v>
      </c>
      <c r="FH163" t="s">
        <v>243</v>
      </c>
      <c r="FI163" t="s">
        <v>243</v>
      </c>
      <c r="FJ163" t="s">
        <v>243</v>
      </c>
      <c r="FK163" t="s">
        <v>243</v>
      </c>
      <c r="FL163" t="s">
        <v>1039</v>
      </c>
      <c r="FM163" t="s">
        <v>242</v>
      </c>
      <c r="FN163" t="s">
        <v>242</v>
      </c>
      <c r="FO163" t="s">
        <v>243</v>
      </c>
      <c r="FP163" t="s">
        <v>243</v>
      </c>
      <c r="FQ163" t="s">
        <v>243</v>
      </c>
      <c r="FR163" t="s">
        <v>243</v>
      </c>
      <c r="FS163" t="s">
        <v>243</v>
      </c>
      <c r="FT163" t="s">
        <v>243</v>
      </c>
      <c r="FU163" t="s">
        <v>243</v>
      </c>
      <c r="FV163" t="s">
        <v>243</v>
      </c>
      <c r="FW163" t="s">
        <v>243</v>
      </c>
      <c r="FX163" t="s">
        <v>242</v>
      </c>
      <c r="FY163" t="s">
        <v>243</v>
      </c>
      <c r="FZ163" t="s">
        <v>243</v>
      </c>
      <c r="GA163" t="s">
        <v>243</v>
      </c>
      <c r="GB163" t="s">
        <v>243</v>
      </c>
      <c r="GC163" t="s">
        <v>243</v>
      </c>
      <c r="GD163" t="s">
        <v>243</v>
      </c>
      <c r="GE163" t="s">
        <v>243</v>
      </c>
      <c r="GG163" t="s">
        <v>1040</v>
      </c>
    </row>
    <row r="164" spans="1:189" x14ac:dyDescent="0.35">
      <c r="A164" t="s">
        <v>1041</v>
      </c>
      <c r="B164" t="s">
        <v>905</v>
      </c>
      <c r="C164" t="s">
        <v>233</v>
      </c>
      <c r="D164" t="s">
        <v>515</v>
      </c>
      <c r="E164" t="s">
        <v>233</v>
      </c>
      <c r="F164" t="s">
        <v>233</v>
      </c>
      <c r="G164" t="s">
        <v>233</v>
      </c>
      <c r="H164" t="s">
        <v>623</v>
      </c>
      <c r="I164" t="s">
        <v>276</v>
      </c>
      <c r="J164" t="s">
        <v>277</v>
      </c>
      <c r="K164" t="s">
        <v>596</v>
      </c>
      <c r="L164" t="s">
        <v>854</v>
      </c>
      <c r="N164" t="s">
        <v>240</v>
      </c>
      <c r="O164" t="s">
        <v>241</v>
      </c>
      <c r="P164" t="s">
        <v>242</v>
      </c>
      <c r="Q164" t="s">
        <v>243</v>
      </c>
      <c r="R164" t="s">
        <v>243</v>
      </c>
      <c r="S164" t="s">
        <v>243</v>
      </c>
      <c r="T164" t="s">
        <v>243</v>
      </c>
      <c r="U164" t="s">
        <v>243</v>
      </c>
      <c r="W164" t="s">
        <v>244</v>
      </c>
      <c r="Y164" t="s">
        <v>356</v>
      </c>
      <c r="Z164" t="s">
        <v>243</v>
      </c>
      <c r="AA164" t="s">
        <v>243</v>
      </c>
      <c r="AB164" t="s">
        <v>243</v>
      </c>
      <c r="AC164" t="s">
        <v>243</v>
      </c>
      <c r="AD164" t="s">
        <v>243</v>
      </c>
      <c r="AE164" t="s">
        <v>243</v>
      </c>
      <c r="AF164" t="s">
        <v>243</v>
      </c>
      <c r="AG164" t="s">
        <v>243</v>
      </c>
      <c r="AH164" t="s">
        <v>243</v>
      </c>
      <c r="AI164" t="s">
        <v>243</v>
      </c>
      <c r="AJ164" t="s">
        <v>243</v>
      </c>
      <c r="AK164" t="s">
        <v>242</v>
      </c>
      <c r="AL164" t="s">
        <v>243</v>
      </c>
      <c r="AM164" t="s">
        <v>243</v>
      </c>
      <c r="AN164" t="s">
        <v>243</v>
      </c>
      <c r="AP164" t="s">
        <v>282</v>
      </c>
      <c r="AR164" t="s">
        <v>247</v>
      </c>
      <c r="AT164" t="s">
        <v>284</v>
      </c>
      <c r="AU164" t="s">
        <v>931</v>
      </c>
      <c r="AV164" t="s">
        <v>243</v>
      </c>
      <c r="AW164" t="s">
        <v>242</v>
      </c>
      <c r="AX164" t="s">
        <v>243</v>
      </c>
      <c r="AY164" t="s">
        <v>243</v>
      </c>
      <c r="AZ164" t="s">
        <v>242</v>
      </c>
      <c r="BA164" t="s">
        <v>242</v>
      </c>
      <c r="BB164" t="s">
        <v>243</v>
      </c>
      <c r="BC164" t="s">
        <v>250</v>
      </c>
      <c r="BD164" t="s">
        <v>250</v>
      </c>
      <c r="BE164" t="s">
        <v>287</v>
      </c>
      <c r="BF164" t="s">
        <v>250</v>
      </c>
      <c r="BG164" t="s">
        <v>250</v>
      </c>
      <c r="BH164" t="s">
        <v>250</v>
      </c>
      <c r="BI164" t="s">
        <v>251</v>
      </c>
      <c r="BJ164" t="s">
        <v>251</v>
      </c>
      <c r="BK164" t="s">
        <v>251</v>
      </c>
      <c r="BL164" t="s">
        <v>251</v>
      </c>
      <c r="BN164" t="s">
        <v>438</v>
      </c>
      <c r="BO164" t="s">
        <v>252</v>
      </c>
      <c r="BP164" t="s">
        <v>251</v>
      </c>
      <c r="BQ164" t="s">
        <v>266</v>
      </c>
      <c r="BR164" t="s">
        <v>267</v>
      </c>
      <c r="BT164" t="s">
        <v>289</v>
      </c>
      <c r="BU164" t="s">
        <v>253</v>
      </c>
      <c r="BV164" t="s">
        <v>251</v>
      </c>
      <c r="BX164" t="s">
        <v>251</v>
      </c>
      <c r="BY164" t="s">
        <v>382</v>
      </c>
      <c r="BZ164" t="s">
        <v>254</v>
      </c>
      <c r="CA164" t="s">
        <v>251</v>
      </c>
      <c r="CB164" t="s">
        <v>291</v>
      </c>
      <c r="CC164" t="s">
        <v>292</v>
      </c>
      <c r="CD164" t="s">
        <v>327</v>
      </c>
      <c r="CE164" t="s">
        <v>391</v>
      </c>
      <c r="CF164" t="s">
        <v>251</v>
      </c>
      <c r="CG164" t="s">
        <v>423</v>
      </c>
      <c r="CH164" t="s">
        <v>251</v>
      </c>
      <c r="CI164" t="s">
        <v>251</v>
      </c>
      <c r="CJ164" t="s">
        <v>328</v>
      </c>
      <c r="CK164" t="s">
        <v>269</v>
      </c>
      <c r="CL164" t="s">
        <v>251</v>
      </c>
      <c r="CN164" t="s">
        <v>110</v>
      </c>
      <c r="CO164" t="s">
        <v>122</v>
      </c>
      <c r="CP164" t="s">
        <v>111</v>
      </c>
      <c r="CQ164" t="s">
        <v>359</v>
      </c>
      <c r="DL164" t="s">
        <v>1042</v>
      </c>
      <c r="DM164" t="s">
        <v>243</v>
      </c>
      <c r="DN164" t="s">
        <v>243</v>
      </c>
      <c r="DO164" t="s">
        <v>243</v>
      </c>
      <c r="DP164" t="s">
        <v>243</v>
      </c>
      <c r="DQ164" t="s">
        <v>242</v>
      </c>
      <c r="DR164" t="s">
        <v>243</v>
      </c>
      <c r="DS164" t="s">
        <v>242</v>
      </c>
      <c r="DT164" t="s">
        <v>243</v>
      </c>
      <c r="DU164" t="s">
        <v>242</v>
      </c>
      <c r="DV164" t="s">
        <v>243</v>
      </c>
      <c r="DW164" t="s">
        <v>242</v>
      </c>
      <c r="DX164" t="s">
        <v>243</v>
      </c>
      <c r="DY164" t="s">
        <v>243</v>
      </c>
      <c r="DZ164" t="s">
        <v>243</v>
      </c>
      <c r="EA164" t="s">
        <v>243</v>
      </c>
      <c r="EB164" t="s">
        <v>243</v>
      </c>
      <c r="EC164" t="s">
        <v>243</v>
      </c>
      <c r="ED164" t="s">
        <v>243</v>
      </c>
      <c r="EF164" t="s">
        <v>726</v>
      </c>
      <c r="EG164" t="s">
        <v>243</v>
      </c>
      <c r="EH164" t="s">
        <v>243</v>
      </c>
      <c r="EI164" t="s">
        <v>243</v>
      </c>
      <c r="EJ164" t="s">
        <v>243</v>
      </c>
      <c r="EK164" t="s">
        <v>243</v>
      </c>
      <c r="EL164" t="s">
        <v>243</v>
      </c>
      <c r="EM164" t="s">
        <v>242</v>
      </c>
      <c r="EN164" t="s">
        <v>243</v>
      </c>
      <c r="EO164" t="s">
        <v>242</v>
      </c>
      <c r="EP164" t="s">
        <v>242</v>
      </c>
      <c r="EQ164" t="s">
        <v>243</v>
      </c>
      <c r="ER164" t="s">
        <v>243</v>
      </c>
      <c r="ES164" t="s">
        <v>243</v>
      </c>
      <c r="ET164" t="s">
        <v>243</v>
      </c>
      <c r="EU164" t="s">
        <v>243</v>
      </c>
      <c r="EV164" t="s">
        <v>243</v>
      </c>
      <c r="EW164" t="s">
        <v>243</v>
      </c>
      <c r="EX164" t="s">
        <v>243</v>
      </c>
      <c r="EY164" t="s">
        <v>243</v>
      </c>
      <c r="EZ164" t="s">
        <v>243</v>
      </c>
      <c r="FA164" t="s">
        <v>243</v>
      </c>
      <c r="FB164" t="s">
        <v>243</v>
      </c>
      <c r="FC164" t="s">
        <v>243</v>
      </c>
      <c r="FD164" t="s">
        <v>243</v>
      </c>
      <c r="FE164" t="s">
        <v>243</v>
      </c>
      <c r="FF164" t="s">
        <v>243</v>
      </c>
      <c r="FG164" t="s">
        <v>243</v>
      </c>
      <c r="FH164" t="s">
        <v>243</v>
      </c>
      <c r="FI164" t="s">
        <v>243</v>
      </c>
      <c r="FJ164" t="s">
        <v>243</v>
      </c>
      <c r="FK164" t="s">
        <v>243</v>
      </c>
      <c r="FL164" t="s">
        <v>296</v>
      </c>
      <c r="FM164" t="s">
        <v>242</v>
      </c>
      <c r="FN164" t="s">
        <v>242</v>
      </c>
      <c r="FO164" t="s">
        <v>243</v>
      </c>
      <c r="FP164" t="s">
        <v>243</v>
      </c>
      <c r="FQ164" t="s">
        <v>243</v>
      </c>
      <c r="FR164" t="s">
        <v>242</v>
      </c>
      <c r="FS164" t="s">
        <v>243</v>
      </c>
      <c r="FT164" t="s">
        <v>243</v>
      </c>
      <c r="FU164" t="s">
        <v>243</v>
      </c>
      <c r="FV164" t="s">
        <v>243</v>
      </c>
      <c r="FW164" t="s">
        <v>243</v>
      </c>
      <c r="FX164" t="s">
        <v>243</v>
      </c>
      <c r="FY164" t="s">
        <v>243</v>
      </c>
      <c r="FZ164" t="s">
        <v>243</v>
      </c>
      <c r="GA164" t="s">
        <v>243</v>
      </c>
      <c r="GB164" t="s">
        <v>243</v>
      </c>
      <c r="GC164" t="s">
        <v>243</v>
      </c>
      <c r="GD164" t="s">
        <v>243</v>
      </c>
      <c r="GE164" t="s">
        <v>243</v>
      </c>
      <c r="GG164" t="s">
        <v>1043</v>
      </c>
    </row>
    <row r="165" spans="1:189" x14ac:dyDescent="0.35">
      <c r="A165" t="s">
        <v>1044</v>
      </c>
      <c r="B165" t="s">
        <v>905</v>
      </c>
      <c r="C165" t="s">
        <v>233</v>
      </c>
      <c r="D165" t="s">
        <v>334</v>
      </c>
      <c r="E165" t="s">
        <v>233</v>
      </c>
      <c r="F165" t="s">
        <v>233</v>
      </c>
      <c r="G165" t="s">
        <v>233</v>
      </c>
      <c r="H165" t="s">
        <v>481</v>
      </c>
      <c r="I165" t="s">
        <v>276</v>
      </c>
      <c r="J165" t="s">
        <v>237</v>
      </c>
      <c r="K165" t="s">
        <v>238</v>
      </c>
      <c r="L165" t="s">
        <v>239</v>
      </c>
      <c r="N165" t="s">
        <v>240</v>
      </c>
      <c r="O165" t="s">
        <v>241</v>
      </c>
      <c r="P165" t="s">
        <v>242</v>
      </c>
      <c r="Q165" t="s">
        <v>243</v>
      </c>
      <c r="R165" t="s">
        <v>243</v>
      </c>
      <c r="S165" t="s">
        <v>243</v>
      </c>
      <c r="T165" t="s">
        <v>243</v>
      </c>
      <c r="U165" t="s">
        <v>243</v>
      </c>
      <c r="W165" t="s">
        <v>244</v>
      </c>
      <c r="Y165" t="s">
        <v>323</v>
      </c>
      <c r="Z165" t="s">
        <v>243</v>
      </c>
      <c r="AA165" t="s">
        <v>243</v>
      </c>
      <c r="AB165" t="s">
        <v>243</v>
      </c>
      <c r="AC165" t="s">
        <v>243</v>
      </c>
      <c r="AD165" t="s">
        <v>243</v>
      </c>
      <c r="AE165" t="s">
        <v>243</v>
      </c>
      <c r="AF165" t="s">
        <v>242</v>
      </c>
      <c r="AG165" t="s">
        <v>243</v>
      </c>
      <c r="AH165" t="s">
        <v>243</v>
      </c>
      <c r="AI165" t="s">
        <v>243</v>
      </c>
      <c r="AJ165" t="s">
        <v>243</v>
      </c>
      <c r="AK165" t="s">
        <v>242</v>
      </c>
      <c r="AL165" t="s">
        <v>243</v>
      </c>
      <c r="AM165" t="s">
        <v>243</v>
      </c>
      <c r="AN165" t="s">
        <v>243</v>
      </c>
      <c r="AP165" t="s">
        <v>336</v>
      </c>
      <c r="AR165" t="s">
        <v>247</v>
      </c>
      <c r="AT165" t="s">
        <v>264</v>
      </c>
      <c r="AU165" t="s">
        <v>325</v>
      </c>
      <c r="AV165" t="s">
        <v>243</v>
      </c>
      <c r="AW165" t="s">
        <v>242</v>
      </c>
      <c r="AX165" t="s">
        <v>243</v>
      </c>
      <c r="AY165" t="s">
        <v>243</v>
      </c>
      <c r="AZ165" t="s">
        <v>243</v>
      </c>
      <c r="BA165" t="s">
        <v>243</v>
      </c>
      <c r="BB165" t="s">
        <v>243</v>
      </c>
      <c r="BC165" t="s">
        <v>287</v>
      </c>
      <c r="BD165" t="s">
        <v>250</v>
      </c>
      <c r="BE165" t="s">
        <v>250</v>
      </c>
      <c r="BF165" t="s">
        <v>250</v>
      </c>
      <c r="BG165" t="s">
        <v>250</v>
      </c>
      <c r="BH165" t="s">
        <v>250</v>
      </c>
      <c r="BI165" t="s">
        <v>251</v>
      </c>
      <c r="BJ165" t="s">
        <v>251</v>
      </c>
      <c r="BK165" t="s">
        <v>251</v>
      </c>
      <c r="BL165" t="s">
        <v>251</v>
      </c>
      <c r="BN165" t="s">
        <v>251</v>
      </c>
      <c r="BO165" t="s">
        <v>251</v>
      </c>
      <c r="BP165" t="s">
        <v>251</v>
      </c>
      <c r="BQ165" t="s">
        <v>251</v>
      </c>
      <c r="BR165" t="s">
        <v>251</v>
      </c>
      <c r="BT165" t="s">
        <v>289</v>
      </c>
      <c r="BU165" t="s">
        <v>251</v>
      </c>
      <c r="BV165" t="s">
        <v>251</v>
      </c>
      <c r="BW165" t="s">
        <v>251</v>
      </c>
      <c r="BX165" t="s">
        <v>251</v>
      </c>
      <c r="BY165" t="s">
        <v>251</v>
      </c>
      <c r="BZ165" t="s">
        <v>254</v>
      </c>
      <c r="CA165" t="s">
        <v>251</v>
      </c>
      <c r="CB165" t="s">
        <v>251</v>
      </c>
      <c r="CC165" t="s">
        <v>251</v>
      </c>
      <c r="CD165" t="s">
        <v>251</v>
      </c>
      <c r="CE165" t="s">
        <v>251</v>
      </c>
      <c r="CF165" t="s">
        <v>251</v>
      </c>
      <c r="CG165" t="s">
        <v>251</v>
      </c>
      <c r="CH165" t="s">
        <v>251</v>
      </c>
      <c r="CI165" t="s">
        <v>251</v>
      </c>
      <c r="CJ165" t="s">
        <v>251</v>
      </c>
      <c r="CK165" t="s">
        <v>251</v>
      </c>
      <c r="CL165" t="s">
        <v>251</v>
      </c>
      <c r="CN165" t="s">
        <v>113</v>
      </c>
      <c r="CO165" t="s">
        <v>119</v>
      </c>
      <c r="CQ165" t="s">
        <v>255</v>
      </c>
      <c r="CR165" t="s">
        <v>1045</v>
      </c>
      <c r="CS165" t="s">
        <v>243</v>
      </c>
      <c r="CT165" t="s">
        <v>243</v>
      </c>
      <c r="CU165" t="s">
        <v>243</v>
      </c>
      <c r="CV165" t="s">
        <v>243</v>
      </c>
      <c r="CW165" t="s">
        <v>242</v>
      </c>
      <c r="CX165" t="s">
        <v>243</v>
      </c>
      <c r="CY165" t="s">
        <v>242</v>
      </c>
      <c r="CZ165" t="s">
        <v>243</v>
      </c>
      <c r="DA165" t="s">
        <v>242</v>
      </c>
      <c r="DB165" t="s">
        <v>243</v>
      </c>
      <c r="DC165" t="s">
        <v>242</v>
      </c>
      <c r="DD165" t="s">
        <v>242</v>
      </c>
      <c r="DE165" t="s">
        <v>243</v>
      </c>
      <c r="DF165" t="s">
        <v>243</v>
      </c>
      <c r="DG165" t="s">
        <v>243</v>
      </c>
      <c r="DH165" t="s">
        <v>243</v>
      </c>
      <c r="DI165" t="s">
        <v>243</v>
      </c>
      <c r="DJ165" t="s">
        <v>243</v>
      </c>
      <c r="EF165" t="s">
        <v>113</v>
      </c>
      <c r="EG165" t="s">
        <v>243</v>
      </c>
      <c r="EH165" t="s">
        <v>243</v>
      </c>
      <c r="EI165" t="s">
        <v>243</v>
      </c>
      <c r="EJ165" t="s">
        <v>243</v>
      </c>
      <c r="EK165" t="s">
        <v>243</v>
      </c>
      <c r="EL165" t="s">
        <v>243</v>
      </c>
      <c r="EM165" t="s">
        <v>243</v>
      </c>
      <c r="EN165" t="s">
        <v>243</v>
      </c>
      <c r="EO165" t="s">
        <v>243</v>
      </c>
      <c r="EP165" t="s">
        <v>243</v>
      </c>
      <c r="EQ165" t="s">
        <v>243</v>
      </c>
      <c r="ER165" t="s">
        <v>242</v>
      </c>
      <c r="ES165" t="s">
        <v>243</v>
      </c>
      <c r="ET165" t="s">
        <v>243</v>
      </c>
      <c r="EU165" t="s">
        <v>243</v>
      </c>
      <c r="EV165" t="s">
        <v>243</v>
      </c>
      <c r="EW165" t="s">
        <v>243</v>
      </c>
      <c r="EX165" t="s">
        <v>243</v>
      </c>
      <c r="EY165" t="s">
        <v>243</v>
      </c>
      <c r="EZ165" t="s">
        <v>243</v>
      </c>
      <c r="FA165" t="s">
        <v>243</v>
      </c>
      <c r="FB165" t="s">
        <v>243</v>
      </c>
      <c r="FC165" t="s">
        <v>243</v>
      </c>
      <c r="FD165" t="s">
        <v>243</v>
      </c>
      <c r="FE165" t="s">
        <v>243</v>
      </c>
      <c r="FF165" t="s">
        <v>243</v>
      </c>
      <c r="FG165" t="s">
        <v>243</v>
      </c>
      <c r="FH165" t="s">
        <v>243</v>
      </c>
      <c r="FI165" t="s">
        <v>243</v>
      </c>
      <c r="FJ165" t="s">
        <v>243</v>
      </c>
      <c r="FK165" t="s">
        <v>243</v>
      </c>
      <c r="FL165" t="s">
        <v>316</v>
      </c>
      <c r="FM165" t="s">
        <v>243</v>
      </c>
      <c r="FN165" t="s">
        <v>243</v>
      </c>
      <c r="FO165" t="s">
        <v>243</v>
      </c>
      <c r="FP165" t="s">
        <v>243</v>
      </c>
      <c r="FQ165" t="s">
        <v>243</v>
      </c>
      <c r="FR165" t="s">
        <v>242</v>
      </c>
      <c r="FS165" t="s">
        <v>243</v>
      </c>
      <c r="FT165" t="s">
        <v>243</v>
      </c>
      <c r="FU165" t="s">
        <v>243</v>
      </c>
      <c r="FV165" t="s">
        <v>243</v>
      </c>
      <c r="FW165" t="s">
        <v>243</v>
      </c>
      <c r="FX165" t="s">
        <v>243</v>
      </c>
      <c r="FY165" t="s">
        <v>243</v>
      </c>
      <c r="FZ165" t="s">
        <v>243</v>
      </c>
      <c r="GA165" t="s">
        <v>243</v>
      </c>
      <c r="GB165" t="s">
        <v>243</v>
      </c>
      <c r="GC165" t="s">
        <v>243</v>
      </c>
      <c r="GD165" t="s">
        <v>243</v>
      </c>
      <c r="GE165" t="s">
        <v>243</v>
      </c>
      <c r="GG165" t="s">
        <v>1046</v>
      </c>
    </row>
    <row r="166" spans="1:189" x14ac:dyDescent="0.35">
      <c r="A166" t="s">
        <v>1047</v>
      </c>
      <c r="B166" t="s">
        <v>905</v>
      </c>
      <c r="C166" t="s">
        <v>233</v>
      </c>
      <c r="D166" t="s">
        <v>471</v>
      </c>
      <c r="E166" t="s">
        <v>233</v>
      </c>
      <c r="F166" t="s">
        <v>233</v>
      </c>
      <c r="G166" t="s">
        <v>233</v>
      </c>
      <c r="H166" t="s">
        <v>623</v>
      </c>
      <c r="I166" t="s">
        <v>261</v>
      </c>
      <c r="K166" t="s">
        <v>567</v>
      </c>
      <c r="L166" t="s">
        <v>926</v>
      </c>
      <c r="N166" t="s">
        <v>240</v>
      </c>
      <c r="O166" t="s">
        <v>241</v>
      </c>
      <c r="P166" t="s">
        <v>242</v>
      </c>
      <c r="Q166" t="s">
        <v>243</v>
      </c>
      <c r="R166" t="s">
        <v>243</v>
      </c>
      <c r="S166" t="s">
        <v>243</v>
      </c>
      <c r="T166" t="s">
        <v>243</v>
      </c>
      <c r="U166" t="s">
        <v>243</v>
      </c>
      <c r="W166" t="s">
        <v>244</v>
      </c>
      <c r="Y166" t="s">
        <v>1048</v>
      </c>
      <c r="Z166" t="s">
        <v>243</v>
      </c>
      <c r="AA166" t="s">
        <v>243</v>
      </c>
      <c r="AB166" t="s">
        <v>243</v>
      </c>
      <c r="AC166" t="s">
        <v>243</v>
      </c>
      <c r="AD166" t="s">
        <v>243</v>
      </c>
      <c r="AE166" t="s">
        <v>243</v>
      </c>
      <c r="AF166" t="s">
        <v>243</v>
      </c>
      <c r="AG166" t="s">
        <v>243</v>
      </c>
      <c r="AH166" t="s">
        <v>243</v>
      </c>
      <c r="AI166" t="s">
        <v>243</v>
      </c>
      <c r="AJ166" t="s">
        <v>243</v>
      </c>
      <c r="AK166" t="s">
        <v>243</v>
      </c>
      <c r="AL166" t="s">
        <v>242</v>
      </c>
      <c r="AM166" t="s">
        <v>243</v>
      </c>
      <c r="AN166" t="s">
        <v>243</v>
      </c>
      <c r="AP166" t="s">
        <v>336</v>
      </c>
      <c r="AR166" t="s">
        <v>247</v>
      </c>
      <c r="AT166" t="s">
        <v>317</v>
      </c>
      <c r="AU166" t="s">
        <v>312</v>
      </c>
      <c r="AV166" t="s">
        <v>243</v>
      </c>
      <c r="AW166" t="s">
        <v>242</v>
      </c>
      <c r="AX166" t="s">
        <v>243</v>
      </c>
      <c r="AY166" t="s">
        <v>243</v>
      </c>
      <c r="AZ166" t="s">
        <v>242</v>
      </c>
      <c r="BA166" t="s">
        <v>243</v>
      </c>
      <c r="BB166" t="s">
        <v>243</v>
      </c>
      <c r="BC166" t="s">
        <v>250</v>
      </c>
      <c r="BD166" t="s">
        <v>250</v>
      </c>
      <c r="BE166" t="s">
        <v>250</v>
      </c>
      <c r="BF166" t="s">
        <v>250</v>
      </c>
      <c r="BG166" t="s">
        <v>250</v>
      </c>
      <c r="BH166" t="s">
        <v>250</v>
      </c>
      <c r="BI166" t="s">
        <v>251</v>
      </c>
      <c r="BJ166" t="s">
        <v>366</v>
      </c>
      <c r="BK166" t="s">
        <v>251</v>
      </c>
      <c r="BL166" t="s">
        <v>251</v>
      </c>
      <c r="BN166" t="s">
        <v>438</v>
      </c>
      <c r="BO166" t="s">
        <v>251</v>
      </c>
      <c r="BP166" t="s">
        <v>251</v>
      </c>
      <c r="BQ166" t="s">
        <v>266</v>
      </c>
      <c r="BR166" t="s">
        <v>267</v>
      </c>
      <c r="BT166" t="s">
        <v>251</v>
      </c>
      <c r="BU166" t="s">
        <v>251</v>
      </c>
      <c r="BV166" t="s">
        <v>251</v>
      </c>
      <c r="BX166" t="s">
        <v>251</v>
      </c>
      <c r="BY166" t="s">
        <v>251</v>
      </c>
      <c r="BZ166" t="s">
        <v>251</v>
      </c>
      <c r="CA166" t="s">
        <v>251</v>
      </c>
      <c r="CB166" t="s">
        <v>251</v>
      </c>
      <c r="CC166" t="s">
        <v>251</v>
      </c>
      <c r="CD166" t="s">
        <v>251</v>
      </c>
      <c r="CE166" t="s">
        <v>391</v>
      </c>
      <c r="CF166" t="s">
        <v>251</v>
      </c>
      <c r="CG166" t="s">
        <v>251</v>
      </c>
      <c r="CH166" t="s">
        <v>251</v>
      </c>
      <c r="CI166" t="s">
        <v>251</v>
      </c>
      <c r="CJ166" t="s">
        <v>328</v>
      </c>
      <c r="CK166" t="s">
        <v>251</v>
      </c>
      <c r="CL166" t="s">
        <v>251</v>
      </c>
      <c r="CN166" t="s">
        <v>110</v>
      </c>
      <c r="CO166" t="s">
        <v>111</v>
      </c>
      <c r="CP166" t="s">
        <v>103</v>
      </c>
      <c r="CQ166" t="s">
        <v>255</v>
      </c>
      <c r="CR166" t="s">
        <v>1049</v>
      </c>
      <c r="CS166" t="s">
        <v>243</v>
      </c>
      <c r="CT166" t="s">
        <v>243</v>
      </c>
      <c r="CU166" t="s">
        <v>243</v>
      </c>
      <c r="CV166" t="s">
        <v>243</v>
      </c>
      <c r="CW166" t="s">
        <v>243</v>
      </c>
      <c r="CX166" t="s">
        <v>243</v>
      </c>
      <c r="CY166" t="s">
        <v>243</v>
      </c>
      <c r="CZ166" t="s">
        <v>243</v>
      </c>
      <c r="DA166" t="s">
        <v>243</v>
      </c>
      <c r="DB166" t="s">
        <v>243</v>
      </c>
      <c r="DC166" t="s">
        <v>242</v>
      </c>
      <c r="DD166" t="s">
        <v>242</v>
      </c>
      <c r="DE166" t="s">
        <v>243</v>
      </c>
      <c r="DF166" t="s">
        <v>243</v>
      </c>
      <c r="DG166" t="s">
        <v>242</v>
      </c>
      <c r="DH166" t="s">
        <v>243</v>
      </c>
      <c r="DI166" t="s">
        <v>243</v>
      </c>
      <c r="DJ166" t="s">
        <v>243</v>
      </c>
      <c r="EF166" t="s">
        <v>1050</v>
      </c>
      <c r="EG166" t="s">
        <v>243</v>
      </c>
      <c r="EH166" t="s">
        <v>242</v>
      </c>
      <c r="EI166" t="s">
        <v>243</v>
      </c>
      <c r="EJ166" t="s">
        <v>243</v>
      </c>
      <c r="EK166" t="s">
        <v>243</v>
      </c>
      <c r="EL166" t="s">
        <v>242</v>
      </c>
      <c r="EM166" t="s">
        <v>243</v>
      </c>
      <c r="EN166" t="s">
        <v>243</v>
      </c>
      <c r="EO166" t="s">
        <v>242</v>
      </c>
      <c r="EP166" t="s">
        <v>243</v>
      </c>
      <c r="EQ166" t="s">
        <v>243</v>
      </c>
      <c r="ER166" t="s">
        <v>243</v>
      </c>
      <c r="ES166" t="s">
        <v>243</v>
      </c>
      <c r="ET166" t="s">
        <v>243</v>
      </c>
      <c r="EU166" t="s">
        <v>243</v>
      </c>
      <c r="EV166" t="s">
        <v>243</v>
      </c>
      <c r="EW166" t="s">
        <v>243</v>
      </c>
      <c r="EX166" t="s">
        <v>243</v>
      </c>
      <c r="EY166" t="s">
        <v>243</v>
      </c>
      <c r="EZ166" t="s">
        <v>243</v>
      </c>
      <c r="FA166" t="s">
        <v>243</v>
      </c>
      <c r="FB166" t="s">
        <v>243</v>
      </c>
      <c r="FC166" t="s">
        <v>243</v>
      </c>
      <c r="FD166" t="s">
        <v>243</v>
      </c>
      <c r="FE166" t="s">
        <v>243</v>
      </c>
      <c r="FF166" t="s">
        <v>243</v>
      </c>
      <c r="FG166" t="s">
        <v>243</v>
      </c>
      <c r="FH166" t="s">
        <v>243</v>
      </c>
      <c r="FI166" t="s">
        <v>243</v>
      </c>
      <c r="FJ166" t="s">
        <v>243</v>
      </c>
      <c r="FK166" t="s">
        <v>243</v>
      </c>
      <c r="FL166" t="s">
        <v>655</v>
      </c>
      <c r="FM166" t="s">
        <v>242</v>
      </c>
      <c r="FN166" t="s">
        <v>242</v>
      </c>
      <c r="FO166" t="s">
        <v>243</v>
      </c>
      <c r="FP166" t="s">
        <v>242</v>
      </c>
      <c r="FQ166" t="s">
        <v>243</v>
      </c>
      <c r="FR166" t="s">
        <v>243</v>
      </c>
      <c r="FS166" t="s">
        <v>243</v>
      </c>
      <c r="FT166" t="s">
        <v>243</v>
      </c>
      <c r="FU166" t="s">
        <v>243</v>
      </c>
      <c r="FV166" t="s">
        <v>243</v>
      </c>
      <c r="FW166" t="s">
        <v>243</v>
      </c>
      <c r="FX166" t="s">
        <v>243</v>
      </c>
      <c r="FY166" t="s">
        <v>243</v>
      </c>
      <c r="FZ166" t="s">
        <v>243</v>
      </c>
      <c r="GA166" t="s">
        <v>243</v>
      </c>
      <c r="GB166" t="s">
        <v>243</v>
      </c>
      <c r="GC166" t="s">
        <v>243</v>
      </c>
      <c r="GD166" t="s">
        <v>243</v>
      </c>
      <c r="GE166" t="s">
        <v>243</v>
      </c>
      <c r="GG166" t="s">
        <v>1051</v>
      </c>
    </row>
    <row r="167" spans="1:189" x14ac:dyDescent="0.35">
      <c r="A167" t="s">
        <v>1052</v>
      </c>
      <c r="B167" t="s">
        <v>905</v>
      </c>
      <c r="C167" t="s">
        <v>233</v>
      </c>
      <c r="D167" t="s">
        <v>486</v>
      </c>
      <c r="E167" t="s">
        <v>233</v>
      </c>
      <c r="F167" t="s">
        <v>233</v>
      </c>
      <c r="G167" t="s">
        <v>233</v>
      </c>
      <c r="H167" t="s">
        <v>1053</v>
      </c>
      <c r="I167" t="s">
        <v>261</v>
      </c>
      <c r="K167" t="s">
        <v>353</v>
      </c>
      <c r="L167" t="s">
        <v>354</v>
      </c>
      <c r="M167" t="s">
        <v>355</v>
      </c>
      <c r="N167" t="s">
        <v>240</v>
      </c>
      <c r="O167" t="s">
        <v>241</v>
      </c>
      <c r="P167" t="s">
        <v>242</v>
      </c>
      <c r="Q167" t="s">
        <v>243</v>
      </c>
      <c r="R167" t="s">
        <v>243</v>
      </c>
      <c r="S167" t="s">
        <v>243</v>
      </c>
      <c r="T167" t="s">
        <v>243</v>
      </c>
      <c r="U167" t="s">
        <v>243</v>
      </c>
      <c r="W167" t="s">
        <v>244</v>
      </c>
      <c r="Y167" t="s">
        <v>372</v>
      </c>
      <c r="Z167" t="s">
        <v>243</v>
      </c>
      <c r="AA167" t="s">
        <v>243</v>
      </c>
      <c r="AB167" t="s">
        <v>242</v>
      </c>
      <c r="AC167" t="s">
        <v>243</v>
      </c>
      <c r="AD167" t="s">
        <v>243</v>
      </c>
      <c r="AE167" t="s">
        <v>243</v>
      </c>
      <c r="AF167" t="s">
        <v>243</v>
      </c>
      <c r="AG167" t="s">
        <v>243</v>
      </c>
      <c r="AH167" t="s">
        <v>243</v>
      </c>
      <c r="AI167" t="s">
        <v>243</v>
      </c>
      <c r="AJ167" t="s">
        <v>243</v>
      </c>
      <c r="AK167" t="s">
        <v>243</v>
      </c>
      <c r="AL167" t="s">
        <v>243</v>
      </c>
      <c r="AM167" t="s">
        <v>243</v>
      </c>
      <c r="AN167" t="s">
        <v>243</v>
      </c>
      <c r="AP167" t="s">
        <v>246</v>
      </c>
      <c r="AR167" t="s">
        <v>283</v>
      </c>
      <c r="AT167" t="s">
        <v>284</v>
      </c>
      <c r="AU167" t="s">
        <v>265</v>
      </c>
      <c r="AV167" t="s">
        <v>243</v>
      </c>
      <c r="AW167" t="s">
        <v>242</v>
      </c>
      <c r="AX167" t="s">
        <v>243</v>
      </c>
      <c r="AY167" t="s">
        <v>243</v>
      </c>
      <c r="AZ167" t="s">
        <v>243</v>
      </c>
      <c r="BA167" t="s">
        <v>242</v>
      </c>
      <c r="BB167" t="s">
        <v>243</v>
      </c>
      <c r="BC167" t="s">
        <v>250</v>
      </c>
      <c r="BD167" t="s">
        <v>250</v>
      </c>
      <c r="BE167" t="s">
        <v>250</v>
      </c>
      <c r="BF167" t="s">
        <v>250</v>
      </c>
      <c r="BG167" t="s">
        <v>250</v>
      </c>
      <c r="BH167" t="s">
        <v>250</v>
      </c>
      <c r="BI167" t="s">
        <v>251</v>
      </c>
      <c r="BJ167" t="s">
        <v>251</v>
      </c>
      <c r="BK167" t="s">
        <v>251</v>
      </c>
      <c r="BL167" t="s">
        <v>251</v>
      </c>
      <c r="BN167" t="s">
        <v>251</v>
      </c>
      <c r="BO167" t="s">
        <v>252</v>
      </c>
      <c r="BP167" t="s">
        <v>251</v>
      </c>
      <c r="BQ167" t="s">
        <v>266</v>
      </c>
      <c r="BR167" t="s">
        <v>251</v>
      </c>
      <c r="BT167" t="s">
        <v>289</v>
      </c>
      <c r="BU167" t="s">
        <v>251</v>
      </c>
      <c r="BV167" t="s">
        <v>251</v>
      </c>
      <c r="BX167" t="s">
        <v>251</v>
      </c>
      <c r="BY167" t="s">
        <v>382</v>
      </c>
      <c r="BZ167" t="s">
        <v>254</v>
      </c>
      <c r="CA167" t="s">
        <v>251</v>
      </c>
      <c r="CB167" t="s">
        <v>251</v>
      </c>
      <c r="CC167" t="s">
        <v>292</v>
      </c>
      <c r="CD167" t="s">
        <v>251</v>
      </c>
      <c r="CE167" t="s">
        <v>251</v>
      </c>
      <c r="CF167" t="s">
        <v>251</v>
      </c>
      <c r="CG167" t="s">
        <v>251</v>
      </c>
      <c r="CH167" t="s">
        <v>251</v>
      </c>
      <c r="CI167" t="s">
        <v>251</v>
      </c>
      <c r="CJ167" t="s">
        <v>251</v>
      </c>
      <c r="CK167" t="s">
        <v>251</v>
      </c>
      <c r="CL167" t="s">
        <v>251</v>
      </c>
      <c r="CN167" t="s">
        <v>110</v>
      </c>
      <c r="CO167" t="s">
        <v>108</v>
      </c>
      <c r="CP167" t="s">
        <v>113</v>
      </c>
      <c r="CQ167" t="s">
        <v>304</v>
      </c>
      <c r="CR167" t="s">
        <v>1054</v>
      </c>
      <c r="CS167" t="s">
        <v>243</v>
      </c>
      <c r="CT167" t="s">
        <v>243</v>
      </c>
      <c r="CU167" t="s">
        <v>242</v>
      </c>
      <c r="CV167" t="s">
        <v>243</v>
      </c>
      <c r="CW167" t="s">
        <v>243</v>
      </c>
      <c r="CX167" t="s">
        <v>243</v>
      </c>
      <c r="CY167" t="s">
        <v>242</v>
      </c>
      <c r="CZ167" t="s">
        <v>242</v>
      </c>
      <c r="DA167" t="s">
        <v>243</v>
      </c>
      <c r="DB167" t="s">
        <v>243</v>
      </c>
      <c r="DC167" t="s">
        <v>242</v>
      </c>
      <c r="DD167" t="s">
        <v>243</v>
      </c>
      <c r="DE167" t="s">
        <v>243</v>
      </c>
      <c r="DF167" t="s">
        <v>243</v>
      </c>
      <c r="DG167" t="s">
        <v>243</v>
      </c>
      <c r="DH167" t="s">
        <v>243</v>
      </c>
      <c r="DI167" t="s">
        <v>243</v>
      </c>
      <c r="DJ167" t="s">
        <v>243</v>
      </c>
      <c r="EF167" t="s">
        <v>907</v>
      </c>
      <c r="EG167" t="s">
        <v>243</v>
      </c>
      <c r="EH167" t="s">
        <v>243</v>
      </c>
      <c r="EI167" t="s">
        <v>243</v>
      </c>
      <c r="EJ167" t="s">
        <v>243</v>
      </c>
      <c r="EK167" t="s">
        <v>243</v>
      </c>
      <c r="EL167" t="s">
        <v>243</v>
      </c>
      <c r="EM167" t="s">
        <v>242</v>
      </c>
      <c r="EN167" t="s">
        <v>243</v>
      </c>
      <c r="EO167" t="s">
        <v>242</v>
      </c>
      <c r="EP167" t="s">
        <v>243</v>
      </c>
      <c r="EQ167" t="s">
        <v>243</v>
      </c>
      <c r="ER167" t="s">
        <v>242</v>
      </c>
      <c r="ES167" t="s">
        <v>243</v>
      </c>
      <c r="ET167" t="s">
        <v>243</v>
      </c>
      <c r="EU167" t="s">
        <v>243</v>
      </c>
      <c r="EV167" t="s">
        <v>243</v>
      </c>
      <c r="EW167" t="s">
        <v>243</v>
      </c>
      <c r="EX167" t="s">
        <v>243</v>
      </c>
      <c r="EY167" t="s">
        <v>243</v>
      </c>
      <c r="EZ167" t="s">
        <v>243</v>
      </c>
      <c r="FA167" t="s">
        <v>243</v>
      </c>
      <c r="FB167" t="s">
        <v>243</v>
      </c>
      <c r="FC167" t="s">
        <v>243</v>
      </c>
      <c r="FD167" t="s">
        <v>243</v>
      </c>
      <c r="FE167" t="s">
        <v>243</v>
      </c>
      <c r="FF167" t="s">
        <v>243</v>
      </c>
      <c r="FG167" t="s">
        <v>243</v>
      </c>
      <c r="FH167" t="s">
        <v>243</v>
      </c>
      <c r="FI167" t="s">
        <v>243</v>
      </c>
      <c r="FJ167" t="s">
        <v>243</v>
      </c>
      <c r="FK167" t="s">
        <v>243</v>
      </c>
      <c r="FL167" t="s">
        <v>272</v>
      </c>
      <c r="FM167" t="s">
        <v>242</v>
      </c>
      <c r="FN167" t="s">
        <v>243</v>
      </c>
      <c r="FO167" t="s">
        <v>243</v>
      </c>
      <c r="FP167" t="s">
        <v>243</v>
      </c>
      <c r="FQ167" t="s">
        <v>243</v>
      </c>
      <c r="FR167" t="s">
        <v>242</v>
      </c>
      <c r="FS167" t="s">
        <v>242</v>
      </c>
      <c r="FT167" t="s">
        <v>243</v>
      </c>
      <c r="FU167" t="s">
        <v>243</v>
      </c>
      <c r="FV167" t="s">
        <v>243</v>
      </c>
      <c r="FW167" t="s">
        <v>243</v>
      </c>
      <c r="FX167" t="s">
        <v>243</v>
      </c>
      <c r="FY167" t="s">
        <v>243</v>
      </c>
      <c r="FZ167" t="s">
        <v>243</v>
      </c>
      <c r="GA167" t="s">
        <v>243</v>
      </c>
      <c r="GB167" t="s">
        <v>243</v>
      </c>
      <c r="GC167" t="s">
        <v>243</v>
      </c>
      <c r="GD167" t="s">
        <v>243</v>
      </c>
      <c r="GE167" t="s">
        <v>243</v>
      </c>
      <c r="GG167" t="s">
        <v>1055</v>
      </c>
    </row>
    <row r="168" spans="1:189" x14ac:dyDescent="0.35">
      <c r="A168" t="s">
        <v>1056</v>
      </c>
      <c r="B168" t="s">
        <v>905</v>
      </c>
      <c r="C168" t="s">
        <v>233</v>
      </c>
      <c r="D168" t="s">
        <v>396</v>
      </c>
      <c r="E168" t="s">
        <v>233</v>
      </c>
      <c r="F168" t="s">
        <v>233</v>
      </c>
      <c r="G168" t="s">
        <v>233</v>
      </c>
      <c r="H168" t="s">
        <v>1057</v>
      </c>
      <c r="I168" t="s">
        <v>433</v>
      </c>
      <c r="J168" t="s">
        <v>277</v>
      </c>
      <c r="K168" t="s">
        <v>238</v>
      </c>
      <c r="L168" t="s">
        <v>239</v>
      </c>
      <c r="N168" t="s">
        <v>462</v>
      </c>
      <c r="O168" t="s">
        <v>241</v>
      </c>
      <c r="P168" t="s">
        <v>242</v>
      </c>
      <c r="Q168" t="s">
        <v>243</v>
      </c>
      <c r="R168" t="s">
        <v>243</v>
      </c>
      <c r="S168" t="s">
        <v>243</v>
      </c>
      <c r="T168" t="s">
        <v>243</v>
      </c>
      <c r="U168" t="s">
        <v>243</v>
      </c>
      <c r="W168" t="s">
        <v>244</v>
      </c>
      <c r="Y168" t="s">
        <v>262</v>
      </c>
      <c r="Z168" t="s">
        <v>243</v>
      </c>
      <c r="AA168" t="s">
        <v>243</v>
      </c>
      <c r="AB168" t="s">
        <v>243</v>
      </c>
      <c r="AC168" t="s">
        <v>243</v>
      </c>
      <c r="AD168" t="s">
        <v>243</v>
      </c>
      <c r="AE168" t="s">
        <v>242</v>
      </c>
      <c r="AF168" t="s">
        <v>243</v>
      </c>
      <c r="AG168" t="s">
        <v>243</v>
      </c>
      <c r="AH168" t="s">
        <v>243</v>
      </c>
      <c r="AI168" t="s">
        <v>243</v>
      </c>
      <c r="AJ168" t="s">
        <v>243</v>
      </c>
      <c r="AK168" t="s">
        <v>243</v>
      </c>
      <c r="AL168" t="s">
        <v>243</v>
      </c>
      <c r="AM168" t="s">
        <v>243</v>
      </c>
      <c r="AN168" t="s">
        <v>243</v>
      </c>
      <c r="AP168" t="s">
        <v>263</v>
      </c>
      <c r="AR168" t="s">
        <v>247</v>
      </c>
      <c r="AT168" t="s">
        <v>307</v>
      </c>
      <c r="AU168" t="s">
        <v>325</v>
      </c>
      <c r="AV168" t="s">
        <v>243</v>
      </c>
      <c r="AW168" t="s">
        <v>242</v>
      </c>
      <c r="AX168" t="s">
        <v>243</v>
      </c>
      <c r="AY168" t="s">
        <v>243</v>
      </c>
      <c r="AZ168" t="s">
        <v>243</v>
      </c>
      <c r="BA168" t="s">
        <v>243</v>
      </c>
      <c r="BB168" t="s">
        <v>243</v>
      </c>
      <c r="BC168" t="s">
        <v>250</v>
      </c>
      <c r="BD168" t="s">
        <v>250</v>
      </c>
      <c r="BE168" t="s">
        <v>287</v>
      </c>
      <c r="BF168" t="s">
        <v>250</v>
      </c>
      <c r="BG168" t="s">
        <v>250</v>
      </c>
      <c r="BH168" t="s">
        <v>250</v>
      </c>
      <c r="BI168" t="s">
        <v>251</v>
      </c>
      <c r="BJ168" t="s">
        <v>251</v>
      </c>
      <c r="BK168" t="s">
        <v>465</v>
      </c>
      <c r="BL168" t="s">
        <v>251</v>
      </c>
      <c r="BM168" t="s">
        <v>251</v>
      </c>
      <c r="BO168" t="s">
        <v>251</v>
      </c>
      <c r="BP168" t="s">
        <v>288</v>
      </c>
      <c r="BQ168" t="s">
        <v>266</v>
      </c>
      <c r="BR168" t="s">
        <v>251</v>
      </c>
      <c r="BS168" t="s">
        <v>609</v>
      </c>
      <c r="BU168" t="s">
        <v>253</v>
      </c>
      <c r="BV168" t="s">
        <v>251</v>
      </c>
      <c r="BW168" t="s">
        <v>326</v>
      </c>
      <c r="BX168" t="s">
        <v>251</v>
      </c>
      <c r="BY168" t="s">
        <v>251</v>
      </c>
      <c r="BZ168" t="s">
        <v>254</v>
      </c>
      <c r="CA168" t="s">
        <v>251</v>
      </c>
      <c r="CB168" t="s">
        <v>251</v>
      </c>
      <c r="CC168" t="s">
        <v>251</v>
      </c>
      <c r="CD168" t="s">
        <v>251</v>
      </c>
      <c r="CE168" t="s">
        <v>251</v>
      </c>
      <c r="CF168" t="s">
        <v>251</v>
      </c>
      <c r="CG168" t="s">
        <v>251</v>
      </c>
      <c r="CH168" t="s">
        <v>251</v>
      </c>
      <c r="CI168" t="s">
        <v>251</v>
      </c>
      <c r="CJ168" t="s">
        <v>251</v>
      </c>
      <c r="CK168" t="s">
        <v>268</v>
      </c>
      <c r="CL168" t="s">
        <v>251</v>
      </c>
      <c r="CN168" t="s">
        <v>104</v>
      </c>
      <c r="CO168" t="s">
        <v>110</v>
      </c>
      <c r="CP168" t="s">
        <v>116</v>
      </c>
      <c r="CQ168" t="s">
        <v>304</v>
      </c>
      <c r="CR168" t="s">
        <v>1058</v>
      </c>
      <c r="CS168" t="s">
        <v>243</v>
      </c>
      <c r="CT168" t="s">
        <v>242</v>
      </c>
      <c r="CU168" t="s">
        <v>243</v>
      </c>
      <c r="CV168" t="s">
        <v>243</v>
      </c>
      <c r="CW168" t="s">
        <v>242</v>
      </c>
      <c r="CX168" t="s">
        <v>243</v>
      </c>
      <c r="CY168" t="s">
        <v>242</v>
      </c>
      <c r="CZ168" t="s">
        <v>243</v>
      </c>
      <c r="DA168" t="s">
        <v>243</v>
      </c>
      <c r="DB168" t="s">
        <v>243</v>
      </c>
      <c r="DC168" t="s">
        <v>243</v>
      </c>
      <c r="DD168" t="s">
        <v>243</v>
      </c>
      <c r="DE168" t="s">
        <v>243</v>
      </c>
      <c r="DF168" t="s">
        <v>243</v>
      </c>
      <c r="DG168" t="s">
        <v>243</v>
      </c>
      <c r="DH168" t="s">
        <v>243</v>
      </c>
      <c r="DI168" t="s">
        <v>243</v>
      </c>
      <c r="DJ168" t="s">
        <v>243</v>
      </c>
      <c r="EF168" t="s">
        <v>518</v>
      </c>
      <c r="EG168" t="s">
        <v>243</v>
      </c>
      <c r="EH168" t="s">
        <v>243</v>
      </c>
      <c r="EI168" t="s">
        <v>242</v>
      </c>
      <c r="EJ168" t="s">
        <v>243</v>
      </c>
      <c r="EK168" t="s">
        <v>243</v>
      </c>
      <c r="EL168" t="s">
        <v>243</v>
      </c>
      <c r="EM168" t="s">
        <v>243</v>
      </c>
      <c r="EN168" t="s">
        <v>243</v>
      </c>
      <c r="EO168" t="s">
        <v>242</v>
      </c>
      <c r="EP168" t="s">
        <v>243</v>
      </c>
      <c r="EQ168" t="s">
        <v>243</v>
      </c>
      <c r="ER168" t="s">
        <v>243</v>
      </c>
      <c r="ES168" t="s">
        <v>243</v>
      </c>
      <c r="ET168" t="s">
        <v>243</v>
      </c>
      <c r="EU168" t="s">
        <v>242</v>
      </c>
      <c r="EV168" t="s">
        <v>243</v>
      </c>
      <c r="EW168" t="s">
        <v>243</v>
      </c>
      <c r="EX168" t="s">
        <v>243</v>
      </c>
      <c r="EY168" t="s">
        <v>243</v>
      </c>
      <c r="EZ168" t="s">
        <v>243</v>
      </c>
      <c r="FA168" t="s">
        <v>243</v>
      </c>
      <c r="FB168" t="s">
        <v>243</v>
      </c>
      <c r="FC168" t="s">
        <v>243</v>
      </c>
      <c r="FD168" t="s">
        <v>243</v>
      </c>
      <c r="FE168" t="s">
        <v>243</v>
      </c>
      <c r="FF168" t="s">
        <v>243</v>
      </c>
      <c r="FG168" t="s">
        <v>243</v>
      </c>
      <c r="FH168" t="s">
        <v>243</v>
      </c>
      <c r="FI168" t="s">
        <v>243</v>
      </c>
      <c r="FJ168" t="s">
        <v>243</v>
      </c>
      <c r="FK168" t="s">
        <v>243</v>
      </c>
      <c r="FL168" t="s">
        <v>446</v>
      </c>
      <c r="FM168" t="s">
        <v>242</v>
      </c>
      <c r="FN168" t="s">
        <v>243</v>
      </c>
      <c r="FO168" t="s">
        <v>243</v>
      </c>
      <c r="FP168" t="s">
        <v>243</v>
      </c>
      <c r="FQ168" t="s">
        <v>242</v>
      </c>
      <c r="FR168" t="s">
        <v>242</v>
      </c>
      <c r="FS168" t="s">
        <v>243</v>
      </c>
      <c r="FT168" t="s">
        <v>243</v>
      </c>
      <c r="FU168" t="s">
        <v>243</v>
      </c>
      <c r="FV168" t="s">
        <v>243</v>
      </c>
      <c r="FW168" t="s">
        <v>243</v>
      </c>
      <c r="FX168" t="s">
        <v>243</v>
      </c>
      <c r="FY168" t="s">
        <v>243</v>
      </c>
      <c r="FZ168" t="s">
        <v>243</v>
      </c>
      <c r="GA168" t="s">
        <v>243</v>
      </c>
      <c r="GB168" t="s">
        <v>243</v>
      </c>
      <c r="GC168" t="s">
        <v>243</v>
      </c>
      <c r="GD168" t="s">
        <v>243</v>
      </c>
      <c r="GE168" t="s">
        <v>243</v>
      </c>
      <c r="GG168" t="s">
        <v>1059</v>
      </c>
    </row>
    <row r="169" spans="1:189" x14ac:dyDescent="0.35">
      <c r="A169" t="s">
        <v>1060</v>
      </c>
      <c r="B169" t="s">
        <v>905</v>
      </c>
      <c r="C169" t="s">
        <v>233</v>
      </c>
      <c r="D169" t="s">
        <v>695</v>
      </c>
      <c r="E169" t="s">
        <v>233</v>
      </c>
      <c r="F169" t="s">
        <v>233</v>
      </c>
      <c r="G169" t="s">
        <v>233</v>
      </c>
      <c r="H169" t="s">
        <v>780</v>
      </c>
      <c r="I169" t="s">
        <v>261</v>
      </c>
      <c r="K169" t="s">
        <v>238</v>
      </c>
      <c r="L169" t="s">
        <v>239</v>
      </c>
      <c r="N169" t="s">
        <v>462</v>
      </c>
      <c r="O169" t="s">
        <v>421</v>
      </c>
      <c r="P169" t="s">
        <v>243</v>
      </c>
      <c r="Q169" t="s">
        <v>242</v>
      </c>
      <c r="R169" t="s">
        <v>243</v>
      </c>
      <c r="S169" t="s">
        <v>243</v>
      </c>
      <c r="T169" t="s">
        <v>243</v>
      </c>
      <c r="U169" t="s">
        <v>243</v>
      </c>
      <c r="W169" t="s">
        <v>244</v>
      </c>
      <c r="Y169" t="s">
        <v>281</v>
      </c>
      <c r="Z169" t="s">
        <v>243</v>
      </c>
      <c r="AA169" t="s">
        <v>243</v>
      </c>
      <c r="AB169" t="s">
        <v>243</v>
      </c>
      <c r="AC169" t="s">
        <v>243</v>
      </c>
      <c r="AD169" t="s">
        <v>243</v>
      </c>
      <c r="AE169" t="s">
        <v>243</v>
      </c>
      <c r="AF169" t="s">
        <v>243</v>
      </c>
      <c r="AG169" t="s">
        <v>242</v>
      </c>
      <c r="AH169" t="s">
        <v>243</v>
      </c>
      <c r="AI169" t="s">
        <v>243</v>
      </c>
      <c r="AJ169" t="s">
        <v>243</v>
      </c>
      <c r="AK169" t="s">
        <v>243</v>
      </c>
      <c r="AL169" t="s">
        <v>243</v>
      </c>
      <c r="AM169" t="s">
        <v>243</v>
      </c>
      <c r="AN169" t="s">
        <v>243</v>
      </c>
      <c r="AP169" t="s">
        <v>373</v>
      </c>
      <c r="AR169" t="s">
        <v>247</v>
      </c>
      <c r="AT169" t="s">
        <v>317</v>
      </c>
      <c r="AU169" t="s">
        <v>862</v>
      </c>
      <c r="AV169" t="s">
        <v>243</v>
      </c>
      <c r="AW169" t="s">
        <v>242</v>
      </c>
      <c r="AX169" t="s">
        <v>242</v>
      </c>
      <c r="AY169" t="s">
        <v>242</v>
      </c>
      <c r="AZ169" t="s">
        <v>242</v>
      </c>
      <c r="BA169" t="s">
        <v>243</v>
      </c>
      <c r="BB169" t="s">
        <v>243</v>
      </c>
      <c r="BC169" t="s">
        <v>287</v>
      </c>
      <c r="BD169" t="s">
        <v>286</v>
      </c>
      <c r="BE169" t="s">
        <v>250</v>
      </c>
      <c r="BF169" t="s">
        <v>250</v>
      </c>
      <c r="BG169" t="s">
        <v>250</v>
      </c>
      <c r="BH169" t="s">
        <v>250</v>
      </c>
      <c r="BI169" t="s">
        <v>251</v>
      </c>
      <c r="BJ169" t="s">
        <v>251</v>
      </c>
      <c r="BK169" t="s">
        <v>251</v>
      </c>
      <c r="BL169" t="s">
        <v>251</v>
      </c>
      <c r="BM169" t="s">
        <v>251</v>
      </c>
      <c r="BO169" t="s">
        <v>251</v>
      </c>
      <c r="BP169" t="s">
        <v>251</v>
      </c>
      <c r="BQ169" t="s">
        <v>266</v>
      </c>
      <c r="BR169" t="s">
        <v>267</v>
      </c>
      <c r="BS169" t="s">
        <v>251</v>
      </c>
      <c r="BU169" t="s">
        <v>251</v>
      </c>
      <c r="BV169" t="s">
        <v>251</v>
      </c>
      <c r="BX169" t="s">
        <v>251</v>
      </c>
      <c r="BY169" t="s">
        <v>251</v>
      </c>
      <c r="BZ169" t="s">
        <v>251</v>
      </c>
      <c r="CA169" t="s">
        <v>251</v>
      </c>
      <c r="CB169" t="s">
        <v>251</v>
      </c>
      <c r="CC169" t="s">
        <v>292</v>
      </c>
      <c r="CD169" t="s">
        <v>251</v>
      </c>
      <c r="CE169" t="s">
        <v>251</v>
      </c>
      <c r="CF169" t="s">
        <v>251</v>
      </c>
      <c r="CG169" t="s">
        <v>251</v>
      </c>
      <c r="CH169" t="s">
        <v>251</v>
      </c>
      <c r="CI169" t="s">
        <v>251</v>
      </c>
      <c r="CJ169" t="s">
        <v>251</v>
      </c>
      <c r="CK169" t="s">
        <v>251</v>
      </c>
      <c r="CL169" t="s">
        <v>251</v>
      </c>
      <c r="CN169" t="s">
        <v>110</v>
      </c>
      <c r="CO169" t="s">
        <v>111</v>
      </c>
      <c r="CQ169" t="s">
        <v>304</v>
      </c>
      <c r="CR169" t="s">
        <v>517</v>
      </c>
      <c r="CS169" t="s">
        <v>242</v>
      </c>
      <c r="CT169" t="s">
        <v>243</v>
      </c>
      <c r="CU169" t="s">
        <v>243</v>
      </c>
      <c r="CV169" t="s">
        <v>242</v>
      </c>
      <c r="CW169" t="s">
        <v>243</v>
      </c>
      <c r="CX169" t="s">
        <v>243</v>
      </c>
      <c r="CY169" t="s">
        <v>243</v>
      </c>
      <c r="CZ169" t="s">
        <v>243</v>
      </c>
      <c r="DA169" t="s">
        <v>243</v>
      </c>
      <c r="DB169" t="s">
        <v>243</v>
      </c>
      <c r="DC169" t="s">
        <v>242</v>
      </c>
      <c r="DD169" t="s">
        <v>243</v>
      </c>
      <c r="DE169" t="s">
        <v>243</v>
      </c>
      <c r="DF169" t="s">
        <v>243</v>
      </c>
      <c r="DG169" t="s">
        <v>243</v>
      </c>
      <c r="DH169" t="s">
        <v>243</v>
      </c>
      <c r="DI169" t="s">
        <v>243</v>
      </c>
      <c r="DJ169" t="s">
        <v>243</v>
      </c>
      <c r="EF169" t="s">
        <v>110</v>
      </c>
      <c r="EG169" t="s">
        <v>243</v>
      </c>
      <c r="EH169" t="s">
        <v>243</v>
      </c>
      <c r="EI169" t="s">
        <v>243</v>
      </c>
      <c r="EJ169" t="s">
        <v>243</v>
      </c>
      <c r="EK169" t="s">
        <v>243</v>
      </c>
      <c r="EL169" t="s">
        <v>243</v>
      </c>
      <c r="EM169" t="s">
        <v>243</v>
      </c>
      <c r="EN169" t="s">
        <v>243</v>
      </c>
      <c r="EO169" t="s">
        <v>242</v>
      </c>
      <c r="EP169" t="s">
        <v>243</v>
      </c>
      <c r="EQ169" t="s">
        <v>243</v>
      </c>
      <c r="ER169" t="s">
        <v>243</v>
      </c>
      <c r="ES169" t="s">
        <v>243</v>
      </c>
      <c r="ET169" t="s">
        <v>243</v>
      </c>
      <c r="EU169" t="s">
        <v>243</v>
      </c>
      <c r="EV169" t="s">
        <v>243</v>
      </c>
      <c r="EW169" t="s">
        <v>243</v>
      </c>
      <c r="EX169" t="s">
        <v>243</v>
      </c>
      <c r="EY169" t="s">
        <v>243</v>
      </c>
      <c r="EZ169" t="s">
        <v>243</v>
      </c>
      <c r="FA169" t="s">
        <v>243</v>
      </c>
      <c r="FB169" t="s">
        <v>243</v>
      </c>
      <c r="FC169" t="s">
        <v>243</v>
      </c>
      <c r="FD169" t="s">
        <v>243</v>
      </c>
      <c r="FE169" t="s">
        <v>243</v>
      </c>
      <c r="FF169" t="s">
        <v>243</v>
      </c>
      <c r="FG169" t="s">
        <v>243</v>
      </c>
      <c r="FH169" t="s">
        <v>243</v>
      </c>
      <c r="FI169" t="s">
        <v>243</v>
      </c>
      <c r="FJ169" t="s">
        <v>243</v>
      </c>
      <c r="FK169" t="s">
        <v>243</v>
      </c>
      <c r="FL169" t="s">
        <v>257</v>
      </c>
      <c r="FM169" t="s">
        <v>242</v>
      </c>
      <c r="FN169" t="s">
        <v>243</v>
      </c>
      <c r="FO169" t="s">
        <v>243</v>
      </c>
      <c r="FP169" t="s">
        <v>243</v>
      </c>
      <c r="FQ169" t="s">
        <v>243</v>
      </c>
      <c r="FR169" t="s">
        <v>243</v>
      </c>
      <c r="FS169" t="s">
        <v>243</v>
      </c>
      <c r="FT169" t="s">
        <v>243</v>
      </c>
      <c r="FU169" t="s">
        <v>243</v>
      </c>
      <c r="FV169" t="s">
        <v>243</v>
      </c>
      <c r="FW169" t="s">
        <v>243</v>
      </c>
      <c r="FX169" t="s">
        <v>243</v>
      </c>
      <c r="FY169" t="s">
        <v>243</v>
      </c>
      <c r="FZ169" t="s">
        <v>243</v>
      </c>
      <c r="GA169" t="s">
        <v>243</v>
      </c>
      <c r="GB169" t="s">
        <v>243</v>
      </c>
      <c r="GC169" t="s">
        <v>243</v>
      </c>
      <c r="GD169" t="s">
        <v>243</v>
      </c>
      <c r="GE169" t="s">
        <v>243</v>
      </c>
      <c r="GG169" t="s">
        <v>1061</v>
      </c>
    </row>
    <row r="170" spans="1:189" x14ac:dyDescent="0.35">
      <c r="A170" t="s">
        <v>1062</v>
      </c>
      <c r="B170" t="s">
        <v>905</v>
      </c>
      <c r="C170" t="s">
        <v>233</v>
      </c>
      <c r="D170" t="s">
        <v>519</v>
      </c>
      <c r="E170" t="s">
        <v>233</v>
      </c>
      <c r="F170" t="s">
        <v>233</v>
      </c>
      <c r="G170" t="s">
        <v>233</v>
      </c>
      <c r="H170" t="s">
        <v>494</v>
      </c>
      <c r="I170" t="s">
        <v>261</v>
      </c>
      <c r="K170" t="s">
        <v>410</v>
      </c>
      <c r="L170" t="s">
        <v>1063</v>
      </c>
      <c r="N170" t="s">
        <v>240</v>
      </c>
      <c r="O170" t="s">
        <v>241</v>
      </c>
      <c r="P170" t="s">
        <v>242</v>
      </c>
      <c r="Q170" t="s">
        <v>243</v>
      </c>
      <c r="R170" t="s">
        <v>243</v>
      </c>
      <c r="S170" t="s">
        <v>243</v>
      </c>
      <c r="T170" t="s">
        <v>243</v>
      </c>
      <c r="U170" t="s">
        <v>243</v>
      </c>
      <c r="W170" t="s">
        <v>244</v>
      </c>
      <c r="Y170" t="s">
        <v>356</v>
      </c>
      <c r="Z170" t="s">
        <v>243</v>
      </c>
      <c r="AA170" t="s">
        <v>243</v>
      </c>
      <c r="AB170" t="s">
        <v>243</v>
      </c>
      <c r="AC170" t="s">
        <v>243</v>
      </c>
      <c r="AD170" t="s">
        <v>243</v>
      </c>
      <c r="AE170" t="s">
        <v>243</v>
      </c>
      <c r="AF170" t="s">
        <v>243</v>
      </c>
      <c r="AG170" t="s">
        <v>243</v>
      </c>
      <c r="AH170" t="s">
        <v>243</v>
      </c>
      <c r="AI170" t="s">
        <v>243</v>
      </c>
      <c r="AJ170" t="s">
        <v>243</v>
      </c>
      <c r="AK170" t="s">
        <v>242</v>
      </c>
      <c r="AL170" t="s">
        <v>243</v>
      </c>
      <c r="AM170" t="s">
        <v>243</v>
      </c>
      <c r="AN170" t="s">
        <v>243</v>
      </c>
      <c r="AP170" t="s">
        <v>246</v>
      </c>
      <c r="AR170" t="s">
        <v>283</v>
      </c>
      <c r="AT170" t="s">
        <v>264</v>
      </c>
      <c r="AU170" t="s">
        <v>374</v>
      </c>
      <c r="AV170" t="s">
        <v>243</v>
      </c>
      <c r="AW170" t="s">
        <v>242</v>
      </c>
      <c r="AX170" t="s">
        <v>243</v>
      </c>
      <c r="AY170" t="s">
        <v>242</v>
      </c>
      <c r="AZ170" t="s">
        <v>243</v>
      </c>
      <c r="BA170" t="s">
        <v>242</v>
      </c>
      <c r="BB170" t="s">
        <v>243</v>
      </c>
      <c r="BC170" t="s">
        <v>250</v>
      </c>
      <c r="BD170" t="s">
        <v>250</v>
      </c>
      <c r="BE170" t="s">
        <v>250</v>
      </c>
      <c r="BF170" t="s">
        <v>250</v>
      </c>
      <c r="BG170" t="s">
        <v>250</v>
      </c>
      <c r="BH170" t="s">
        <v>250</v>
      </c>
      <c r="BI170" t="s">
        <v>251</v>
      </c>
      <c r="BJ170" t="s">
        <v>251</v>
      </c>
      <c r="BK170" t="s">
        <v>251</v>
      </c>
      <c r="BL170" t="s">
        <v>251</v>
      </c>
      <c r="BN170" t="s">
        <v>251</v>
      </c>
      <c r="BO170" t="s">
        <v>252</v>
      </c>
      <c r="BP170" t="s">
        <v>288</v>
      </c>
      <c r="BQ170" t="s">
        <v>268</v>
      </c>
      <c r="BR170" t="s">
        <v>251</v>
      </c>
      <c r="BT170" t="s">
        <v>251</v>
      </c>
      <c r="BU170" t="s">
        <v>251</v>
      </c>
      <c r="BV170" t="s">
        <v>251</v>
      </c>
      <c r="BX170" t="s">
        <v>251</v>
      </c>
      <c r="BY170" t="s">
        <v>251</v>
      </c>
      <c r="BZ170" t="s">
        <v>254</v>
      </c>
      <c r="CA170" t="s">
        <v>251</v>
      </c>
      <c r="CB170" t="s">
        <v>251</v>
      </c>
      <c r="CC170" t="s">
        <v>292</v>
      </c>
      <c r="CD170" t="s">
        <v>251</v>
      </c>
      <c r="CE170" t="s">
        <v>391</v>
      </c>
      <c r="CF170" t="s">
        <v>251</v>
      </c>
      <c r="CG170" t="s">
        <v>251</v>
      </c>
      <c r="CH170" t="s">
        <v>251</v>
      </c>
      <c r="CI170" t="s">
        <v>251</v>
      </c>
      <c r="CJ170" t="s">
        <v>251</v>
      </c>
      <c r="CK170" t="s">
        <v>251</v>
      </c>
      <c r="CL170" t="s">
        <v>251</v>
      </c>
      <c r="CN170" t="s">
        <v>108</v>
      </c>
      <c r="CO170" t="s">
        <v>109</v>
      </c>
      <c r="CP170" t="s">
        <v>122</v>
      </c>
      <c r="CQ170" t="s">
        <v>255</v>
      </c>
      <c r="CR170" t="s">
        <v>350</v>
      </c>
      <c r="CS170" t="s">
        <v>242</v>
      </c>
      <c r="CT170" t="s">
        <v>243</v>
      </c>
      <c r="CU170" t="s">
        <v>243</v>
      </c>
      <c r="CV170" t="s">
        <v>243</v>
      </c>
      <c r="CW170" t="s">
        <v>243</v>
      </c>
      <c r="CX170" t="s">
        <v>243</v>
      </c>
      <c r="CY170" t="s">
        <v>243</v>
      </c>
      <c r="CZ170" t="s">
        <v>243</v>
      </c>
      <c r="DA170" t="s">
        <v>243</v>
      </c>
      <c r="DB170" t="s">
        <v>243</v>
      </c>
      <c r="DC170" t="s">
        <v>242</v>
      </c>
      <c r="DD170" t="s">
        <v>243</v>
      </c>
      <c r="DE170" t="s">
        <v>243</v>
      </c>
      <c r="DF170" t="s">
        <v>243</v>
      </c>
      <c r="DG170" t="s">
        <v>243</v>
      </c>
      <c r="DH170" t="s">
        <v>243</v>
      </c>
      <c r="DI170" t="s">
        <v>243</v>
      </c>
      <c r="DJ170" t="s">
        <v>243</v>
      </c>
      <c r="EF170" t="s">
        <v>1064</v>
      </c>
      <c r="EG170" t="s">
        <v>243</v>
      </c>
      <c r="EH170" t="s">
        <v>243</v>
      </c>
      <c r="EI170" t="s">
        <v>243</v>
      </c>
      <c r="EJ170" t="s">
        <v>243</v>
      </c>
      <c r="EK170" t="s">
        <v>243</v>
      </c>
      <c r="EL170" t="s">
        <v>243</v>
      </c>
      <c r="EM170" t="s">
        <v>242</v>
      </c>
      <c r="EN170" t="s">
        <v>242</v>
      </c>
      <c r="EO170" t="s">
        <v>243</v>
      </c>
      <c r="EP170" t="s">
        <v>243</v>
      </c>
      <c r="EQ170" t="s">
        <v>243</v>
      </c>
      <c r="ER170" t="s">
        <v>243</v>
      </c>
      <c r="ES170" t="s">
        <v>243</v>
      </c>
      <c r="ET170" t="s">
        <v>243</v>
      </c>
      <c r="EU170" t="s">
        <v>243</v>
      </c>
      <c r="EV170" t="s">
        <v>243</v>
      </c>
      <c r="EW170" t="s">
        <v>243</v>
      </c>
      <c r="EX170" t="s">
        <v>243</v>
      </c>
      <c r="EY170" t="s">
        <v>243</v>
      </c>
      <c r="EZ170" t="s">
        <v>243</v>
      </c>
      <c r="FA170" t="s">
        <v>242</v>
      </c>
      <c r="FB170" t="s">
        <v>243</v>
      </c>
      <c r="FC170" t="s">
        <v>243</v>
      </c>
      <c r="FD170" t="s">
        <v>243</v>
      </c>
      <c r="FE170" t="s">
        <v>243</v>
      </c>
      <c r="FF170" t="s">
        <v>243</v>
      </c>
      <c r="FG170" t="s">
        <v>243</v>
      </c>
      <c r="FH170" t="s">
        <v>243</v>
      </c>
      <c r="FI170" t="s">
        <v>243</v>
      </c>
      <c r="FJ170" t="s">
        <v>243</v>
      </c>
      <c r="FK170" t="s">
        <v>243</v>
      </c>
      <c r="FL170" t="s">
        <v>1065</v>
      </c>
      <c r="FM170" t="s">
        <v>242</v>
      </c>
      <c r="FN170" t="s">
        <v>243</v>
      </c>
      <c r="FO170" t="s">
        <v>243</v>
      </c>
      <c r="FP170" t="s">
        <v>243</v>
      </c>
      <c r="FQ170" t="s">
        <v>243</v>
      </c>
      <c r="FR170" t="s">
        <v>242</v>
      </c>
      <c r="FS170" t="s">
        <v>243</v>
      </c>
      <c r="FT170" t="s">
        <v>243</v>
      </c>
      <c r="FU170" t="s">
        <v>243</v>
      </c>
      <c r="FV170" t="s">
        <v>243</v>
      </c>
      <c r="FW170" t="s">
        <v>243</v>
      </c>
      <c r="FX170" t="s">
        <v>243</v>
      </c>
      <c r="FY170" t="s">
        <v>243</v>
      </c>
      <c r="FZ170" t="s">
        <v>243</v>
      </c>
      <c r="GA170" t="s">
        <v>243</v>
      </c>
      <c r="GB170" t="s">
        <v>242</v>
      </c>
      <c r="GC170" t="s">
        <v>243</v>
      </c>
      <c r="GD170" t="s">
        <v>243</v>
      </c>
      <c r="GE170" t="s">
        <v>243</v>
      </c>
      <c r="GG170" t="s">
        <v>1066</v>
      </c>
    </row>
    <row r="171" spans="1:189" x14ac:dyDescent="0.35">
      <c r="A171" t="s">
        <v>1067</v>
      </c>
      <c r="B171" t="s">
        <v>905</v>
      </c>
      <c r="C171" t="s">
        <v>233</v>
      </c>
      <c r="D171" t="s">
        <v>234</v>
      </c>
      <c r="E171" t="s">
        <v>233</v>
      </c>
      <c r="F171" t="s">
        <v>233</v>
      </c>
      <c r="G171" t="s">
        <v>233</v>
      </c>
      <c r="H171" t="s">
        <v>1068</v>
      </c>
      <c r="I171" t="s">
        <v>261</v>
      </c>
      <c r="K171" t="s">
        <v>238</v>
      </c>
      <c r="L171" t="s">
        <v>239</v>
      </c>
      <c r="N171" t="s">
        <v>240</v>
      </c>
      <c r="O171" t="s">
        <v>241</v>
      </c>
      <c r="P171" t="s">
        <v>242</v>
      </c>
      <c r="Q171" t="s">
        <v>243</v>
      </c>
      <c r="R171" t="s">
        <v>243</v>
      </c>
      <c r="S171" t="s">
        <v>243</v>
      </c>
      <c r="T171" t="s">
        <v>243</v>
      </c>
      <c r="U171" t="s">
        <v>243</v>
      </c>
      <c r="W171" t="s">
        <v>244</v>
      </c>
      <c r="Y171" t="s">
        <v>356</v>
      </c>
      <c r="Z171" t="s">
        <v>243</v>
      </c>
      <c r="AA171" t="s">
        <v>243</v>
      </c>
      <c r="AB171" t="s">
        <v>243</v>
      </c>
      <c r="AC171" t="s">
        <v>243</v>
      </c>
      <c r="AD171" t="s">
        <v>243</v>
      </c>
      <c r="AE171" t="s">
        <v>243</v>
      </c>
      <c r="AF171" t="s">
        <v>243</v>
      </c>
      <c r="AG171" t="s">
        <v>243</v>
      </c>
      <c r="AH171" t="s">
        <v>243</v>
      </c>
      <c r="AI171" t="s">
        <v>243</v>
      </c>
      <c r="AJ171" t="s">
        <v>243</v>
      </c>
      <c r="AK171" t="s">
        <v>242</v>
      </c>
      <c r="AL171" t="s">
        <v>243</v>
      </c>
      <c r="AM171" t="s">
        <v>243</v>
      </c>
      <c r="AN171" t="s">
        <v>243</v>
      </c>
      <c r="AP171" t="s">
        <v>373</v>
      </c>
      <c r="AR171" t="s">
        <v>247</v>
      </c>
      <c r="AT171" t="s">
        <v>264</v>
      </c>
      <c r="AU171" t="s">
        <v>312</v>
      </c>
      <c r="AV171" t="s">
        <v>243</v>
      </c>
      <c r="AW171" t="s">
        <v>242</v>
      </c>
      <c r="AX171" t="s">
        <v>243</v>
      </c>
      <c r="AY171" t="s">
        <v>243</v>
      </c>
      <c r="AZ171" t="s">
        <v>242</v>
      </c>
      <c r="BA171" t="s">
        <v>243</v>
      </c>
      <c r="BB171" t="s">
        <v>243</v>
      </c>
      <c r="BC171" t="s">
        <v>250</v>
      </c>
      <c r="BD171" t="s">
        <v>250</v>
      </c>
      <c r="BE171" t="s">
        <v>250</v>
      </c>
      <c r="BF171" t="s">
        <v>250</v>
      </c>
      <c r="BG171" t="s">
        <v>250</v>
      </c>
      <c r="BH171" t="s">
        <v>250</v>
      </c>
      <c r="BI171" t="s">
        <v>251</v>
      </c>
      <c r="BJ171" t="s">
        <v>251</v>
      </c>
      <c r="BK171" t="s">
        <v>251</v>
      </c>
      <c r="BL171" t="s">
        <v>251</v>
      </c>
      <c r="BN171" t="s">
        <v>251</v>
      </c>
      <c r="BO171" t="s">
        <v>251</v>
      </c>
      <c r="BP171" t="s">
        <v>251</v>
      </c>
      <c r="BQ171" t="s">
        <v>266</v>
      </c>
      <c r="BR171" t="s">
        <v>251</v>
      </c>
      <c r="BT171" t="s">
        <v>251</v>
      </c>
      <c r="BU171" t="s">
        <v>251</v>
      </c>
      <c r="BV171" t="s">
        <v>251</v>
      </c>
      <c r="BX171" t="s">
        <v>251</v>
      </c>
      <c r="BY171" t="s">
        <v>251</v>
      </c>
      <c r="BZ171" t="s">
        <v>251</v>
      </c>
      <c r="CA171" t="s">
        <v>251</v>
      </c>
      <c r="CB171" t="s">
        <v>251</v>
      </c>
      <c r="CC171" t="s">
        <v>251</v>
      </c>
      <c r="CD171" t="s">
        <v>251</v>
      </c>
      <c r="CE171" t="s">
        <v>251</v>
      </c>
      <c r="CF171" t="s">
        <v>251</v>
      </c>
      <c r="CG171" t="s">
        <v>251</v>
      </c>
      <c r="CH171" t="s">
        <v>251</v>
      </c>
      <c r="CI171" t="s">
        <v>251</v>
      </c>
      <c r="CJ171" t="s">
        <v>251</v>
      </c>
      <c r="CK171" t="s">
        <v>251</v>
      </c>
      <c r="CL171" t="s">
        <v>251</v>
      </c>
      <c r="CN171" t="s">
        <v>110</v>
      </c>
      <c r="CQ171" t="s">
        <v>304</v>
      </c>
      <c r="CR171" t="s">
        <v>517</v>
      </c>
      <c r="CS171" t="s">
        <v>242</v>
      </c>
      <c r="CT171" t="s">
        <v>243</v>
      </c>
      <c r="CU171" t="s">
        <v>243</v>
      </c>
      <c r="CV171" t="s">
        <v>242</v>
      </c>
      <c r="CW171" t="s">
        <v>243</v>
      </c>
      <c r="CX171" t="s">
        <v>243</v>
      </c>
      <c r="CY171" t="s">
        <v>243</v>
      </c>
      <c r="CZ171" t="s">
        <v>243</v>
      </c>
      <c r="DA171" t="s">
        <v>243</v>
      </c>
      <c r="DB171" t="s">
        <v>243</v>
      </c>
      <c r="DC171" t="s">
        <v>242</v>
      </c>
      <c r="DD171" t="s">
        <v>243</v>
      </c>
      <c r="DE171" t="s">
        <v>243</v>
      </c>
      <c r="DF171" t="s">
        <v>243</v>
      </c>
      <c r="DG171" t="s">
        <v>243</v>
      </c>
      <c r="DH171" t="s">
        <v>243</v>
      </c>
      <c r="DI171" t="s">
        <v>243</v>
      </c>
      <c r="DJ171" t="s">
        <v>243</v>
      </c>
      <c r="EF171" t="s">
        <v>110</v>
      </c>
      <c r="EG171" t="s">
        <v>243</v>
      </c>
      <c r="EH171" t="s">
        <v>243</v>
      </c>
      <c r="EI171" t="s">
        <v>243</v>
      </c>
      <c r="EJ171" t="s">
        <v>243</v>
      </c>
      <c r="EK171" t="s">
        <v>243</v>
      </c>
      <c r="EL171" t="s">
        <v>243</v>
      </c>
      <c r="EM171" t="s">
        <v>243</v>
      </c>
      <c r="EN171" t="s">
        <v>243</v>
      </c>
      <c r="EO171" t="s">
        <v>242</v>
      </c>
      <c r="EP171" t="s">
        <v>243</v>
      </c>
      <c r="EQ171" t="s">
        <v>243</v>
      </c>
      <c r="ER171" t="s">
        <v>243</v>
      </c>
      <c r="ES171" t="s">
        <v>243</v>
      </c>
      <c r="ET171" t="s">
        <v>243</v>
      </c>
      <c r="EU171" t="s">
        <v>243</v>
      </c>
      <c r="EV171" t="s">
        <v>243</v>
      </c>
      <c r="EW171" t="s">
        <v>243</v>
      </c>
      <c r="EX171" t="s">
        <v>243</v>
      </c>
      <c r="EY171" t="s">
        <v>243</v>
      </c>
      <c r="EZ171" t="s">
        <v>243</v>
      </c>
      <c r="FA171" t="s">
        <v>243</v>
      </c>
      <c r="FB171" t="s">
        <v>243</v>
      </c>
      <c r="FC171" t="s">
        <v>243</v>
      </c>
      <c r="FD171" t="s">
        <v>243</v>
      </c>
      <c r="FE171" t="s">
        <v>243</v>
      </c>
      <c r="FF171" t="s">
        <v>243</v>
      </c>
      <c r="FG171" t="s">
        <v>243</v>
      </c>
      <c r="FH171" t="s">
        <v>243</v>
      </c>
      <c r="FI171" t="s">
        <v>243</v>
      </c>
      <c r="FJ171" t="s">
        <v>243</v>
      </c>
      <c r="FK171" t="s">
        <v>243</v>
      </c>
      <c r="FL171" t="s">
        <v>341</v>
      </c>
      <c r="FM171" t="s">
        <v>242</v>
      </c>
      <c r="FN171" t="s">
        <v>243</v>
      </c>
      <c r="FO171" t="s">
        <v>243</v>
      </c>
      <c r="FP171" t="s">
        <v>243</v>
      </c>
      <c r="FQ171" t="s">
        <v>243</v>
      </c>
      <c r="FR171" t="s">
        <v>242</v>
      </c>
      <c r="FS171" t="s">
        <v>243</v>
      </c>
      <c r="FT171" t="s">
        <v>243</v>
      </c>
      <c r="FU171" t="s">
        <v>243</v>
      </c>
      <c r="FV171" t="s">
        <v>243</v>
      </c>
      <c r="FW171" t="s">
        <v>243</v>
      </c>
      <c r="FX171" t="s">
        <v>243</v>
      </c>
      <c r="FY171" t="s">
        <v>243</v>
      </c>
      <c r="FZ171" t="s">
        <v>243</v>
      </c>
      <c r="GA171" t="s">
        <v>243</v>
      </c>
      <c r="GB171" t="s">
        <v>243</v>
      </c>
      <c r="GC171" t="s">
        <v>243</v>
      </c>
      <c r="GD171" t="s">
        <v>243</v>
      </c>
      <c r="GE171" t="s">
        <v>243</v>
      </c>
      <c r="GG171" t="s">
        <v>1069</v>
      </c>
    </row>
    <row r="172" spans="1:189" x14ac:dyDescent="0.35">
      <c r="A172" t="s">
        <v>1070</v>
      </c>
      <c r="B172" t="s">
        <v>905</v>
      </c>
      <c r="C172" t="s">
        <v>233</v>
      </c>
      <c r="D172" t="s">
        <v>387</v>
      </c>
      <c r="E172" t="s">
        <v>233</v>
      </c>
      <c r="F172" t="s">
        <v>233</v>
      </c>
      <c r="G172" t="s">
        <v>233</v>
      </c>
      <c r="H172" t="s">
        <v>765</v>
      </c>
      <c r="I172" t="s">
        <v>236</v>
      </c>
      <c r="J172" t="s">
        <v>430</v>
      </c>
      <c r="K172" t="s">
        <v>603</v>
      </c>
      <c r="L172" t="s">
        <v>604</v>
      </c>
      <c r="N172" t="s">
        <v>240</v>
      </c>
      <c r="O172" t="s">
        <v>241</v>
      </c>
      <c r="P172" t="s">
        <v>242</v>
      </c>
      <c r="Q172" t="s">
        <v>243</v>
      </c>
      <c r="R172" t="s">
        <v>243</v>
      </c>
      <c r="S172" t="s">
        <v>243</v>
      </c>
      <c r="T172" t="s">
        <v>243</v>
      </c>
      <c r="U172" t="s">
        <v>243</v>
      </c>
      <c r="W172" t="s">
        <v>244</v>
      </c>
      <c r="Y172" t="s">
        <v>526</v>
      </c>
      <c r="Z172" t="s">
        <v>243</v>
      </c>
      <c r="AA172" t="s">
        <v>242</v>
      </c>
      <c r="AB172" t="s">
        <v>243</v>
      </c>
      <c r="AC172" t="s">
        <v>243</v>
      </c>
      <c r="AD172" t="s">
        <v>243</v>
      </c>
      <c r="AE172" t="s">
        <v>243</v>
      </c>
      <c r="AF172" t="s">
        <v>243</v>
      </c>
      <c r="AG172" t="s">
        <v>243</v>
      </c>
      <c r="AH172" t="s">
        <v>243</v>
      </c>
      <c r="AI172" t="s">
        <v>243</v>
      </c>
      <c r="AJ172" t="s">
        <v>243</v>
      </c>
      <c r="AK172" t="s">
        <v>242</v>
      </c>
      <c r="AL172" t="s">
        <v>243</v>
      </c>
      <c r="AM172" t="s">
        <v>243</v>
      </c>
      <c r="AN172" t="s">
        <v>243</v>
      </c>
      <c r="AP172" t="s">
        <v>246</v>
      </c>
      <c r="AR172" t="s">
        <v>283</v>
      </c>
      <c r="AT172" t="s">
        <v>317</v>
      </c>
      <c r="AU172" t="s">
        <v>483</v>
      </c>
      <c r="AV172" t="s">
        <v>243</v>
      </c>
      <c r="AW172" t="s">
        <v>242</v>
      </c>
      <c r="AX172" t="s">
        <v>242</v>
      </c>
      <c r="AY172" t="s">
        <v>242</v>
      </c>
      <c r="AZ172" t="s">
        <v>243</v>
      </c>
      <c r="BA172" t="s">
        <v>243</v>
      </c>
      <c r="BB172" t="s">
        <v>243</v>
      </c>
      <c r="BC172" t="s">
        <v>250</v>
      </c>
      <c r="BD172" t="s">
        <v>250</v>
      </c>
      <c r="BE172" t="s">
        <v>250</v>
      </c>
      <c r="BF172" t="s">
        <v>250</v>
      </c>
      <c r="BG172" t="s">
        <v>250</v>
      </c>
      <c r="BH172" t="s">
        <v>250</v>
      </c>
      <c r="BI172" t="s">
        <v>251</v>
      </c>
      <c r="BJ172" t="s">
        <v>366</v>
      </c>
      <c r="BK172" t="s">
        <v>251</v>
      </c>
      <c r="BL172" t="s">
        <v>251</v>
      </c>
      <c r="BN172" t="s">
        <v>251</v>
      </c>
      <c r="BO172" t="s">
        <v>251</v>
      </c>
      <c r="BP172" t="s">
        <v>251</v>
      </c>
      <c r="BQ172" t="s">
        <v>266</v>
      </c>
      <c r="BR172" t="s">
        <v>251</v>
      </c>
      <c r="BT172" t="s">
        <v>251</v>
      </c>
      <c r="BU172" t="s">
        <v>253</v>
      </c>
      <c r="BV172" t="s">
        <v>251</v>
      </c>
      <c r="BX172" t="s">
        <v>251</v>
      </c>
      <c r="BY172" t="s">
        <v>251</v>
      </c>
      <c r="BZ172" t="s">
        <v>251</v>
      </c>
      <c r="CA172" t="s">
        <v>251</v>
      </c>
      <c r="CB172" t="s">
        <v>251</v>
      </c>
      <c r="CC172" t="s">
        <v>251</v>
      </c>
      <c r="CD172" t="s">
        <v>251</v>
      </c>
      <c r="CE172" t="s">
        <v>251</v>
      </c>
      <c r="CF172" t="s">
        <v>251</v>
      </c>
      <c r="CG172" t="s">
        <v>251</v>
      </c>
      <c r="CH172" t="s">
        <v>251</v>
      </c>
      <c r="CI172" t="s">
        <v>251</v>
      </c>
      <c r="CJ172" t="s">
        <v>251</v>
      </c>
      <c r="CK172" t="s">
        <v>251</v>
      </c>
      <c r="CL172" t="s">
        <v>251</v>
      </c>
      <c r="CN172" t="s">
        <v>103</v>
      </c>
      <c r="CO172" t="s">
        <v>110</v>
      </c>
      <c r="CP172" t="s">
        <v>114</v>
      </c>
      <c r="CQ172" t="s">
        <v>255</v>
      </c>
      <c r="CR172" t="s">
        <v>367</v>
      </c>
      <c r="CS172" t="s">
        <v>243</v>
      </c>
      <c r="CT172" t="s">
        <v>243</v>
      </c>
      <c r="CU172" t="s">
        <v>243</v>
      </c>
      <c r="CV172" t="s">
        <v>243</v>
      </c>
      <c r="CW172" t="s">
        <v>243</v>
      </c>
      <c r="CX172" t="s">
        <v>243</v>
      </c>
      <c r="CY172" t="s">
        <v>243</v>
      </c>
      <c r="CZ172" t="s">
        <v>243</v>
      </c>
      <c r="DA172" t="s">
        <v>243</v>
      </c>
      <c r="DB172" t="s">
        <v>243</v>
      </c>
      <c r="DC172" t="s">
        <v>242</v>
      </c>
      <c r="DD172" t="s">
        <v>243</v>
      </c>
      <c r="DE172" t="s">
        <v>243</v>
      </c>
      <c r="DF172" t="s">
        <v>243</v>
      </c>
      <c r="DG172" t="s">
        <v>243</v>
      </c>
      <c r="DH172" t="s">
        <v>243</v>
      </c>
      <c r="DI172" t="s">
        <v>243</v>
      </c>
      <c r="DJ172" t="s">
        <v>243</v>
      </c>
      <c r="EF172" t="s">
        <v>1071</v>
      </c>
      <c r="EG172" t="s">
        <v>243</v>
      </c>
      <c r="EH172" t="s">
        <v>242</v>
      </c>
      <c r="EI172" t="s">
        <v>243</v>
      </c>
      <c r="EJ172" t="s">
        <v>243</v>
      </c>
      <c r="EK172" t="s">
        <v>243</v>
      </c>
      <c r="EL172" t="s">
        <v>243</v>
      </c>
      <c r="EM172" t="s">
        <v>243</v>
      </c>
      <c r="EN172" t="s">
        <v>243</v>
      </c>
      <c r="EO172" t="s">
        <v>242</v>
      </c>
      <c r="EP172" t="s">
        <v>243</v>
      </c>
      <c r="EQ172" t="s">
        <v>243</v>
      </c>
      <c r="ER172" t="s">
        <v>243</v>
      </c>
      <c r="ES172" t="s">
        <v>242</v>
      </c>
      <c r="ET172" t="s">
        <v>243</v>
      </c>
      <c r="EU172" t="s">
        <v>243</v>
      </c>
      <c r="EV172" t="s">
        <v>243</v>
      </c>
      <c r="EW172" t="s">
        <v>243</v>
      </c>
      <c r="EX172" t="s">
        <v>243</v>
      </c>
      <c r="EY172" t="s">
        <v>243</v>
      </c>
      <c r="EZ172" t="s">
        <v>243</v>
      </c>
      <c r="FA172" t="s">
        <v>243</v>
      </c>
      <c r="FB172" t="s">
        <v>243</v>
      </c>
      <c r="FC172" t="s">
        <v>243</v>
      </c>
      <c r="FD172" t="s">
        <v>243</v>
      </c>
      <c r="FE172" t="s">
        <v>243</v>
      </c>
      <c r="FF172" t="s">
        <v>243</v>
      </c>
      <c r="FG172" t="s">
        <v>243</v>
      </c>
      <c r="FH172" t="s">
        <v>243</v>
      </c>
      <c r="FI172" t="s">
        <v>243</v>
      </c>
      <c r="FJ172" t="s">
        <v>243</v>
      </c>
      <c r="FK172" t="s">
        <v>243</v>
      </c>
      <c r="FL172" t="s">
        <v>468</v>
      </c>
      <c r="FM172" t="s">
        <v>242</v>
      </c>
      <c r="FN172" t="s">
        <v>243</v>
      </c>
      <c r="FO172" t="s">
        <v>243</v>
      </c>
      <c r="FP172" t="s">
        <v>243</v>
      </c>
      <c r="FQ172" t="s">
        <v>242</v>
      </c>
      <c r="FR172" t="s">
        <v>243</v>
      </c>
      <c r="FS172" t="s">
        <v>242</v>
      </c>
      <c r="FT172" t="s">
        <v>243</v>
      </c>
      <c r="FU172" t="s">
        <v>243</v>
      </c>
      <c r="FV172" t="s">
        <v>243</v>
      </c>
      <c r="FW172" t="s">
        <v>243</v>
      </c>
      <c r="FX172" t="s">
        <v>243</v>
      </c>
      <c r="FY172" t="s">
        <v>243</v>
      </c>
      <c r="FZ172" t="s">
        <v>243</v>
      </c>
      <c r="GA172" t="s">
        <v>243</v>
      </c>
      <c r="GB172" t="s">
        <v>243</v>
      </c>
      <c r="GC172" t="s">
        <v>243</v>
      </c>
      <c r="GD172" t="s">
        <v>243</v>
      </c>
      <c r="GE172" t="s">
        <v>243</v>
      </c>
      <c r="GG172" t="s">
        <v>1072</v>
      </c>
    </row>
    <row r="173" spans="1:189" x14ac:dyDescent="0.35">
      <c r="A173" t="s">
        <v>1073</v>
      </c>
      <c r="B173" t="s">
        <v>905</v>
      </c>
      <c r="C173" t="s">
        <v>233</v>
      </c>
      <c r="D173" t="s">
        <v>637</v>
      </c>
      <c r="E173" t="s">
        <v>233</v>
      </c>
      <c r="F173" t="s">
        <v>233</v>
      </c>
      <c r="G173" t="s">
        <v>233</v>
      </c>
      <c r="H173" t="s">
        <v>1053</v>
      </c>
      <c r="I173" t="s">
        <v>276</v>
      </c>
      <c r="J173" t="s">
        <v>473</v>
      </c>
      <c r="K173" t="s">
        <v>238</v>
      </c>
      <c r="L173" t="s">
        <v>239</v>
      </c>
      <c r="N173" t="s">
        <v>240</v>
      </c>
      <c r="O173" t="s">
        <v>241</v>
      </c>
      <c r="P173" t="s">
        <v>242</v>
      </c>
      <c r="Q173" t="s">
        <v>243</v>
      </c>
      <c r="R173" t="s">
        <v>243</v>
      </c>
      <c r="S173" t="s">
        <v>243</v>
      </c>
      <c r="T173" t="s">
        <v>243</v>
      </c>
      <c r="U173" t="s">
        <v>243</v>
      </c>
      <c r="W173" t="s">
        <v>244</v>
      </c>
      <c r="Y173" t="s">
        <v>262</v>
      </c>
      <c r="Z173" t="s">
        <v>243</v>
      </c>
      <c r="AA173" t="s">
        <v>243</v>
      </c>
      <c r="AB173" t="s">
        <v>243</v>
      </c>
      <c r="AC173" t="s">
        <v>243</v>
      </c>
      <c r="AD173" t="s">
        <v>243</v>
      </c>
      <c r="AE173" t="s">
        <v>242</v>
      </c>
      <c r="AF173" t="s">
        <v>243</v>
      </c>
      <c r="AG173" t="s">
        <v>243</v>
      </c>
      <c r="AH173" t="s">
        <v>243</v>
      </c>
      <c r="AI173" t="s">
        <v>243</v>
      </c>
      <c r="AJ173" t="s">
        <v>243</v>
      </c>
      <c r="AK173" t="s">
        <v>243</v>
      </c>
      <c r="AL173" t="s">
        <v>243</v>
      </c>
      <c r="AM173" t="s">
        <v>243</v>
      </c>
      <c r="AN173" t="s">
        <v>243</v>
      </c>
      <c r="AP173" t="s">
        <v>263</v>
      </c>
      <c r="AR173" t="s">
        <v>247</v>
      </c>
      <c r="AT173" t="s">
        <v>242</v>
      </c>
      <c r="AU173" t="s">
        <v>464</v>
      </c>
      <c r="AV173" t="s">
        <v>243</v>
      </c>
      <c r="AW173" t="s">
        <v>243</v>
      </c>
      <c r="AX173" t="s">
        <v>243</v>
      </c>
      <c r="AY173" t="s">
        <v>242</v>
      </c>
      <c r="AZ173" t="s">
        <v>243</v>
      </c>
      <c r="BA173" t="s">
        <v>243</v>
      </c>
      <c r="BB173" t="s">
        <v>243</v>
      </c>
      <c r="BC173" t="s">
        <v>250</v>
      </c>
      <c r="BD173" t="s">
        <v>250</v>
      </c>
      <c r="BE173" t="s">
        <v>250</v>
      </c>
      <c r="BF173" t="s">
        <v>250</v>
      </c>
      <c r="BG173" t="s">
        <v>250</v>
      </c>
      <c r="BH173" t="s">
        <v>250</v>
      </c>
      <c r="BI173" t="s">
        <v>251</v>
      </c>
      <c r="BJ173" t="s">
        <v>251</v>
      </c>
      <c r="BK173" t="s">
        <v>465</v>
      </c>
      <c r="BL173" t="s">
        <v>251</v>
      </c>
      <c r="BN173" t="s">
        <v>251</v>
      </c>
      <c r="BO173" t="s">
        <v>251</v>
      </c>
      <c r="BP173" t="s">
        <v>251</v>
      </c>
      <c r="BQ173" t="s">
        <v>266</v>
      </c>
      <c r="BR173" t="s">
        <v>251</v>
      </c>
      <c r="BT173" t="s">
        <v>251</v>
      </c>
      <c r="BU173" t="s">
        <v>253</v>
      </c>
      <c r="BV173" t="s">
        <v>251</v>
      </c>
      <c r="BY173" t="s">
        <v>251</v>
      </c>
      <c r="BZ173" t="s">
        <v>254</v>
      </c>
      <c r="CA173" t="s">
        <v>251</v>
      </c>
      <c r="CB173" t="s">
        <v>251</v>
      </c>
      <c r="CC173" t="s">
        <v>251</v>
      </c>
      <c r="CD173" t="s">
        <v>251</v>
      </c>
      <c r="CE173" t="s">
        <v>251</v>
      </c>
      <c r="CF173" t="s">
        <v>251</v>
      </c>
      <c r="CG173" t="s">
        <v>423</v>
      </c>
      <c r="CH173" t="s">
        <v>251</v>
      </c>
      <c r="CI173" t="s">
        <v>251</v>
      </c>
      <c r="CJ173" t="s">
        <v>268</v>
      </c>
      <c r="CK173" t="s">
        <v>251</v>
      </c>
      <c r="CL173" t="s">
        <v>251</v>
      </c>
      <c r="CN173" t="s">
        <v>110</v>
      </c>
      <c r="CO173" t="s">
        <v>104</v>
      </c>
      <c r="CP173" t="s">
        <v>114</v>
      </c>
      <c r="CQ173" t="s">
        <v>255</v>
      </c>
      <c r="CR173" t="s">
        <v>350</v>
      </c>
      <c r="CS173" t="s">
        <v>242</v>
      </c>
      <c r="CT173" t="s">
        <v>243</v>
      </c>
      <c r="CU173" t="s">
        <v>243</v>
      </c>
      <c r="CV173" t="s">
        <v>243</v>
      </c>
      <c r="CW173" t="s">
        <v>243</v>
      </c>
      <c r="CX173" t="s">
        <v>243</v>
      </c>
      <c r="CY173" t="s">
        <v>243</v>
      </c>
      <c r="CZ173" t="s">
        <v>243</v>
      </c>
      <c r="DA173" t="s">
        <v>243</v>
      </c>
      <c r="DB173" t="s">
        <v>243</v>
      </c>
      <c r="DC173" t="s">
        <v>242</v>
      </c>
      <c r="DD173" t="s">
        <v>243</v>
      </c>
      <c r="DE173" t="s">
        <v>243</v>
      </c>
      <c r="DF173" t="s">
        <v>243</v>
      </c>
      <c r="DG173" t="s">
        <v>243</v>
      </c>
      <c r="DH173" t="s">
        <v>243</v>
      </c>
      <c r="DI173" t="s">
        <v>243</v>
      </c>
      <c r="DJ173" t="s">
        <v>243</v>
      </c>
      <c r="EF173" t="s">
        <v>467</v>
      </c>
      <c r="EG173" t="s">
        <v>243</v>
      </c>
      <c r="EH173" t="s">
        <v>243</v>
      </c>
      <c r="EI173" t="s">
        <v>242</v>
      </c>
      <c r="EJ173" t="s">
        <v>243</v>
      </c>
      <c r="EK173" t="s">
        <v>243</v>
      </c>
      <c r="EL173" t="s">
        <v>243</v>
      </c>
      <c r="EM173" t="s">
        <v>243</v>
      </c>
      <c r="EN173" t="s">
        <v>243</v>
      </c>
      <c r="EO173" t="s">
        <v>242</v>
      </c>
      <c r="EP173" t="s">
        <v>243</v>
      </c>
      <c r="EQ173" t="s">
        <v>243</v>
      </c>
      <c r="ER173" t="s">
        <v>243</v>
      </c>
      <c r="ES173" t="s">
        <v>243</v>
      </c>
      <c r="ET173" t="s">
        <v>243</v>
      </c>
      <c r="EU173" t="s">
        <v>243</v>
      </c>
      <c r="EV173" t="s">
        <v>243</v>
      </c>
      <c r="EW173" t="s">
        <v>243</v>
      </c>
      <c r="EX173" t="s">
        <v>242</v>
      </c>
      <c r="EY173" t="s">
        <v>243</v>
      </c>
      <c r="EZ173" t="s">
        <v>243</v>
      </c>
      <c r="FA173" t="s">
        <v>243</v>
      </c>
      <c r="FB173" t="s">
        <v>243</v>
      </c>
      <c r="FC173" t="s">
        <v>243</v>
      </c>
      <c r="FD173" t="s">
        <v>243</v>
      </c>
      <c r="FE173" t="s">
        <v>243</v>
      </c>
      <c r="FF173" t="s">
        <v>243</v>
      </c>
      <c r="FG173" t="s">
        <v>243</v>
      </c>
      <c r="FH173" t="s">
        <v>243</v>
      </c>
      <c r="FI173" t="s">
        <v>243</v>
      </c>
      <c r="FJ173" t="s">
        <v>243</v>
      </c>
      <c r="FK173" t="s">
        <v>243</v>
      </c>
      <c r="FL173" t="s">
        <v>1074</v>
      </c>
      <c r="FM173" t="s">
        <v>242</v>
      </c>
      <c r="FN173" t="s">
        <v>243</v>
      </c>
      <c r="FO173" t="s">
        <v>243</v>
      </c>
      <c r="FP173" t="s">
        <v>243</v>
      </c>
      <c r="FQ173" t="s">
        <v>242</v>
      </c>
      <c r="FR173" t="s">
        <v>243</v>
      </c>
      <c r="FS173" t="s">
        <v>243</v>
      </c>
      <c r="FT173" t="s">
        <v>243</v>
      </c>
      <c r="FU173" t="s">
        <v>243</v>
      </c>
      <c r="FV173" t="s">
        <v>243</v>
      </c>
      <c r="FW173" t="s">
        <v>242</v>
      </c>
      <c r="FX173" t="s">
        <v>243</v>
      </c>
      <c r="FY173" t="s">
        <v>243</v>
      </c>
      <c r="FZ173" t="s">
        <v>243</v>
      </c>
      <c r="GA173" t="s">
        <v>243</v>
      </c>
      <c r="GB173" t="s">
        <v>243</v>
      </c>
      <c r="GC173" t="s">
        <v>243</v>
      </c>
      <c r="GD173" t="s">
        <v>243</v>
      </c>
      <c r="GE173" t="s">
        <v>243</v>
      </c>
      <c r="GG173" t="s">
        <v>1075</v>
      </c>
    </row>
    <row r="174" spans="1:189" x14ac:dyDescent="0.35">
      <c r="A174" t="s">
        <v>1076</v>
      </c>
      <c r="B174" t="s">
        <v>905</v>
      </c>
      <c r="C174" t="s">
        <v>233</v>
      </c>
      <c r="D174" t="s">
        <v>259</v>
      </c>
      <c r="E174" t="s">
        <v>233</v>
      </c>
      <c r="F174" t="s">
        <v>233</v>
      </c>
      <c r="G174" t="s">
        <v>233</v>
      </c>
      <c r="H174" t="s">
        <v>1077</v>
      </c>
      <c r="I174" t="s">
        <v>261</v>
      </c>
      <c r="K174" t="s">
        <v>238</v>
      </c>
      <c r="L174" t="s">
        <v>239</v>
      </c>
      <c r="N174" t="s">
        <v>240</v>
      </c>
      <c r="O174" t="s">
        <v>241</v>
      </c>
      <c r="P174" t="s">
        <v>242</v>
      </c>
      <c r="Q174" t="s">
        <v>243</v>
      </c>
      <c r="R174" t="s">
        <v>243</v>
      </c>
      <c r="S174" t="s">
        <v>243</v>
      </c>
      <c r="T174" t="s">
        <v>243</v>
      </c>
      <c r="U174" t="s">
        <v>243</v>
      </c>
      <c r="W174" t="s">
        <v>244</v>
      </c>
      <c r="Y174" t="s">
        <v>356</v>
      </c>
      <c r="Z174" t="s">
        <v>243</v>
      </c>
      <c r="AA174" t="s">
        <v>243</v>
      </c>
      <c r="AB174" t="s">
        <v>243</v>
      </c>
      <c r="AC174" t="s">
        <v>243</v>
      </c>
      <c r="AD174" t="s">
        <v>243</v>
      </c>
      <c r="AE174" t="s">
        <v>243</v>
      </c>
      <c r="AF174" t="s">
        <v>243</v>
      </c>
      <c r="AG174" t="s">
        <v>243</v>
      </c>
      <c r="AH174" t="s">
        <v>243</v>
      </c>
      <c r="AI174" t="s">
        <v>243</v>
      </c>
      <c r="AJ174" t="s">
        <v>243</v>
      </c>
      <c r="AK174" t="s">
        <v>242</v>
      </c>
      <c r="AL174" t="s">
        <v>243</v>
      </c>
      <c r="AM174" t="s">
        <v>243</v>
      </c>
      <c r="AN174" t="s">
        <v>243</v>
      </c>
      <c r="AP174" t="s">
        <v>263</v>
      </c>
      <c r="AR174" t="s">
        <v>247</v>
      </c>
      <c r="AT174" t="s">
        <v>248</v>
      </c>
      <c r="AU174" t="s">
        <v>337</v>
      </c>
      <c r="AV174" t="s">
        <v>243</v>
      </c>
      <c r="AW174" t="s">
        <v>242</v>
      </c>
      <c r="AX174" t="s">
        <v>243</v>
      </c>
      <c r="AY174" t="s">
        <v>242</v>
      </c>
      <c r="AZ174" t="s">
        <v>242</v>
      </c>
      <c r="BA174" t="s">
        <v>243</v>
      </c>
      <c r="BB174" t="s">
        <v>243</v>
      </c>
      <c r="BC174" t="s">
        <v>250</v>
      </c>
      <c r="BD174" t="s">
        <v>250</v>
      </c>
      <c r="BE174" t="s">
        <v>250</v>
      </c>
      <c r="BF174" t="s">
        <v>250</v>
      </c>
      <c r="BG174" t="s">
        <v>250</v>
      </c>
      <c r="BH174" t="s">
        <v>250</v>
      </c>
      <c r="BI174" t="s">
        <v>251</v>
      </c>
      <c r="BJ174" t="s">
        <v>251</v>
      </c>
      <c r="BK174" t="s">
        <v>251</v>
      </c>
      <c r="BL174" t="s">
        <v>251</v>
      </c>
      <c r="BN174" t="s">
        <v>251</v>
      </c>
      <c r="BO174" t="s">
        <v>251</v>
      </c>
      <c r="BP174" t="s">
        <v>251</v>
      </c>
      <c r="BQ174" t="s">
        <v>266</v>
      </c>
      <c r="BR174" t="s">
        <v>251</v>
      </c>
      <c r="BT174" t="s">
        <v>251</v>
      </c>
      <c r="BU174" t="s">
        <v>251</v>
      </c>
      <c r="BV174" t="s">
        <v>251</v>
      </c>
      <c r="BX174" t="s">
        <v>251</v>
      </c>
      <c r="BY174" t="s">
        <v>251</v>
      </c>
      <c r="BZ174" t="s">
        <v>251</v>
      </c>
      <c r="CA174" t="s">
        <v>251</v>
      </c>
      <c r="CB174" t="s">
        <v>251</v>
      </c>
      <c r="CC174" t="s">
        <v>251</v>
      </c>
      <c r="CD174" t="s">
        <v>251</v>
      </c>
      <c r="CE174" t="s">
        <v>251</v>
      </c>
      <c r="CF174" t="s">
        <v>251</v>
      </c>
      <c r="CG174" t="s">
        <v>251</v>
      </c>
      <c r="CH174" t="s">
        <v>251</v>
      </c>
      <c r="CI174" t="s">
        <v>251</v>
      </c>
      <c r="CJ174" t="s">
        <v>251</v>
      </c>
      <c r="CK174" t="s">
        <v>251</v>
      </c>
      <c r="CL174" t="s">
        <v>251</v>
      </c>
      <c r="CN174" t="s">
        <v>110</v>
      </c>
      <c r="CQ174" t="s">
        <v>304</v>
      </c>
      <c r="CR174" t="s">
        <v>350</v>
      </c>
      <c r="CS174" t="s">
        <v>242</v>
      </c>
      <c r="CT174" t="s">
        <v>243</v>
      </c>
      <c r="CU174" t="s">
        <v>243</v>
      </c>
      <c r="CV174" t="s">
        <v>243</v>
      </c>
      <c r="CW174" t="s">
        <v>243</v>
      </c>
      <c r="CX174" t="s">
        <v>243</v>
      </c>
      <c r="CY174" t="s">
        <v>243</v>
      </c>
      <c r="CZ174" t="s">
        <v>243</v>
      </c>
      <c r="DA174" t="s">
        <v>243</v>
      </c>
      <c r="DB174" t="s">
        <v>243</v>
      </c>
      <c r="DC174" t="s">
        <v>242</v>
      </c>
      <c r="DD174" t="s">
        <v>243</v>
      </c>
      <c r="DE174" t="s">
        <v>243</v>
      </c>
      <c r="DF174" t="s">
        <v>243</v>
      </c>
      <c r="DG174" t="s">
        <v>243</v>
      </c>
      <c r="DH174" t="s">
        <v>243</v>
      </c>
      <c r="DI174" t="s">
        <v>243</v>
      </c>
      <c r="DJ174" t="s">
        <v>243</v>
      </c>
      <c r="EF174" t="s">
        <v>110</v>
      </c>
      <c r="EG174" t="s">
        <v>243</v>
      </c>
      <c r="EH174" t="s">
        <v>243</v>
      </c>
      <c r="EI174" t="s">
        <v>243</v>
      </c>
      <c r="EJ174" t="s">
        <v>243</v>
      </c>
      <c r="EK174" t="s">
        <v>243</v>
      </c>
      <c r="EL174" t="s">
        <v>243</v>
      </c>
      <c r="EM174" t="s">
        <v>243</v>
      </c>
      <c r="EN174" t="s">
        <v>243</v>
      </c>
      <c r="EO174" t="s">
        <v>242</v>
      </c>
      <c r="EP174" t="s">
        <v>243</v>
      </c>
      <c r="EQ174" t="s">
        <v>243</v>
      </c>
      <c r="ER174" t="s">
        <v>243</v>
      </c>
      <c r="ES174" t="s">
        <v>243</v>
      </c>
      <c r="ET174" t="s">
        <v>243</v>
      </c>
      <c r="EU174" t="s">
        <v>243</v>
      </c>
      <c r="EV174" t="s">
        <v>243</v>
      </c>
      <c r="EW174" t="s">
        <v>243</v>
      </c>
      <c r="EX174" t="s">
        <v>243</v>
      </c>
      <c r="EY174" t="s">
        <v>243</v>
      </c>
      <c r="EZ174" t="s">
        <v>243</v>
      </c>
      <c r="FA174" t="s">
        <v>243</v>
      </c>
      <c r="FB174" t="s">
        <v>243</v>
      </c>
      <c r="FC174" t="s">
        <v>243</v>
      </c>
      <c r="FD174" t="s">
        <v>243</v>
      </c>
      <c r="FE174" t="s">
        <v>243</v>
      </c>
      <c r="FF174" t="s">
        <v>243</v>
      </c>
      <c r="FG174" t="s">
        <v>243</v>
      </c>
      <c r="FH174" t="s">
        <v>243</v>
      </c>
      <c r="FI174" t="s">
        <v>243</v>
      </c>
      <c r="FJ174" t="s">
        <v>243</v>
      </c>
      <c r="FK174" t="s">
        <v>243</v>
      </c>
      <c r="FL174" t="s">
        <v>257</v>
      </c>
      <c r="FM174" t="s">
        <v>242</v>
      </c>
      <c r="FN174" t="s">
        <v>243</v>
      </c>
      <c r="FO174" t="s">
        <v>243</v>
      </c>
      <c r="FP174" t="s">
        <v>243</v>
      </c>
      <c r="FQ174" t="s">
        <v>243</v>
      </c>
      <c r="FR174" t="s">
        <v>243</v>
      </c>
      <c r="FS174" t="s">
        <v>243</v>
      </c>
      <c r="FT174" t="s">
        <v>243</v>
      </c>
      <c r="FU174" t="s">
        <v>243</v>
      </c>
      <c r="FV174" t="s">
        <v>243</v>
      </c>
      <c r="FW174" t="s">
        <v>243</v>
      </c>
      <c r="FX174" t="s">
        <v>243</v>
      </c>
      <c r="FY174" t="s">
        <v>243</v>
      </c>
      <c r="FZ174" t="s">
        <v>243</v>
      </c>
      <c r="GA174" t="s">
        <v>243</v>
      </c>
      <c r="GB174" t="s">
        <v>243</v>
      </c>
      <c r="GC174" t="s">
        <v>243</v>
      </c>
      <c r="GD174" t="s">
        <v>243</v>
      </c>
      <c r="GE174" t="s">
        <v>243</v>
      </c>
      <c r="GG174" t="s">
        <v>1078</v>
      </c>
    </row>
    <row r="175" spans="1:189" x14ac:dyDescent="0.35">
      <c r="A175" t="s">
        <v>1079</v>
      </c>
      <c r="B175" t="s">
        <v>1080</v>
      </c>
      <c r="C175" t="s">
        <v>233</v>
      </c>
      <c r="D175" t="s">
        <v>259</v>
      </c>
      <c r="E175" t="s">
        <v>233</v>
      </c>
      <c r="F175" t="s">
        <v>233</v>
      </c>
      <c r="G175" t="s">
        <v>233</v>
      </c>
      <c r="H175" t="s">
        <v>832</v>
      </c>
      <c r="I175" t="s">
        <v>261</v>
      </c>
      <c r="K175" t="s">
        <v>1081</v>
      </c>
      <c r="L175" t="s">
        <v>1082</v>
      </c>
      <c r="N175" t="s">
        <v>240</v>
      </c>
      <c r="O175" t="s">
        <v>241</v>
      </c>
      <c r="P175" t="s">
        <v>242</v>
      </c>
      <c r="Q175" t="s">
        <v>243</v>
      </c>
      <c r="R175" t="s">
        <v>243</v>
      </c>
      <c r="S175" t="s">
        <v>243</v>
      </c>
      <c r="T175" t="s">
        <v>243</v>
      </c>
      <c r="U175" t="s">
        <v>243</v>
      </c>
      <c r="W175" t="s">
        <v>591</v>
      </c>
      <c r="Y175" t="s">
        <v>262</v>
      </c>
      <c r="Z175" t="s">
        <v>243</v>
      </c>
      <c r="AA175" t="s">
        <v>243</v>
      </c>
      <c r="AB175" t="s">
        <v>243</v>
      </c>
      <c r="AC175" t="s">
        <v>243</v>
      </c>
      <c r="AD175" t="s">
        <v>243</v>
      </c>
      <c r="AE175" t="s">
        <v>242</v>
      </c>
      <c r="AF175" t="s">
        <v>243</v>
      </c>
      <c r="AG175" t="s">
        <v>243</v>
      </c>
      <c r="AH175" t="s">
        <v>243</v>
      </c>
      <c r="AI175" t="s">
        <v>243</v>
      </c>
      <c r="AJ175" t="s">
        <v>243</v>
      </c>
      <c r="AK175" t="s">
        <v>243</v>
      </c>
      <c r="AL175" t="s">
        <v>243</v>
      </c>
      <c r="AM175" t="s">
        <v>243</v>
      </c>
      <c r="AN175" t="s">
        <v>243</v>
      </c>
      <c r="AP175" t="s">
        <v>282</v>
      </c>
      <c r="AR175" t="s">
        <v>247</v>
      </c>
      <c r="AT175" t="s">
        <v>264</v>
      </c>
      <c r="AU175" t="s">
        <v>265</v>
      </c>
      <c r="AV175" t="s">
        <v>243</v>
      </c>
      <c r="AW175" t="s">
        <v>242</v>
      </c>
      <c r="AX175" t="s">
        <v>243</v>
      </c>
      <c r="AY175" t="s">
        <v>243</v>
      </c>
      <c r="AZ175" t="s">
        <v>243</v>
      </c>
      <c r="BA175" t="s">
        <v>242</v>
      </c>
      <c r="BB175" t="s">
        <v>243</v>
      </c>
      <c r="BC175" t="s">
        <v>250</v>
      </c>
      <c r="BD175" t="s">
        <v>250</v>
      </c>
      <c r="BE175" t="s">
        <v>250</v>
      </c>
      <c r="BF175" t="s">
        <v>250</v>
      </c>
      <c r="BG175" t="s">
        <v>250</v>
      </c>
      <c r="BH175" t="s">
        <v>250</v>
      </c>
      <c r="BI175" t="s">
        <v>251</v>
      </c>
      <c r="BJ175" t="s">
        <v>251</v>
      </c>
      <c r="BK175" t="s">
        <v>251</v>
      </c>
      <c r="BL175" t="s">
        <v>251</v>
      </c>
      <c r="BN175" t="s">
        <v>251</v>
      </c>
      <c r="BO175" t="s">
        <v>251</v>
      </c>
      <c r="BP175" t="s">
        <v>251</v>
      </c>
      <c r="BQ175" t="s">
        <v>266</v>
      </c>
      <c r="BR175" t="s">
        <v>251</v>
      </c>
      <c r="BT175" t="s">
        <v>251</v>
      </c>
      <c r="BU175" t="s">
        <v>251</v>
      </c>
      <c r="BV175" t="s">
        <v>251</v>
      </c>
      <c r="BX175" t="s">
        <v>251</v>
      </c>
      <c r="BY175" t="s">
        <v>251</v>
      </c>
      <c r="BZ175" t="s">
        <v>251</v>
      </c>
      <c r="CA175" t="s">
        <v>251</v>
      </c>
      <c r="CB175" t="s">
        <v>291</v>
      </c>
      <c r="CC175" t="s">
        <v>292</v>
      </c>
      <c r="CD175" t="s">
        <v>251</v>
      </c>
      <c r="CE175" t="s">
        <v>251</v>
      </c>
      <c r="CF175" t="s">
        <v>251</v>
      </c>
      <c r="CG175" t="s">
        <v>423</v>
      </c>
      <c r="CH175" t="s">
        <v>251</v>
      </c>
      <c r="CI175" t="s">
        <v>251</v>
      </c>
      <c r="CJ175" t="s">
        <v>328</v>
      </c>
      <c r="CK175" t="s">
        <v>269</v>
      </c>
      <c r="CL175" t="s">
        <v>251</v>
      </c>
      <c r="CN175" t="s">
        <v>110</v>
      </c>
      <c r="CO175" t="s">
        <v>129</v>
      </c>
      <c r="CP175" t="s">
        <v>130</v>
      </c>
      <c r="CQ175" t="s">
        <v>293</v>
      </c>
      <c r="DL175" t="s">
        <v>424</v>
      </c>
      <c r="DM175" t="s">
        <v>243</v>
      </c>
      <c r="DN175" t="s">
        <v>243</v>
      </c>
      <c r="DO175" t="s">
        <v>243</v>
      </c>
      <c r="DP175" t="s">
        <v>243</v>
      </c>
      <c r="DQ175" t="s">
        <v>242</v>
      </c>
      <c r="DR175" t="s">
        <v>243</v>
      </c>
      <c r="DS175" t="s">
        <v>242</v>
      </c>
      <c r="DT175" t="s">
        <v>243</v>
      </c>
      <c r="DU175" t="s">
        <v>243</v>
      </c>
      <c r="DV175" t="s">
        <v>243</v>
      </c>
      <c r="DW175" t="s">
        <v>242</v>
      </c>
      <c r="DX175" t="s">
        <v>243</v>
      </c>
      <c r="DY175" t="s">
        <v>243</v>
      </c>
      <c r="DZ175" t="s">
        <v>243</v>
      </c>
      <c r="EA175" t="s">
        <v>243</v>
      </c>
      <c r="EB175" t="s">
        <v>243</v>
      </c>
      <c r="EC175" t="s">
        <v>243</v>
      </c>
      <c r="ED175" t="s">
        <v>243</v>
      </c>
      <c r="EF175" t="s">
        <v>1083</v>
      </c>
      <c r="EG175" t="s">
        <v>243</v>
      </c>
      <c r="EH175" t="s">
        <v>243</v>
      </c>
      <c r="EI175" t="s">
        <v>243</v>
      </c>
      <c r="EJ175" t="s">
        <v>243</v>
      </c>
      <c r="EK175" t="s">
        <v>243</v>
      </c>
      <c r="EL175" t="s">
        <v>243</v>
      </c>
      <c r="EM175" t="s">
        <v>243</v>
      </c>
      <c r="EN175" t="s">
        <v>243</v>
      </c>
      <c r="EO175" t="s">
        <v>242</v>
      </c>
      <c r="EP175" t="s">
        <v>243</v>
      </c>
      <c r="EQ175" t="s">
        <v>243</v>
      </c>
      <c r="ER175" t="s">
        <v>243</v>
      </c>
      <c r="ES175" t="s">
        <v>243</v>
      </c>
      <c r="ET175" t="s">
        <v>243</v>
      </c>
      <c r="EU175" t="s">
        <v>243</v>
      </c>
      <c r="EV175" t="s">
        <v>243</v>
      </c>
      <c r="EW175" t="s">
        <v>243</v>
      </c>
      <c r="EX175" t="s">
        <v>243</v>
      </c>
      <c r="EY175" t="s">
        <v>243</v>
      </c>
      <c r="EZ175" t="s">
        <v>243</v>
      </c>
      <c r="FA175" t="s">
        <v>242</v>
      </c>
      <c r="FB175" t="s">
        <v>243</v>
      </c>
      <c r="FC175" t="s">
        <v>243</v>
      </c>
      <c r="FD175" t="s">
        <v>243</v>
      </c>
      <c r="FE175" t="s">
        <v>243</v>
      </c>
      <c r="FF175" t="s">
        <v>243</v>
      </c>
      <c r="FG175" t="s">
        <v>243</v>
      </c>
      <c r="FH175" t="s">
        <v>243</v>
      </c>
      <c r="FI175" t="s">
        <v>242</v>
      </c>
      <c r="FJ175" t="s">
        <v>243</v>
      </c>
      <c r="FK175" t="s">
        <v>243</v>
      </c>
      <c r="FL175" t="s">
        <v>1084</v>
      </c>
      <c r="FM175" t="s">
        <v>242</v>
      </c>
      <c r="FN175" t="s">
        <v>243</v>
      </c>
      <c r="FO175" t="s">
        <v>243</v>
      </c>
      <c r="FP175" t="s">
        <v>243</v>
      </c>
      <c r="FQ175" t="s">
        <v>243</v>
      </c>
      <c r="FR175" t="s">
        <v>243</v>
      </c>
      <c r="FS175" t="s">
        <v>243</v>
      </c>
      <c r="FT175" t="s">
        <v>243</v>
      </c>
      <c r="FU175" t="s">
        <v>243</v>
      </c>
      <c r="FV175" t="s">
        <v>243</v>
      </c>
      <c r="FW175" t="s">
        <v>243</v>
      </c>
      <c r="FX175" t="s">
        <v>242</v>
      </c>
      <c r="FY175" t="s">
        <v>242</v>
      </c>
      <c r="FZ175" t="s">
        <v>243</v>
      </c>
      <c r="GA175" t="s">
        <v>243</v>
      </c>
      <c r="GB175" t="s">
        <v>243</v>
      </c>
      <c r="GC175" t="s">
        <v>243</v>
      </c>
      <c r="GD175" t="s">
        <v>243</v>
      </c>
      <c r="GE175" t="s">
        <v>243</v>
      </c>
      <c r="GG175" t="s">
        <v>1085</v>
      </c>
    </row>
    <row r="176" spans="1:189" x14ac:dyDescent="0.35">
      <c r="A176" t="s">
        <v>1086</v>
      </c>
      <c r="B176" t="s">
        <v>1080</v>
      </c>
      <c r="C176" t="s">
        <v>233</v>
      </c>
      <c r="D176" t="s">
        <v>319</v>
      </c>
      <c r="E176" t="s">
        <v>233</v>
      </c>
      <c r="F176" t="s">
        <v>233</v>
      </c>
      <c r="G176" t="s">
        <v>233</v>
      </c>
      <c r="H176" t="s">
        <v>1087</v>
      </c>
      <c r="I176" t="s">
        <v>433</v>
      </c>
      <c r="J176" t="s">
        <v>478</v>
      </c>
      <c r="K176" t="s">
        <v>1088</v>
      </c>
      <c r="L176" t="s">
        <v>791</v>
      </c>
      <c r="N176" t="s">
        <v>240</v>
      </c>
      <c r="O176" t="s">
        <v>241</v>
      </c>
      <c r="P176" t="s">
        <v>242</v>
      </c>
      <c r="Q176" t="s">
        <v>243</v>
      </c>
      <c r="R176" t="s">
        <v>243</v>
      </c>
      <c r="S176" t="s">
        <v>243</v>
      </c>
      <c r="T176" t="s">
        <v>243</v>
      </c>
      <c r="U176" t="s">
        <v>243</v>
      </c>
      <c r="W176" t="s">
        <v>244</v>
      </c>
      <c r="Y176" t="s">
        <v>356</v>
      </c>
      <c r="Z176" t="s">
        <v>243</v>
      </c>
      <c r="AA176" t="s">
        <v>243</v>
      </c>
      <c r="AB176" t="s">
        <v>243</v>
      </c>
      <c r="AC176" t="s">
        <v>243</v>
      </c>
      <c r="AD176" t="s">
        <v>243</v>
      </c>
      <c r="AE176" t="s">
        <v>243</v>
      </c>
      <c r="AF176" t="s">
        <v>243</v>
      </c>
      <c r="AG176" t="s">
        <v>243</v>
      </c>
      <c r="AH176" t="s">
        <v>243</v>
      </c>
      <c r="AI176" t="s">
        <v>243</v>
      </c>
      <c r="AJ176" t="s">
        <v>243</v>
      </c>
      <c r="AK176" t="s">
        <v>242</v>
      </c>
      <c r="AL176" t="s">
        <v>243</v>
      </c>
      <c r="AM176" t="s">
        <v>243</v>
      </c>
      <c r="AN176" t="s">
        <v>243</v>
      </c>
      <c r="AP176" t="s">
        <v>246</v>
      </c>
      <c r="AR176" t="s">
        <v>247</v>
      </c>
      <c r="AT176" t="s">
        <v>264</v>
      </c>
      <c r="AU176" t="s">
        <v>644</v>
      </c>
      <c r="AV176" t="s">
        <v>242</v>
      </c>
      <c r="AW176" t="s">
        <v>242</v>
      </c>
      <c r="AX176" t="s">
        <v>243</v>
      </c>
      <c r="AY176" t="s">
        <v>243</v>
      </c>
      <c r="AZ176" t="s">
        <v>243</v>
      </c>
      <c r="BA176" t="s">
        <v>243</v>
      </c>
      <c r="BB176" t="s">
        <v>243</v>
      </c>
      <c r="BC176" t="s">
        <v>250</v>
      </c>
      <c r="BD176" t="s">
        <v>250</v>
      </c>
      <c r="BE176" t="s">
        <v>287</v>
      </c>
      <c r="BF176" t="s">
        <v>287</v>
      </c>
      <c r="BG176" t="s">
        <v>250</v>
      </c>
      <c r="BH176" t="s">
        <v>250</v>
      </c>
      <c r="BI176" t="s">
        <v>251</v>
      </c>
      <c r="BJ176" t="s">
        <v>366</v>
      </c>
      <c r="BK176" t="s">
        <v>251</v>
      </c>
      <c r="BL176" t="s">
        <v>251</v>
      </c>
      <c r="BN176" t="s">
        <v>251</v>
      </c>
      <c r="BO176" t="s">
        <v>252</v>
      </c>
      <c r="BP176" t="s">
        <v>251</v>
      </c>
      <c r="BQ176" t="s">
        <v>266</v>
      </c>
      <c r="BR176" t="s">
        <v>251</v>
      </c>
      <c r="BT176" t="s">
        <v>289</v>
      </c>
      <c r="BU176" t="s">
        <v>253</v>
      </c>
      <c r="BV176" t="s">
        <v>251</v>
      </c>
      <c r="BX176" t="s">
        <v>338</v>
      </c>
      <c r="BY176" t="s">
        <v>382</v>
      </c>
      <c r="BZ176" t="s">
        <v>254</v>
      </c>
      <c r="CA176" t="s">
        <v>290</v>
      </c>
      <c r="CB176" t="s">
        <v>291</v>
      </c>
      <c r="CC176" t="s">
        <v>292</v>
      </c>
      <c r="CD176" t="s">
        <v>327</v>
      </c>
      <c r="CE176" t="s">
        <v>251</v>
      </c>
      <c r="CF176" t="s">
        <v>251</v>
      </c>
      <c r="CG176" t="s">
        <v>423</v>
      </c>
      <c r="CH176" t="s">
        <v>251</v>
      </c>
      <c r="CI176" t="s">
        <v>414</v>
      </c>
      <c r="CJ176" t="s">
        <v>328</v>
      </c>
      <c r="CK176" t="s">
        <v>251</v>
      </c>
      <c r="CL176" t="s">
        <v>251</v>
      </c>
      <c r="CN176" t="s">
        <v>110</v>
      </c>
      <c r="CO176" t="s">
        <v>119</v>
      </c>
      <c r="CP176" t="s">
        <v>113</v>
      </c>
      <c r="CQ176" t="s">
        <v>359</v>
      </c>
      <c r="DL176" t="s">
        <v>350</v>
      </c>
      <c r="DM176" t="s">
        <v>242</v>
      </c>
      <c r="DN176" t="s">
        <v>243</v>
      </c>
      <c r="DO176" t="s">
        <v>243</v>
      </c>
      <c r="DP176" t="s">
        <v>243</v>
      </c>
      <c r="DQ176" t="s">
        <v>243</v>
      </c>
      <c r="DR176" t="s">
        <v>243</v>
      </c>
      <c r="DS176" t="s">
        <v>243</v>
      </c>
      <c r="DT176" t="s">
        <v>243</v>
      </c>
      <c r="DU176" t="s">
        <v>243</v>
      </c>
      <c r="DV176" t="s">
        <v>243</v>
      </c>
      <c r="DW176" t="s">
        <v>242</v>
      </c>
      <c r="DX176" t="s">
        <v>243</v>
      </c>
      <c r="DY176" t="s">
        <v>243</v>
      </c>
      <c r="DZ176" t="s">
        <v>243</v>
      </c>
      <c r="EA176" t="s">
        <v>243</v>
      </c>
      <c r="EB176" t="s">
        <v>243</v>
      </c>
      <c r="EC176" t="s">
        <v>243</v>
      </c>
      <c r="ED176" t="s">
        <v>243</v>
      </c>
      <c r="EF176" t="s">
        <v>1089</v>
      </c>
      <c r="EG176" t="s">
        <v>243</v>
      </c>
      <c r="EH176" t="s">
        <v>243</v>
      </c>
      <c r="EI176" t="s">
        <v>243</v>
      </c>
      <c r="EJ176" t="s">
        <v>243</v>
      </c>
      <c r="EK176" t="s">
        <v>243</v>
      </c>
      <c r="EL176" t="s">
        <v>243</v>
      </c>
      <c r="EM176" t="s">
        <v>242</v>
      </c>
      <c r="EN176" t="s">
        <v>243</v>
      </c>
      <c r="EO176" t="s">
        <v>243</v>
      </c>
      <c r="EP176" t="s">
        <v>243</v>
      </c>
      <c r="EQ176" t="s">
        <v>243</v>
      </c>
      <c r="ER176" t="s">
        <v>243</v>
      </c>
      <c r="ES176" t="s">
        <v>243</v>
      </c>
      <c r="ET176" t="s">
        <v>243</v>
      </c>
      <c r="EU176" t="s">
        <v>243</v>
      </c>
      <c r="EV176" t="s">
        <v>243</v>
      </c>
      <c r="EW176" t="s">
        <v>243</v>
      </c>
      <c r="EX176" t="s">
        <v>243</v>
      </c>
      <c r="EY176" t="s">
        <v>242</v>
      </c>
      <c r="EZ176" t="s">
        <v>243</v>
      </c>
      <c r="FA176" t="s">
        <v>242</v>
      </c>
      <c r="FB176" t="s">
        <v>243</v>
      </c>
      <c r="FC176" t="s">
        <v>243</v>
      </c>
      <c r="FD176" t="s">
        <v>243</v>
      </c>
      <c r="FE176" t="s">
        <v>243</v>
      </c>
      <c r="FF176" t="s">
        <v>243</v>
      </c>
      <c r="FG176" t="s">
        <v>243</v>
      </c>
      <c r="FH176" t="s">
        <v>243</v>
      </c>
      <c r="FI176" t="s">
        <v>243</v>
      </c>
      <c r="FJ176" t="s">
        <v>243</v>
      </c>
      <c r="FK176" t="s">
        <v>243</v>
      </c>
      <c r="FL176" t="s">
        <v>774</v>
      </c>
      <c r="FM176" t="s">
        <v>242</v>
      </c>
      <c r="FN176" t="s">
        <v>243</v>
      </c>
      <c r="FO176" t="s">
        <v>243</v>
      </c>
      <c r="FP176" t="s">
        <v>243</v>
      </c>
      <c r="FQ176" t="s">
        <v>243</v>
      </c>
      <c r="FR176" t="s">
        <v>242</v>
      </c>
      <c r="FS176" t="s">
        <v>243</v>
      </c>
      <c r="FT176" t="s">
        <v>243</v>
      </c>
      <c r="FU176" t="s">
        <v>243</v>
      </c>
      <c r="FV176" t="s">
        <v>242</v>
      </c>
      <c r="FW176" t="s">
        <v>243</v>
      </c>
      <c r="FX176" t="s">
        <v>243</v>
      </c>
      <c r="FY176" t="s">
        <v>243</v>
      </c>
      <c r="FZ176" t="s">
        <v>243</v>
      </c>
      <c r="GA176" t="s">
        <v>243</v>
      </c>
      <c r="GB176" t="s">
        <v>243</v>
      </c>
      <c r="GC176" t="s">
        <v>243</v>
      </c>
      <c r="GD176" t="s">
        <v>243</v>
      </c>
      <c r="GE176" t="s">
        <v>243</v>
      </c>
      <c r="GG176" t="s">
        <v>1090</v>
      </c>
    </row>
    <row r="177" spans="1:189" x14ac:dyDescent="0.35">
      <c r="A177" t="s">
        <v>1091</v>
      </c>
      <c r="B177" t="s">
        <v>1080</v>
      </c>
      <c r="C177" t="s">
        <v>233</v>
      </c>
      <c r="D177" t="s">
        <v>498</v>
      </c>
      <c r="E177" t="s">
        <v>233</v>
      </c>
      <c r="F177" t="s">
        <v>233</v>
      </c>
      <c r="G177" t="s">
        <v>233</v>
      </c>
      <c r="H177" t="s">
        <v>1092</v>
      </c>
      <c r="I177" t="s">
        <v>276</v>
      </c>
      <c r="J177" t="s">
        <v>478</v>
      </c>
      <c r="K177" t="s">
        <v>238</v>
      </c>
      <c r="L177" t="s">
        <v>239</v>
      </c>
      <c r="N177" t="s">
        <v>240</v>
      </c>
      <c r="O177" t="s">
        <v>241</v>
      </c>
      <c r="P177" t="s">
        <v>242</v>
      </c>
      <c r="Q177" t="s">
        <v>243</v>
      </c>
      <c r="R177" t="s">
        <v>243</v>
      </c>
      <c r="S177" t="s">
        <v>243</v>
      </c>
      <c r="T177" t="s">
        <v>243</v>
      </c>
      <c r="U177" t="s">
        <v>243</v>
      </c>
      <c r="W177" t="s">
        <v>244</v>
      </c>
      <c r="Y177" t="s">
        <v>412</v>
      </c>
      <c r="Z177" t="s">
        <v>243</v>
      </c>
      <c r="AA177" t="s">
        <v>242</v>
      </c>
      <c r="AB177" t="s">
        <v>243</v>
      </c>
      <c r="AC177" t="s">
        <v>243</v>
      </c>
      <c r="AD177" t="s">
        <v>243</v>
      </c>
      <c r="AE177" t="s">
        <v>243</v>
      </c>
      <c r="AF177" t="s">
        <v>243</v>
      </c>
      <c r="AG177" t="s">
        <v>243</v>
      </c>
      <c r="AH177" t="s">
        <v>243</v>
      </c>
      <c r="AI177" t="s">
        <v>243</v>
      </c>
      <c r="AJ177" t="s">
        <v>243</v>
      </c>
      <c r="AK177" t="s">
        <v>243</v>
      </c>
      <c r="AL177" t="s">
        <v>243</v>
      </c>
      <c r="AM177" t="s">
        <v>243</v>
      </c>
      <c r="AN177" t="s">
        <v>243</v>
      </c>
      <c r="AP177" t="s">
        <v>282</v>
      </c>
      <c r="AR177" t="s">
        <v>247</v>
      </c>
      <c r="AT177" t="s">
        <v>264</v>
      </c>
      <c r="AU177" t="s">
        <v>358</v>
      </c>
      <c r="AV177" t="s">
        <v>243</v>
      </c>
      <c r="AW177" t="s">
        <v>242</v>
      </c>
      <c r="AX177" t="s">
        <v>243</v>
      </c>
      <c r="AY177" t="s">
        <v>242</v>
      </c>
      <c r="AZ177" t="s">
        <v>243</v>
      </c>
      <c r="BA177" t="s">
        <v>243</v>
      </c>
      <c r="BB177" t="s">
        <v>243</v>
      </c>
      <c r="BC177" t="s">
        <v>250</v>
      </c>
      <c r="BD177" t="s">
        <v>250</v>
      </c>
      <c r="BE177" t="s">
        <v>250</v>
      </c>
      <c r="BF177" t="s">
        <v>250</v>
      </c>
      <c r="BG177" t="s">
        <v>250</v>
      </c>
      <c r="BH177" t="s">
        <v>250</v>
      </c>
      <c r="BI177" t="s">
        <v>251</v>
      </c>
      <c r="BJ177" t="s">
        <v>366</v>
      </c>
      <c r="BK177" t="s">
        <v>251</v>
      </c>
      <c r="BL177" t="s">
        <v>251</v>
      </c>
      <c r="BN177" t="s">
        <v>438</v>
      </c>
      <c r="BO177" t="s">
        <v>251</v>
      </c>
      <c r="BP177" t="s">
        <v>251</v>
      </c>
      <c r="BQ177" t="s">
        <v>266</v>
      </c>
      <c r="BR177" t="s">
        <v>267</v>
      </c>
      <c r="BT177" t="s">
        <v>289</v>
      </c>
      <c r="BU177" t="s">
        <v>253</v>
      </c>
      <c r="BV177" t="s">
        <v>251</v>
      </c>
      <c r="BX177" t="s">
        <v>338</v>
      </c>
      <c r="BY177" t="s">
        <v>382</v>
      </c>
      <c r="BZ177" t="s">
        <v>254</v>
      </c>
      <c r="CA177" t="s">
        <v>251</v>
      </c>
      <c r="CB177" t="s">
        <v>251</v>
      </c>
      <c r="CC177" t="s">
        <v>292</v>
      </c>
      <c r="CD177" t="s">
        <v>327</v>
      </c>
      <c r="CE177" t="s">
        <v>391</v>
      </c>
      <c r="CF177" t="s">
        <v>251</v>
      </c>
      <c r="CG177" t="s">
        <v>423</v>
      </c>
      <c r="CH177" t="s">
        <v>251</v>
      </c>
      <c r="CI177" t="s">
        <v>414</v>
      </c>
      <c r="CJ177" t="s">
        <v>328</v>
      </c>
      <c r="CK177" t="s">
        <v>269</v>
      </c>
      <c r="CL177" t="s">
        <v>697</v>
      </c>
      <c r="CM177" t="s">
        <v>1093</v>
      </c>
      <c r="CN177" t="s">
        <v>110</v>
      </c>
      <c r="CO177" t="s">
        <v>123</v>
      </c>
      <c r="CP177" t="s">
        <v>117</v>
      </c>
      <c r="CQ177" t="s">
        <v>255</v>
      </c>
      <c r="CR177" t="s">
        <v>1094</v>
      </c>
      <c r="CS177" t="s">
        <v>243</v>
      </c>
      <c r="CT177" t="s">
        <v>243</v>
      </c>
      <c r="CU177" t="s">
        <v>243</v>
      </c>
      <c r="CV177" t="s">
        <v>243</v>
      </c>
      <c r="CW177" t="s">
        <v>242</v>
      </c>
      <c r="CX177" t="s">
        <v>243</v>
      </c>
      <c r="CY177" t="s">
        <v>242</v>
      </c>
      <c r="CZ177" t="s">
        <v>243</v>
      </c>
      <c r="DA177" t="s">
        <v>243</v>
      </c>
      <c r="DB177" t="s">
        <v>243</v>
      </c>
      <c r="DC177" t="s">
        <v>243</v>
      </c>
      <c r="DD177" t="s">
        <v>243</v>
      </c>
      <c r="DE177" t="s">
        <v>243</v>
      </c>
      <c r="DF177" t="s">
        <v>243</v>
      </c>
      <c r="DG177" t="s">
        <v>243</v>
      </c>
      <c r="DH177" t="s">
        <v>243</v>
      </c>
      <c r="DI177" t="s">
        <v>243</v>
      </c>
      <c r="DJ177" t="s">
        <v>243</v>
      </c>
      <c r="EF177" t="s">
        <v>1095</v>
      </c>
      <c r="EG177" t="s">
        <v>243</v>
      </c>
      <c r="EH177" t="s">
        <v>242</v>
      </c>
      <c r="EI177" t="s">
        <v>243</v>
      </c>
      <c r="EJ177" t="s">
        <v>243</v>
      </c>
      <c r="EK177" t="s">
        <v>243</v>
      </c>
      <c r="EL177" t="s">
        <v>243</v>
      </c>
      <c r="EM177" t="s">
        <v>243</v>
      </c>
      <c r="EN177" t="s">
        <v>243</v>
      </c>
      <c r="EO177" t="s">
        <v>242</v>
      </c>
      <c r="EP177" t="s">
        <v>243</v>
      </c>
      <c r="EQ177" t="s">
        <v>243</v>
      </c>
      <c r="ER177" t="s">
        <v>243</v>
      </c>
      <c r="ES177" t="s">
        <v>243</v>
      </c>
      <c r="ET177" t="s">
        <v>243</v>
      </c>
      <c r="EU177" t="s">
        <v>243</v>
      </c>
      <c r="EV177" t="s">
        <v>242</v>
      </c>
      <c r="EW177" t="s">
        <v>243</v>
      </c>
      <c r="EX177" t="s">
        <v>243</v>
      </c>
      <c r="EY177" t="s">
        <v>243</v>
      </c>
      <c r="EZ177" t="s">
        <v>243</v>
      </c>
      <c r="FA177" t="s">
        <v>243</v>
      </c>
      <c r="FB177" t="s">
        <v>243</v>
      </c>
      <c r="FC177" t="s">
        <v>243</v>
      </c>
      <c r="FD177" t="s">
        <v>243</v>
      </c>
      <c r="FE177" t="s">
        <v>243</v>
      </c>
      <c r="FF177" t="s">
        <v>243</v>
      </c>
      <c r="FG177" t="s">
        <v>243</v>
      </c>
      <c r="FH177" t="s">
        <v>243</v>
      </c>
      <c r="FI177" t="s">
        <v>243</v>
      </c>
      <c r="FJ177" t="s">
        <v>243</v>
      </c>
      <c r="FK177" t="s">
        <v>243</v>
      </c>
      <c r="FL177" t="s">
        <v>1096</v>
      </c>
      <c r="FM177" t="s">
        <v>242</v>
      </c>
      <c r="FN177" t="s">
        <v>243</v>
      </c>
      <c r="FO177" t="s">
        <v>243</v>
      </c>
      <c r="FP177" t="s">
        <v>243</v>
      </c>
      <c r="FQ177" t="s">
        <v>243</v>
      </c>
      <c r="FR177" t="s">
        <v>243</v>
      </c>
      <c r="FS177" t="s">
        <v>243</v>
      </c>
      <c r="FT177" t="s">
        <v>243</v>
      </c>
      <c r="FU177" t="s">
        <v>243</v>
      </c>
      <c r="FV177" t="s">
        <v>243</v>
      </c>
      <c r="FW177" t="s">
        <v>243</v>
      </c>
      <c r="FX177" t="s">
        <v>243</v>
      </c>
      <c r="FY177" t="s">
        <v>242</v>
      </c>
      <c r="FZ177" t="s">
        <v>243</v>
      </c>
      <c r="GA177" t="s">
        <v>243</v>
      </c>
      <c r="GB177" t="s">
        <v>243</v>
      </c>
      <c r="GC177" t="s">
        <v>243</v>
      </c>
      <c r="GD177" t="s">
        <v>243</v>
      </c>
      <c r="GE177" t="s">
        <v>242</v>
      </c>
      <c r="GF177" t="s">
        <v>1097</v>
      </c>
      <c r="GG177" t="s">
        <v>1098</v>
      </c>
    </row>
    <row r="178" spans="1:189" x14ac:dyDescent="0.35">
      <c r="A178" t="s">
        <v>1099</v>
      </c>
      <c r="B178" t="s">
        <v>1080</v>
      </c>
      <c r="C178" t="s">
        <v>233</v>
      </c>
      <c r="D178" t="s">
        <v>556</v>
      </c>
      <c r="E178" t="s">
        <v>233</v>
      </c>
      <c r="F178" t="s">
        <v>233</v>
      </c>
      <c r="G178" t="s">
        <v>233</v>
      </c>
      <c r="H178" t="s">
        <v>1008</v>
      </c>
      <c r="I178" t="s">
        <v>261</v>
      </c>
      <c r="K178" t="s">
        <v>397</v>
      </c>
      <c r="L178" t="s">
        <v>1100</v>
      </c>
      <c r="N178" t="s">
        <v>240</v>
      </c>
      <c r="O178" t="s">
        <v>241</v>
      </c>
      <c r="P178" t="s">
        <v>242</v>
      </c>
      <c r="Q178" t="s">
        <v>243</v>
      </c>
      <c r="R178" t="s">
        <v>243</v>
      </c>
      <c r="S178" t="s">
        <v>243</v>
      </c>
      <c r="T178" t="s">
        <v>243</v>
      </c>
      <c r="U178" t="s">
        <v>243</v>
      </c>
      <c r="W178" t="s">
        <v>244</v>
      </c>
      <c r="Y178" t="s">
        <v>262</v>
      </c>
      <c r="Z178" t="s">
        <v>243</v>
      </c>
      <c r="AA178" t="s">
        <v>243</v>
      </c>
      <c r="AB178" t="s">
        <v>243</v>
      </c>
      <c r="AC178" t="s">
        <v>243</v>
      </c>
      <c r="AD178" t="s">
        <v>243</v>
      </c>
      <c r="AE178" t="s">
        <v>242</v>
      </c>
      <c r="AF178" t="s">
        <v>243</v>
      </c>
      <c r="AG178" t="s">
        <v>243</v>
      </c>
      <c r="AH178" t="s">
        <v>243</v>
      </c>
      <c r="AI178" t="s">
        <v>243</v>
      </c>
      <c r="AJ178" t="s">
        <v>243</v>
      </c>
      <c r="AK178" t="s">
        <v>243</v>
      </c>
      <c r="AL178" t="s">
        <v>243</v>
      </c>
      <c r="AM178" t="s">
        <v>243</v>
      </c>
      <c r="AN178" t="s">
        <v>243</v>
      </c>
      <c r="AP178" t="s">
        <v>399</v>
      </c>
      <c r="AR178" t="s">
        <v>400</v>
      </c>
      <c r="AT178" t="s">
        <v>264</v>
      </c>
      <c r="AU178" t="s">
        <v>249</v>
      </c>
      <c r="AV178" t="s">
        <v>243</v>
      </c>
      <c r="AW178" t="s">
        <v>242</v>
      </c>
      <c r="AX178" t="s">
        <v>242</v>
      </c>
      <c r="AY178" t="s">
        <v>243</v>
      </c>
      <c r="AZ178" t="s">
        <v>242</v>
      </c>
      <c r="BA178" t="s">
        <v>243</v>
      </c>
      <c r="BB178" t="s">
        <v>243</v>
      </c>
      <c r="BC178" t="s">
        <v>250</v>
      </c>
      <c r="BD178" t="s">
        <v>250</v>
      </c>
      <c r="BE178" t="s">
        <v>250</v>
      </c>
      <c r="BF178" t="s">
        <v>287</v>
      </c>
      <c r="BG178" t="s">
        <v>250</v>
      </c>
      <c r="BH178" t="s">
        <v>250</v>
      </c>
      <c r="BI178" t="s">
        <v>348</v>
      </c>
      <c r="BJ178" t="s">
        <v>251</v>
      </c>
      <c r="BK178" t="s">
        <v>251</v>
      </c>
      <c r="BL178" t="s">
        <v>251</v>
      </c>
      <c r="BN178" t="s">
        <v>251</v>
      </c>
      <c r="BO178" t="s">
        <v>251</v>
      </c>
      <c r="BP178" t="s">
        <v>251</v>
      </c>
      <c r="BQ178" t="s">
        <v>266</v>
      </c>
      <c r="BR178" t="s">
        <v>251</v>
      </c>
      <c r="BT178" t="s">
        <v>251</v>
      </c>
      <c r="BU178" t="s">
        <v>253</v>
      </c>
      <c r="BV178" t="s">
        <v>251</v>
      </c>
      <c r="BX178" t="s">
        <v>251</v>
      </c>
      <c r="BY178" t="s">
        <v>251</v>
      </c>
      <c r="BZ178" t="s">
        <v>254</v>
      </c>
      <c r="CA178" t="s">
        <v>251</v>
      </c>
      <c r="CB178" t="s">
        <v>251</v>
      </c>
      <c r="CC178" t="s">
        <v>251</v>
      </c>
      <c r="CD178" t="s">
        <v>251</v>
      </c>
      <c r="CE178" t="s">
        <v>251</v>
      </c>
      <c r="CF178" t="s">
        <v>251</v>
      </c>
      <c r="CG178" t="s">
        <v>251</v>
      </c>
      <c r="CH178" t="s">
        <v>475</v>
      </c>
      <c r="CI178" t="s">
        <v>251</v>
      </c>
      <c r="CJ178" t="s">
        <v>251</v>
      </c>
      <c r="CK178" t="s">
        <v>251</v>
      </c>
      <c r="CL178" t="s">
        <v>251</v>
      </c>
      <c r="CN178" t="s">
        <v>102</v>
      </c>
      <c r="CO178" t="s">
        <v>110</v>
      </c>
      <c r="CP178" t="s">
        <v>119</v>
      </c>
      <c r="CQ178" t="s">
        <v>293</v>
      </c>
      <c r="DL178" t="s">
        <v>517</v>
      </c>
      <c r="DM178" t="s">
        <v>242</v>
      </c>
      <c r="DN178" t="s">
        <v>243</v>
      </c>
      <c r="DO178" t="s">
        <v>243</v>
      </c>
      <c r="DP178" t="s">
        <v>242</v>
      </c>
      <c r="DQ178" t="s">
        <v>243</v>
      </c>
      <c r="DR178" t="s">
        <v>243</v>
      </c>
      <c r="DS178" t="s">
        <v>243</v>
      </c>
      <c r="DT178" t="s">
        <v>243</v>
      </c>
      <c r="DU178" t="s">
        <v>243</v>
      </c>
      <c r="DV178" t="s">
        <v>243</v>
      </c>
      <c r="DW178" t="s">
        <v>242</v>
      </c>
      <c r="DX178" t="s">
        <v>243</v>
      </c>
      <c r="DY178" t="s">
        <v>243</v>
      </c>
      <c r="DZ178" t="s">
        <v>243</v>
      </c>
      <c r="EA178" t="s">
        <v>243</v>
      </c>
      <c r="EB178" t="s">
        <v>243</v>
      </c>
      <c r="EC178" t="s">
        <v>243</v>
      </c>
      <c r="ED178" t="s">
        <v>243</v>
      </c>
      <c r="EF178" t="s">
        <v>1101</v>
      </c>
      <c r="EG178" t="s">
        <v>242</v>
      </c>
      <c r="EH178" t="s">
        <v>243</v>
      </c>
      <c r="EI178" t="s">
        <v>243</v>
      </c>
      <c r="EJ178" t="s">
        <v>243</v>
      </c>
      <c r="EK178" t="s">
        <v>243</v>
      </c>
      <c r="EL178" t="s">
        <v>243</v>
      </c>
      <c r="EM178" t="s">
        <v>243</v>
      </c>
      <c r="EN178" t="s">
        <v>243</v>
      </c>
      <c r="EO178" t="s">
        <v>242</v>
      </c>
      <c r="EP178" t="s">
        <v>243</v>
      </c>
      <c r="EQ178" t="s">
        <v>243</v>
      </c>
      <c r="ER178" t="s">
        <v>243</v>
      </c>
      <c r="ES178" t="s">
        <v>243</v>
      </c>
      <c r="ET178" t="s">
        <v>243</v>
      </c>
      <c r="EU178" t="s">
        <v>243</v>
      </c>
      <c r="EV178" t="s">
        <v>243</v>
      </c>
      <c r="EW178" t="s">
        <v>243</v>
      </c>
      <c r="EX178" t="s">
        <v>242</v>
      </c>
      <c r="EY178" t="s">
        <v>243</v>
      </c>
      <c r="EZ178" t="s">
        <v>243</v>
      </c>
      <c r="FA178" t="s">
        <v>243</v>
      </c>
      <c r="FB178" t="s">
        <v>243</v>
      </c>
      <c r="FC178" t="s">
        <v>243</v>
      </c>
      <c r="FD178" t="s">
        <v>243</v>
      </c>
      <c r="FE178" t="s">
        <v>243</v>
      </c>
      <c r="FF178" t="s">
        <v>243</v>
      </c>
      <c r="FG178" t="s">
        <v>243</v>
      </c>
      <c r="FH178" t="s">
        <v>243</v>
      </c>
      <c r="FI178" t="s">
        <v>243</v>
      </c>
      <c r="FJ178" t="s">
        <v>243</v>
      </c>
      <c r="FK178" t="s">
        <v>243</v>
      </c>
      <c r="FL178" t="s">
        <v>377</v>
      </c>
      <c r="FM178" t="s">
        <v>242</v>
      </c>
      <c r="FN178" t="s">
        <v>243</v>
      </c>
      <c r="FO178" t="s">
        <v>243</v>
      </c>
      <c r="FP178" t="s">
        <v>243</v>
      </c>
      <c r="FQ178" t="s">
        <v>243</v>
      </c>
      <c r="FR178" t="s">
        <v>243</v>
      </c>
      <c r="FS178" t="s">
        <v>242</v>
      </c>
      <c r="FT178" t="s">
        <v>243</v>
      </c>
      <c r="FU178" t="s">
        <v>243</v>
      </c>
      <c r="FV178" t="s">
        <v>243</v>
      </c>
      <c r="FW178" t="s">
        <v>242</v>
      </c>
      <c r="FX178" t="s">
        <v>243</v>
      </c>
      <c r="FY178" t="s">
        <v>243</v>
      </c>
      <c r="FZ178" t="s">
        <v>243</v>
      </c>
      <c r="GA178" t="s">
        <v>243</v>
      </c>
      <c r="GB178" t="s">
        <v>243</v>
      </c>
      <c r="GC178" t="s">
        <v>243</v>
      </c>
      <c r="GD178" t="s">
        <v>243</v>
      </c>
      <c r="GE178" t="s">
        <v>243</v>
      </c>
      <c r="GG178" t="s">
        <v>1102</v>
      </c>
    </row>
    <row r="179" spans="1:189" x14ac:dyDescent="0.35">
      <c r="A179" t="s">
        <v>1103</v>
      </c>
      <c r="B179" t="s">
        <v>1080</v>
      </c>
      <c r="C179" t="s">
        <v>233</v>
      </c>
      <c r="D179" t="s">
        <v>513</v>
      </c>
      <c r="E179" t="s">
        <v>233</v>
      </c>
      <c r="F179" t="s">
        <v>233</v>
      </c>
      <c r="G179" t="s">
        <v>233</v>
      </c>
      <c r="H179" t="s">
        <v>481</v>
      </c>
      <c r="I179" t="s">
        <v>321</v>
      </c>
      <c r="J179" t="s">
        <v>406</v>
      </c>
      <c r="K179" t="s">
        <v>238</v>
      </c>
      <c r="L179" t="s">
        <v>1104</v>
      </c>
      <c r="N179" t="s">
        <v>240</v>
      </c>
      <c r="O179" t="s">
        <v>241</v>
      </c>
      <c r="P179" t="s">
        <v>242</v>
      </c>
      <c r="Q179" t="s">
        <v>243</v>
      </c>
      <c r="R179" t="s">
        <v>243</v>
      </c>
      <c r="S179" t="s">
        <v>243</v>
      </c>
      <c r="T179" t="s">
        <v>243</v>
      </c>
      <c r="U179" t="s">
        <v>243</v>
      </c>
      <c r="W179" t="s">
        <v>244</v>
      </c>
      <c r="Y179" t="s">
        <v>245</v>
      </c>
      <c r="Z179" t="s">
        <v>243</v>
      </c>
      <c r="AA179" t="s">
        <v>243</v>
      </c>
      <c r="AB179" t="s">
        <v>243</v>
      </c>
      <c r="AC179" t="s">
        <v>243</v>
      </c>
      <c r="AD179" t="s">
        <v>243</v>
      </c>
      <c r="AE179" t="s">
        <v>243</v>
      </c>
      <c r="AF179" t="s">
        <v>242</v>
      </c>
      <c r="AG179" t="s">
        <v>243</v>
      </c>
      <c r="AH179" t="s">
        <v>243</v>
      </c>
      <c r="AI179" t="s">
        <v>243</v>
      </c>
      <c r="AJ179" t="s">
        <v>243</v>
      </c>
      <c r="AK179" t="s">
        <v>243</v>
      </c>
      <c r="AL179" t="s">
        <v>243</v>
      </c>
      <c r="AM179" t="s">
        <v>243</v>
      </c>
      <c r="AN179" t="s">
        <v>243</v>
      </c>
      <c r="AP179" t="s">
        <v>282</v>
      </c>
      <c r="AR179" t="s">
        <v>357</v>
      </c>
      <c r="AT179" t="s">
        <v>307</v>
      </c>
      <c r="AU179" t="s">
        <v>325</v>
      </c>
      <c r="AV179" t="s">
        <v>243</v>
      </c>
      <c r="AW179" t="s">
        <v>242</v>
      </c>
      <c r="AX179" t="s">
        <v>243</v>
      </c>
      <c r="AY179" t="s">
        <v>243</v>
      </c>
      <c r="AZ179" t="s">
        <v>243</v>
      </c>
      <c r="BA179" t="s">
        <v>243</v>
      </c>
      <c r="BB179" t="s">
        <v>243</v>
      </c>
      <c r="BC179" t="s">
        <v>250</v>
      </c>
      <c r="BD179" t="s">
        <v>250</v>
      </c>
      <c r="BE179" t="s">
        <v>250</v>
      </c>
      <c r="BF179" t="s">
        <v>250</v>
      </c>
      <c r="BG179" t="s">
        <v>250</v>
      </c>
      <c r="BH179" t="s">
        <v>250</v>
      </c>
      <c r="BI179" t="s">
        <v>251</v>
      </c>
      <c r="BJ179" t="s">
        <v>251</v>
      </c>
      <c r="BK179" t="s">
        <v>251</v>
      </c>
      <c r="BL179" t="s">
        <v>251</v>
      </c>
      <c r="BN179" t="s">
        <v>251</v>
      </c>
      <c r="BO179" t="s">
        <v>251</v>
      </c>
      <c r="BP179" t="s">
        <v>288</v>
      </c>
      <c r="BQ179" t="s">
        <v>266</v>
      </c>
      <c r="BR179" t="s">
        <v>251</v>
      </c>
      <c r="BT179" t="s">
        <v>251</v>
      </c>
      <c r="BU179" t="s">
        <v>251</v>
      </c>
      <c r="BV179" t="s">
        <v>251</v>
      </c>
      <c r="BW179" t="s">
        <v>251</v>
      </c>
      <c r="BX179" t="s">
        <v>251</v>
      </c>
      <c r="BY179" t="s">
        <v>251</v>
      </c>
      <c r="BZ179" t="s">
        <v>251</v>
      </c>
      <c r="CA179" t="s">
        <v>251</v>
      </c>
      <c r="CB179" t="s">
        <v>291</v>
      </c>
      <c r="CC179" t="s">
        <v>251</v>
      </c>
      <c r="CD179" t="s">
        <v>251</v>
      </c>
      <c r="CE179" t="s">
        <v>251</v>
      </c>
      <c r="CF179" t="s">
        <v>251</v>
      </c>
      <c r="CG179" t="s">
        <v>251</v>
      </c>
      <c r="CH179" t="s">
        <v>251</v>
      </c>
      <c r="CI179" t="s">
        <v>251</v>
      </c>
      <c r="CJ179" t="s">
        <v>251</v>
      </c>
      <c r="CK179" t="s">
        <v>251</v>
      </c>
      <c r="CL179" t="s">
        <v>251</v>
      </c>
      <c r="CN179" t="s">
        <v>110</v>
      </c>
      <c r="CO179" t="s">
        <v>109</v>
      </c>
      <c r="CP179" t="s">
        <v>121</v>
      </c>
      <c r="CQ179" t="s">
        <v>293</v>
      </c>
      <c r="DL179" t="s">
        <v>339</v>
      </c>
      <c r="DM179" t="s">
        <v>243</v>
      </c>
      <c r="DN179" t="s">
        <v>243</v>
      </c>
      <c r="DO179" t="s">
        <v>243</v>
      </c>
      <c r="DP179" t="s">
        <v>243</v>
      </c>
      <c r="DQ179" t="s">
        <v>243</v>
      </c>
      <c r="DR179" t="s">
        <v>243</v>
      </c>
      <c r="DS179" t="s">
        <v>242</v>
      </c>
      <c r="DT179" t="s">
        <v>243</v>
      </c>
      <c r="DU179" t="s">
        <v>243</v>
      </c>
      <c r="DV179" t="s">
        <v>243</v>
      </c>
      <c r="DW179" t="s">
        <v>242</v>
      </c>
      <c r="DX179" t="s">
        <v>243</v>
      </c>
      <c r="DY179" t="s">
        <v>243</v>
      </c>
      <c r="DZ179" t="s">
        <v>243</v>
      </c>
      <c r="EA179" t="s">
        <v>243</v>
      </c>
      <c r="EB179" t="s">
        <v>243</v>
      </c>
      <c r="EC179" t="s">
        <v>243</v>
      </c>
      <c r="ED179" t="s">
        <v>243</v>
      </c>
      <c r="EF179" t="s">
        <v>1105</v>
      </c>
      <c r="EG179" t="s">
        <v>243</v>
      </c>
      <c r="EH179" t="s">
        <v>243</v>
      </c>
      <c r="EI179" t="s">
        <v>243</v>
      </c>
      <c r="EJ179" t="s">
        <v>243</v>
      </c>
      <c r="EK179" t="s">
        <v>243</v>
      </c>
      <c r="EL179" t="s">
        <v>243</v>
      </c>
      <c r="EM179" t="s">
        <v>243</v>
      </c>
      <c r="EN179" t="s">
        <v>242</v>
      </c>
      <c r="EO179" t="s">
        <v>242</v>
      </c>
      <c r="EP179" t="s">
        <v>243</v>
      </c>
      <c r="EQ179" t="s">
        <v>243</v>
      </c>
      <c r="ER179" t="s">
        <v>243</v>
      </c>
      <c r="ES179" t="s">
        <v>243</v>
      </c>
      <c r="ET179" t="s">
        <v>243</v>
      </c>
      <c r="EU179" t="s">
        <v>243</v>
      </c>
      <c r="EV179" t="s">
        <v>243</v>
      </c>
      <c r="EW179" t="s">
        <v>243</v>
      </c>
      <c r="EX179" t="s">
        <v>243</v>
      </c>
      <c r="EY179" t="s">
        <v>243</v>
      </c>
      <c r="EZ179" t="s">
        <v>242</v>
      </c>
      <c r="FA179" t="s">
        <v>243</v>
      </c>
      <c r="FB179" t="s">
        <v>243</v>
      </c>
      <c r="FC179" t="s">
        <v>243</v>
      </c>
      <c r="FD179" t="s">
        <v>243</v>
      </c>
      <c r="FE179" t="s">
        <v>243</v>
      </c>
      <c r="FF179" t="s">
        <v>243</v>
      </c>
      <c r="FG179" t="s">
        <v>243</v>
      </c>
      <c r="FH179" t="s">
        <v>243</v>
      </c>
      <c r="FI179" t="s">
        <v>243</v>
      </c>
      <c r="FJ179" t="s">
        <v>243</v>
      </c>
      <c r="FK179" t="s">
        <v>243</v>
      </c>
      <c r="FL179" t="s">
        <v>1106</v>
      </c>
      <c r="FM179" t="s">
        <v>242</v>
      </c>
      <c r="FN179" t="s">
        <v>243</v>
      </c>
      <c r="FO179" t="s">
        <v>243</v>
      </c>
      <c r="FP179" t="s">
        <v>243</v>
      </c>
      <c r="FQ179" t="s">
        <v>243</v>
      </c>
      <c r="FR179" t="s">
        <v>243</v>
      </c>
      <c r="FS179" t="s">
        <v>243</v>
      </c>
      <c r="FT179" t="s">
        <v>243</v>
      </c>
      <c r="FU179" t="s">
        <v>243</v>
      </c>
      <c r="FV179" t="s">
        <v>243</v>
      </c>
      <c r="FW179" t="s">
        <v>243</v>
      </c>
      <c r="FX179" t="s">
        <v>242</v>
      </c>
      <c r="FY179" t="s">
        <v>243</v>
      </c>
      <c r="FZ179" t="s">
        <v>243</v>
      </c>
      <c r="GA179" t="s">
        <v>243</v>
      </c>
      <c r="GB179" t="s">
        <v>242</v>
      </c>
      <c r="GC179" t="s">
        <v>243</v>
      </c>
      <c r="GD179" t="s">
        <v>243</v>
      </c>
      <c r="GE179" t="s">
        <v>243</v>
      </c>
      <c r="GG179" t="s">
        <v>1107</v>
      </c>
    </row>
    <row r="180" spans="1:189" x14ac:dyDescent="0.35">
      <c r="A180" t="s">
        <v>1108</v>
      </c>
      <c r="B180" t="s">
        <v>1080</v>
      </c>
      <c r="C180" t="s">
        <v>233</v>
      </c>
      <c r="D180" t="s">
        <v>449</v>
      </c>
      <c r="E180" t="s">
        <v>233</v>
      </c>
      <c r="F180" t="s">
        <v>233</v>
      </c>
      <c r="G180" t="s">
        <v>233</v>
      </c>
      <c r="H180" t="s">
        <v>1109</v>
      </c>
      <c r="I180" t="s">
        <v>236</v>
      </c>
      <c r="J180" t="s">
        <v>381</v>
      </c>
      <c r="K180" t="s">
        <v>238</v>
      </c>
      <c r="L180" t="s">
        <v>239</v>
      </c>
      <c r="N180" t="s">
        <v>240</v>
      </c>
      <c r="O180" t="s">
        <v>241</v>
      </c>
      <c r="P180" t="s">
        <v>242</v>
      </c>
      <c r="Q180" t="s">
        <v>243</v>
      </c>
      <c r="R180" t="s">
        <v>243</v>
      </c>
      <c r="S180" t="s">
        <v>243</v>
      </c>
      <c r="T180" t="s">
        <v>243</v>
      </c>
      <c r="U180" t="s">
        <v>243</v>
      </c>
      <c r="W180" t="s">
        <v>244</v>
      </c>
      <c r="Y180" t="s">
        <v>281</v>
      </c>
      <c r="Z180" t="s">
        <v>243</v>
      </c>
      <c r="AA180" t="s">
        <v>243</v>
      </c>
      <c r="AB180" t="s">
        <v>243</v>
      </c>
      <c r="AC180" t="s">
        <v>243</v>
      </c>
      <c r="AD180" t="s">
        <v>243</v>
      </c>
      <c r="AE180" t="s">
        <v>243</v>
      </c>
      <c r="AF180" t="s">
        <v>243</v>
      </c>
      <c r="AG180" t="s">
        <v>242</v>
      </c>
      <c r="AH180" t="s">
        <v>243</v>
      </c>
      <c r="AI180" t="s">
        <v>243</v>
      </c>
      <c r="AJ180" t="s">
        <v>243</v>
      </c>
      <c r="AK180" t="s">
        <v>243</v>
      </c>
      <c r="AL180" t="s">
        <v>243</v>
      </c>
      <c r="AM180" t="s">
        <v>243</v>
      </c>
      <c r="AN180" t="s">
        <v>243</v>
      </c>
      <c r="AP180" t="s">
        <v>263</v>
      </c>
      <c r="AR180" t="s">
        <v>247</v>
      </c>
      <c r="AT180" t="s">
        <v>264</v>
      </c>
      <c r="AU180" t="s">
        <v>495</v>
      </c>
      <c r="AV180" t="s">
        <v>243</v>
      </c>
      <c r="AW180" t="s">
        <v>243</v>
      </c>
      <c r="AX180" t="s">
        <v>242</v>
      </c>
      <c r="AY180" t="s">
        <v>242</v>
      </c>
      <c r="AZ180" t="s">
        <v>242</v>
      </c>
      <c r="BA180" t="s">
        <v>243</v>
      </c>
      <c r="BB180" t="s">
        <v>243</v>
      </c>
      <c r="BC180" t="s">
        <v>250</v>
      </c>
      <c r="BD180" t="s">
        <v>250</v>
      </c>
      <c r="BE180" t="s">
        <v>250</v>
      </c>
      <c r="BF180" t="s">
        <v>250</v>
      </c>
      <c r="BG180" t="s">
        <v>250</v>
      </c>
      <c r="BH180" t="s">
        <v>250</v>
      </c>
      <c r="BI180" t="s">
        <v>251</v>
      </c>
      <c r="BJ180" t="s">
        <v>251</v>
      </c>
      <c r="BK180" t="s">
        <v>251</v>
      </c>
      <c r="BL180" t="s">
        <v>251</v>
      </c>
      <c r="BN180" t="s">
        <v>251</v>
      </c>
      <c r="BO180" t="s">
        <v>251</v>
      </c>
      <c r="BP180" t="s">
        <v>251</v>
      </c>
      <c r="BQ180" t="s">
        <v>266</v>
      </c>
      <c r="BR180" t="s">
        <v>251</v>
      </c>
      <c r="BT180" t="s">
        <v>251</v>
      </c>
      <c r="BU180" t="s">
        <v>253</v>
      </c>
      <c r="BV180" t="s">
        <v>251</v>
      </c>
      <c r="BX180" t="s">
        <v>251</v>
      </c>
      <c r="BY180" t="s">
        <v>251</v>
      </c>
      <c r="BZ180" t="s">
        <v>251</v>
      </c>
      <c r="CA180" t="s">
        <v>251</v>
      </c>
      <c r="CB180" t="s">
        <v>251</v>
      </c>
      <c r="CC180" t="s">
        <v>292</v>
      </c>
      <c r="CD180" t="s">
        <v>251</v>
      </c>
      <c r="CE180" t="s">
        <v>251</v>
      </c>
      <c r="CF180" t="s">
        <v>251</v>
      </c>
      <c r="CG180" t="s">
        <v>251</v>
      </c>
      <c r="CH180" t="s">
        <v>251</v>
      </c>
      <c r="CI180" t="s">
        <v>251</v>
      </c>
      <c r="CJ180" t="s">
        <v>251</v>
      </c>
      <c r="CK180" t="s">
        <v>251</v>
      </c>
      <c r="CL180" t="s">
        <v>251</v>
      </c>
      <c r="CN180" t="s">
        <v>110</v>
      </c>
      <c r="CO180" t="s">
        <v>122</v>
      </c>
      <c r="CP180" t="s">
        <v>114</v>
      </c>
      <c r="CQ180" t="s">
        <v>293</v>
      </c>
      <c r="DL180" t="s">
        <v>517</v>
      </c>
      <c r="DM180" t="s">
        <v>242</v>
      </c>
      <c r="DN180" t="s">
        <v>243</v>
      </c>
      <c r="DO180" t="s">
        <v>243</v>
      </c>
      <c r="DP180" t="s">
        <v>242</v>
      </c>
      <c r="DQ180" t="s">
        <v>243</v>
      </c>
      <c r="DR180" t="s">
        <v>243</v>
      </c>
      <c r="DS180" t="s">
        <v>243</v>
      </c>
      <c r="DT180" t="s">
        <v>243</v>
      </c>
      <c r="DU180" t="s">
        <v>243</v>
      </c>
      <c r="DV180" t="s">
        <v>243</v>
      </c>
      <c r="DW180" t="s">
        <v>242</v>
      </c>
      <c r="DX180" t="s">
        <v>243</v>
      </c>
      <c r="DY180" t="s">
        <v>243</v>
      </c>
      <c r="DZ180" t="s">
        <v>243</v>
      </c>
      <c r="EA180" t="s">
        <v>243</v>
      </c>
      <c r="EB180" t="s">
        <v>243</v>
      </c>
      <c r="EC180" t="s">
        <v>243</v>
      </c>
      <c r="ED180" t="s">
        <v>243</v>
      </c>
      <c r="EF180" t="s">
        <v>773</v>
      </c>
      <c r="EG180" t="s">
        <v>243</v>
      </c>
      <c r="EH180" t="s">
        <v>243</v>
      </c>
      <c r="EI180" t="s">
        <v>243</v>
      </c>
      <c r="EJ180" t="s">
        <v>243</v>
      </c>
      <c r="EK180" t="s">
        <v>243</v>
      </c>
      <c r="EL180" t="s">
        <v>243</v>
      </c>
      <c r="EM180" t="s">
        <v>243</v>
      </c>
      <c r="EN180" t="s">
        <v>243</v>
      </c>
      <c r="EO180" t="s">
        <v>242</v>
      </c>
      <c r="EP180" t="s">
        <v>243</v>
      </c>
      <c r="EQ180" t="s">
        <v>243</v>
      </c>
      <c r="ER180" t="s">
        <v>243</v>
      </c>
      <c r="ES180" t="s">
        <v>242</v>
      </c>
      <c r="ET180" t="s">
        <v>243</v>
      </c>
      <c r="EU180" t="s">
        <v>243</v>
      </c>
      <c r="EV180" t="s">
        <v>243</v>
      </c>
      <c r="EW180" t="s">
        <v>243</v>
      </c>
      <c r="EX180" t="s">
        <v>243</v>
      </c>
      <c r="EY180" t="s">
        <v>243</v>
      </c>
      <c r="EZ180" t="s">
        <v>243</v>
      </c>
      <c r="FA180" t="s">
        <v>242</v>
      </c>
      <c r="FB180" t="s">
        <v>243</v>
      </c>
      <c r="FC180" t="s">
        <v>243</v>
      </c>
      <c r="FD180" t="s">
        <v>243</v>
      </c>
      <c r="FE180" t="s">
        <v>243</v>
      </c>
      <c r="FF180" t="s">
        <v>243</v>
      </c>
      <c r="FG180" t="s">
        <v>243</v>
      </c>
      <c r="FH180" t="s">
        <v>243</v>
      </c>
      <c r="FI180" t="s">
        <v>243</v>
      </c>
      <c r="FJ180" t="s">
        <v>243</v>
      </c>
      <c r="FK180" t="s">
        <v>243</v>
      </c>
      <c r="FL180" t="s">
        <v>296</v>
      </c>
      <c r="FM180" t="s">
        <v>242</v>
      </c>
      <c r="FN180" t="s">
        <v>242</v>
      </c>
      <c r="FO180" t="s">
        <v>243</v>
      </c>
      <c r="FP180" t="s">
        <v>243</v>
      </c>
      <c r="FQ180" t="s">
        <v>243</v>
      </c>
      <c r="FR180" t="s">
        <v>242</v>
      </c>
      <c r="FS180" t="s">
        <v>243</v>
      </c>
      <c r="FT180" t="s">
        <v>243</v>
      </c>
      <c r="FU180" t="s">
        <v>243</v>
      </c>
      <c r="FV180" t="s">
        <v>243</v>
      </c>
      <c r="FW180" t="s">
        <v>243</v>
      </c>
      <c r="FX180" t="s">
        <v>243</v>
      </c>
      <c r="FY180" t="s">
        <v>243</v>
      </c>
      <c r="FZ180" t="s">
        <v>243</v>
      </c>
      <c r="GA180" t="s">
        <v>243</v>
      </c>
      <c r="GB180" t="s">
        <v>243</v>
      </c>
      <c r="GC180" t="s">
        <v>243</v>
      </c>
      <c r="GD180" t="s">
        <v>243</v>
      </c>
      <c r="GE180" t="s">
        <v>243</v>
      </c>
      <c r="GG180" t="s">
        <v>1110</v>
      </c>
    </row>
    <row r="181" spans="1:189" x14ac:dyDescent="0.35">
      <c r="A181" t="s">
        <v>1111</v>
      </c>
      <c r="B181" t="s">
        <v>905</v>
      </c>
      <c r="C181" t="s">
        <v>233</v>
      </c>
      <c r="D181" t="s">
        <v>551</v>
      </c>
      <c r="E181" t="s">
        <v>233</v>
      </c>
      <c r="F181" t="s">
        <v>233</v>
      </c>
      <c r="G181" t="s">
        <v>233</v>
      </c>
      <c r="H181" t="s">
        <v>380</v>
      </c>
      <c r="I181" t="s">
        <v>261</v>
      </c>
      <c r="K181" t="s">
        <v>451</v>
      </c>
      <c r="L181" t="s">
        <v>860</v>
      </c>
      <c r="N181" t="s">
        <v>240</v>
      </c>
      <c r="O181" t="s">
        <v>241</v>
      </c>
      <c r="P181" t="s">
        <v>242</v>
      </c>
      <c r="Q181" t="s">
        <v>243</v>
      </c>
      <c r="R181" t="s">
        <v>243</v>
      </c>
      <c r="S181" t="s">
        <v>243</v>
      </c>
      <c r="T181" t="s">
        <v>243</v>
      </c>
      <c r="U181" t="s">
        <v>243</v>
      </c>
      <c r="W181" t="s">
        <v>244</v>
      </c>
      <c r="Y181" t="s">
        <v>311</v>
      </c>
      <c r="Z181" t="s">
        <v>242</v>
      </c>
      <c r="AA181" t="s">
        <v>243</v>
      </c>
      <c r="AB181" t="s">
        <v>243</v>
      </c>
      <c r="AC181" t="s">
        <v>243</v>
      </c>
      <c r="AD181" t="s">
        <v>243</v>
      </c>
      <c r="AE181" t="s">
        <v>243</v>
      </c>
      <c r="AF181" t="s">
        <v>243</v>
      </c>
      <c r="AG181" t="s">
        <v>243</v>
      </c>
      <c r="AH181" t="s">
        <v>243</v>
      </c>
      <c r="AI181" t="s">
        <v>243</v>
      </c>
      <c r="AJ181" t="s">
        <v>243</v>
      </c>
      <c r="AK181" t="s">
        <v>243</v>
      </c>
      <c r="AL181" t="s">
        <v>243</v>
      </c>
      <c r="AM181" t="s">
        <v>243</v>
      </c>
      <c r="AN181" t="s">
        <v>243</v>
      </c>
      <c r="AP181" t="s">
        <v>282</v>
      </c>
      <c r="AR181" t="s">
        <v>463</v>
      </c>
      <c r="AT181" t="s">
        <v>284</v>
      </c>
      <c r="AU181" t="s">
        <v>265</v>
      </c>
      <c r="AV181" t="s">
        <v>243</v>
      </c>
      <c r="AW181" t="s">
        <v>242</v>
      </c>
      <c r="AX181" t="s">
        <v>243</v>
      </c>
      <c r="AY181" t="s">
        <v>243</v>
      </c>
      <c r="AZ181" t="s">
        <v>243</v>
      </c>
      <c r="BA181" t="s">
        <v>242</v>
      </c>
      <c r="BB181" t="s">
        <v>243</v>
      </c>
      <c r="BC181" t="s">
        <v>250</v>
      </c>
      <c r="BD181" t="s">
        <v>250</v>
      </c>
      <c r="BE181" t="s">
        <v>250</v>
      </c>
      <c r="BF181" t="s">
        <v>250</v>
      </c>
      <c r="BG181" t="s">
        <v>250</v>
      </c>
      <c r="BH181" t="s">
        <v>250</v>
      </c>
      <c r="BI181" t="s">
        <v>251</v>
      </c>
      <c r="BJ181" t="s">
        <v>251</v>
      </c>
      <c r="BK181" t="s">
        <v>465</v>
      </c>
      <c r="BL181" t="s">
        <v>251</v>
      </c>
      <c r="BN181" t="s">
        <v>251</v>
      </c>
      <c r="BO181" t="s">
        <v>251</v>
      </c>
      <c r="BP181" t="s">
        <v>251</v>
      </c>
      <c r="BQ181" t="s">
        <v>266</v>
      </c>
      <c r="BR181" t="s">
        <v>267</v>
      </c>
      <c r="BT181" t="s">
        <v>251</v>
      </c>
      <c r="BU181" t="s">
        <v>251</v>
      </c>
      <c r="BV181" t="s">
        <v>251</v>
      </c>
      <c r="BX181" t="s">
        <v>251</v>
      </c>
      <c r="BY181" t="s">
        <v>251</v>
      </c>
      <c r="BZ181" t="s">
        <v>254</v>
      </c>
      <c r="CA181" t="s">
        <v>251</v>
      </c>
      <c r="CB181" t="s">
        <v>251</v>
      </c>
      <c r="CC181" t="s">
        <v>251</v>
      </c>
      <c r="CD181" t="s">
        <v>251</v>
      </c>
      <c r="CE181" t="s">
        <v>251</v>
      </c>
      <c r="CF181" t="s">
        <v>251</v>
      </c>
      <c r="CG181" t="s">
        <v>251</v>
      </c>
      <c r="CH181" t="s">
        <v>251</v>
      </c>
      <c r="CI181" t="s">
        <v>251</v>
      </c>
      <c r="CJ181" t="s">
        <v>251</v>
      </c>
      <c r="CK181" t="s">
        <v>251</v>
      </c>
      <c r="CL181" t="s">
        <v>251</v>
      </c>
      <c r="CN181" t="s">
        <v>110</v>
      </c>
      <c r="CO181" t="s">
        <v>104</v>
      </c>
      <c r="CP181" t="s">
        <v>119</v>
      </c>
      <c r="CQ181" t="s">
        <v>255</v>
      </c>
      <c r="CR181" t="s">
        <v>615</v>
      </c>
      <c r="CS181" t="s">
        <v>242</v>
      </c>
      <c r="CT181" t="s">
        <v>243</v>
      </c>
      <c r="CU181" t="s">
        <v>242</v>
      </c>
      <c r="CV181" t="s">
        <v>243</v>
      </c>
      <c r="CW181" t="s">
        <v>243</v>
      </c>
      <c r="CX181" t="s">
        <v>243</v>
      </c>
      <c r="CY181" t="s">
        <v>243</v>
      </c>
      <c r="CZ181" t="s">
        <v>243</v>
      </c>
      <c r="DA181" t="s">
        <v>243</v>
      </c>
      <c r="DB181" t="s">
        <v>243</v>
      </c>
      <c r="DC181" t="s">
        <v>242</v>
      </c>
      <c r="DD181" t="s">
        <v>243</v>
      </c>
      <c r="DE181" t="s">
        <v>243</v>
      </c>
      <c r="DF181" t="s">
        <v>243</v>
      </c>
      <c r="DG181" t="s">
        <v>243</v>
      </c>
      <c r="DH181" t="s">
        <v>243</v>
      </c>
      <c r="DI181" t="s">
        <v>243</v>
      </c>
      <c r="DJ181" t="s">
        <v>243</v>
      </c>
      <c r="EF181" t="s">
        <v>1016</v>
      </c>
      <c r="EG181" t="s">
        <v>243</v>
      </c>
      <c r="EH181" t="s">
        <v>243</v>
      </c>
      <c r="EI181" t="s">
        <v>242</v>
      </c>
      <c r="EJ181" t="s">
        <v>243</v>
      </c>
      <c r="EK181" t="s">
        <v>243</v>
      </c>
      <c r="EL181" t="s">
        <v>243</v>
      </c>
      <c r="EM181" t="s">
        <v>243</v>
      </c>
      <c r="EN181" t="s">
        <v>243</v>
      </c>
      <c r="EO181" t="s">
        <v>242</v>
      </c>
      <c r="EP181" t="s">
        <v>242</v>
      </c>
      <c r="EQ181" t="s">
        <v>243</v>
      </c>
      <c r="ER181" t="s">
        <v>243</v>
      </c>
      <c r="ES181" t="s">
        <v>243</v>
      </c>
      <c r="ET181" t="s">
        <v>243</v>
      </c>
      <c r="EU181" t="s">
        <v>243</v>
      </c>
      <c r="EV181" t="s">
        <v>243</v>
      </c>
      <c r="EW181" t="s">
        <v>243</v>
      </c>
      <c r="EX181" t="s">
        <v>243</v>
      </c>
      <c r="EY181" t="s">
        <v>243</v>
      </c>
      <c r="EZ181" t="s">
        <v>243</v>
      </c>
      <c r="FA181" t="s">
        <v>243</v>
      </c>
      <c r="FB181" t="s">
        <v>243</v>
      </c>
      <c r="FC181" t="s">
        <v>243</v>
      </c>
      <c r="FD181" t="s">
        <v>243</v>
      </c>
      <c r="FE181" t="s">
        <v>243</v>
      </c>
      <c r="FF181" t="s">
        <v>243</v>
      </c>
      <c r="FG181" t="s">
        <v>243</v>
      </c>
      <c r="FH181" t="s">
        <v>243</v>
      </c>
      <c r="FI181" t="s">
        <v>243</v>
      </c>
      <c r="FJ181" t="s">
        <v>243</v>
      </c>
      <c r="FK181" t="s">
        <v>243</v>
      </c>
      <c r="FL181" t="s">
        <v>1112</v>
      </c>
      <c r="FM181" t="s">
        <v>242</v>
      </c>
      <c r="FN181" t="s">
        <v>243</v>
      </c>
      <c r="FO181" t="s">
        <v>243</v>
      </c>
      <c r="FP181" t="s">
        <v>243</v>
      </c>
      <c r="FQ181" t="s">
        <v>242</v>
      </c>
      <c r="FR181" t="s">
        <v>243</v>
      </c>
      <c r="FS181" t="s">
        <v>243</v>
      </c>
      <c r="FT181" t="s">
        <v>243</v>
      </c>
      <c r="FU181" t="s">
        <v>243</v>
      </c>
      <c r="FV181" t="s">
        <v>242</v>
      </c>
      <c r="FW181" t="s">
        <v>243</v>
      </c>
      <c r="FX181" t="s">
        <v>243</v>
      </c>
      <c r="FY181" t="s">
        <v>243</v>
      </c>
      <c r="FZ181" t="s">
        <v>243</v>
      </c>
      <c r="GA181" t="s">
        <v>243</v>
      </c>
      <c r="GB181" t="s">
        <v>243</v>
      </c>
      <c r="GC181" t="s">
        <v>243</v>
      </c>
      <c r="GD181" t="s">
        <v>243</v>
      </c>
      <c r="GE181" t="s">
        <v>243</v>
      </c>
      <c r="GG181" t="s">
        <v>1113</v>
      </c>
    </row>
    <row r="182" spans="1:189" x14ac:dyDescent="0.35">
      <c r="A182" t="s">
        <v>1114</v>
      </c>
      <c r="B182" t="s">
        <v>1080</v>
      </c>
      <c r="C182" t="s">
        <v>233</v>
      </c>
      <c r="D182" t="s">
        <v>370</v>
      </c>
      <c r="E182" t="s">
        <v>233</v>
      </c>
      <c r="F182" t="s">
        <v>233</v>
      </c>
      <c r="G182" t="s">
        <v>233</v>
      </c>
      <c r="H182" t="s">
        <v>623</v>
      </c>
      <c r="I182" t="s">
        <v>236</v>
      </c>
      <c r="J182" t="s">
        <v>237</v>
      </c>
      <c r="K182" t="s">
        <v>451</v>
      </c>
      <c r="L182" t="s">
        <v>679</v>
      </c>
      <c r="N182" t="s">
        <v>240</v>
      </c>
      <c r="O182" t="s">
        <v>241</v>
      </c>
      <c r="P182" t="s">
        <v>242</v>
      </c>
      <c r="Q182" t="s">
        <v>243</v>
      </c>
      <c r="R182" t="s">
        <v>243</v>
      </c>
      <c r="S182" t="s">
        <v>243</v>
      </c>
      <c r="T182" t="s">
        <v>243</v>
      </c>
      <c r="U182" t="s">
        <v>243</v>
      </c>
      <c r="W182" t="s">
        <v>244</v>
      </c>
      <c r="Y182" t="s">
        <v>412</v>
      </c>
      <c r="Z182" t="s">
        <v>243</v>
      </c>
      <c r="AA182" t="s">
        <v>242</v>
      </c>
      <c r="AB182" t="s">
        <v>243</v>
      </c>
      <c r="AC182" t="s">
        <v>243</v>
      </c>
      <c r="AD182" t="s">
        <v>243</v>
      </c>
      <c r="AE182" t="s">
        <v>243</v>
      </c>
      <c r="AF182" t="s">
        <v>243</v>
      </c>
      <c r="AG182" t="s">
        <v>243</v>
      </c>
      <c r="AH182" t="s">
        <v>243</v>
      </c>
      <c r="AI182" t="s">
        <v>243</v>
      </c>
      <c r="AJ182" t="s">
        <v>243</v>
      </c>
      <c r="AK182" t="s">
        <v>243</v>
      </c>
      <c r="AL182" t="s">
        <v>243</v>
      </c>
      <c r="AM182" t="s">
        <v>243</v>
      </c>
      <c r="AN182" t="s">
        <v>243</v>
      </c>
      <c r="AP182" t="s">
        <v>263</v>
      </c>
      <c r="AR182" t="s">
        <v>357</v>
      </c>
      <c r="AT182" t="s">
        <v>307</v>
      </c>
      <c r="AU182" t="s">
        <v>862</v>
      </c>
      <c r="AV182" t="s">
        <v>243</v>
      </c>
      <c r="AW182" t="s">
        <v>242</v>
      </c>
      <c r="AX182" t="s">
        <v>242</v>
      </c>
      <c r="AY182" t="s">
        <v>242</v>
      </c>
      <c r="AZ182" t="s">
        <v>242</v>
      </c>
      <c r="BA182" t="s">
        <v>243</v>
      </c>
      <c r="BB182" t="s">
        <v>243</v>
      </c>
      <c r="BC182" t="s">
        <v>287</v>
      </c>
      <c r="BD182" t="s">
        <v>250</v>
      </c>
      <c r="BE182" t="s">
        <v>250</v>
      </c>
      <c r="BF182" t="s">
        <v>286</v>
      </c>
      <c r="BG182" t="s">
        <v>250</v>
      </c>
      <c r="BH182" t="s">
        <v>250</v>
      </c>
      <c r="BI182" t="s">
        <v>251</v>
      </c>
      <c r="BJ182" t="s">
        <v>251</v>
      </c>
      <c r="BK182" t="s">
        <v>465</v>
      </c>
      <c r="BL182" t="s">
        <v>251</v>
      </c>
      <c r="BN182" t="s">
        <v>251</v>
      </c>
      <c r="BO182" t="s">
        <v>252</v>
      </c>
      <c r="BP182" t="s">
        <v>251</v>
      </c>
      <c r="BQ182" t="s">
        <v>266</v>
      </c>
      <c r="BR182" t="s">
        <v>267</v>
      </c>
      <c r="BT182" t="s">
        <v>289</v>
      </c>
      <c r="BU182" t="s">
        <v>251</v>
      </c>
      <c r="BV182" t="s">
        <v>313</v>
      </c>
      <c r="BX182" t="s">
        <v>338</v>
      </c>
      <c r="BY182" t="s">
        <v>251</v>
      </c>
      <c r="BZ182" t="s">
        <v>251</v>
      </c>
      <c r="CA182" t="s">
        <v>290</v>
      </c>
      <c r="CB182" t="s">
        <v>291</v>
      </c>
      <c r="CC182" t="s">
        <v>292</v>
      </c>
      <c r="CD182" t="s">
        <v>251</v>
      </c>
      <c r="CE182" t="s">
        <v>251</v>
      </c>
      <c r="CF182" t="s">
        <v>251</v>
      </c>
      <c r="CG182" t="s">
        <v>423</v>
      </c>
      <c r="CH182" t="s">
        <v>251</v>
      </c>
      <c r="CI182" t="s">
        <v>251</v>
      </c>
      <c r="CJ182" t="s">
        <v>328</v>
      </c>
      <c r="CK182" t="s">
        <v>251</v>
      </c>
      <c r="CL182" t="s">
        <v>251</v>
      </c>
      <c r="CN182" t="s">
        <v>104</v>
      </c>
      <c r="CO182" t="s">
        <v>110</v>
      </c>
      <c r="CP182" t="s">
        <v>117</v>
      </c>
      <c r="CQ182" t="s">
        <v>359</v>
      </c>
      <c r="DL182" t="s">
        <v>339</v>
      </c>
      <c r="DM182" t="s">
        <v>243</v>
      </c>
      <c r="DN182" t="s">
        <v>243</v>
      </c>
      <c r="DO182" t="s">
        <v>243</v>
      </c>
      <c r="DP182" t="s">
        <v>243</v>
      </c>
      <c r="DQ182" t="s">
        <v>243</v>
      </c>
      <c r="DR182" t="s">
        <v>243</v>
      </c>
      <c r="DS182" t="s">
        <v>242</v>
      </c>
      <c r="DT182" t="s">
        <v>243</v>
      </c>
      <c r="DU182" t="s">
        <v>243</v>
      </c>
      <c r="DV182" t="s">
        <v>243</v>
      </c>
      <c r="DW182" t="s">
        <v>242</v>
      </c>
      <c r="DX182" t="s">
        <v>243</v>
      </c>
      <c r="DY182" t="s">
        <v>243</v>
      </c>
      <c r="DZ182" t="s">
        <v>243</v>
      </c>
      <c r="EA182" t="s">
        <v>243</v>
      </c>
      <c r="EB182" t="s">
        <v>243</v>
      </c>
      <c r="EC182" t="s">
        <v>243</v>
      </c>
      <c r="ED182" t="s">
        <v>243</v>
      </c>
      <c r="EF182" t="s">
        <v>1016</v>
      </c>
      <c r="EG182" t="s">
        <v>243</v>
      </c>
      <c r="EH182" t="s">
        <v>243</v>
      </c>
      <c r="EI182" t="s">
        <v>242</v>
      </c>
      <c r="EJ182" t="s">
        <v>243</v>
      </c>
      <c r="EK182" t="s">
        <v>243</v>
      </c>
      <c r="EL182" t="s">
        <v>243</v>
      </c>
      <c r="EM182" t="s">
        <v>243</v>
      </c>
      <c r="EN182" t="s">
        <v>243</v>
      </c>
      <c r="EO182" t="s">
        <v>242</v>
      </c>
      <c r="EP182" t="s">
        <v>242</v>
      </c>
      <c r="EQ182" t="s">
        <v>243</v>
      </c>
      <c r="ER182" t="s">
        <v>243</v>
      </c>
      <c r="ES182" t="s">
        <v>243</v>
      </c>
      <c r="ET182" t="s">
        <v>243</v>
      </c>
      <c r="EU182" t="s">
        <v>243</v>
      </c>
      <c r="EV182" t="s">
        <v>243</v>
      </c>
      <c r="EW182" t="s">
        <v>243</v>
      </c>
      <c r="EX182" t="s">
        <v>243</v>
      </c>
      <c r="EY182" t="s">
        <v>243</v>
      </c>
      <c r="EZ182" t="s">
        <v>243</v>
      </c>
      <c r="FA182" t="s">
        <v>243</v>
      </c>
      <c r="FB182" t="s">
        <v>243</v>
      </c>
      <c r="FC182" t="s">
        <v>243</v>
      </c>
      <c r="FD182" t="s">
        <v>243</v>
      </c>
      <c r="FE182" t="s">
        <v>243</v>
      </c>
      <c r="FF182" t="s">
        <v>243</v>
      </c>
      <c r="FG182" t="s">
        <v>243</v>
      </c>
      <c r="FH182" t="s">
        <v>243</v>
      </c>
      <c r="FI182" t="s">
        <v>243</v>
      </c>
      <c r="FJ182" t="s">
        <v>243</v>
      </c>
      <c r="FK182" t="s">
        <v>243</v>
      </c>
      <c r="FL182" t="s">
        <v>257</v>
      </c>
      <c r="FM182" t="s">
        <v>242</v>
      </c>
      <c r="FN182" t="s">
        <v>243</v>
      </c>
      <c r="FO182" t="s">
        <v>243</v>
      </c>
      <c r="FP182" t="s">
        <v>243</v>
      </c>
      <c r="FQ182" t="s">
        <v>243</v>
      </c>
      <c r="FR182" t="s">
        <v>243</v>
      </c>
      <c r="FS182" t="s">
        <v>243</v>
      </c>
      <c r="FT182" t="s">
        <v>243</v>
      </c>
      <c r="FU182" t="s">
        <v>243</v>
      </c>
      <c r="FV182" t="s">
        <v>243</v>
      </c>
      <c r="FW182" t="s">
        <v>243</v>
      </c>
      <c r="FX182" t="s">
        <v>243</v>
      </c>
      <c r="FY182" t="s">
        <v>243</v>
      </c>
      <c r="FZ182" t="s">
        <v>243</v>
      </c>
      <c r="GA182" t="s">
        <v>243</v>
      </c>
      <c r="GB182" t="s">
        <v>243</v>
      </c>
      <c r="GC182" t="s">
        <v>243</v>
      </c>
      <c r="GD182" t="s">
        <v>243</v>
      </c>
      <c r="GE182" t="s">
        <v>243</v>
      </c>
      <c r="GG182" t="s">
        <v>1115</v>
      </c>
    </row>
    <row r="183" spans="1:189" x14ac:dyDescent="0.35">
      <c r="A183" t="s">
        <v>1116</v>
      </c>
      <c r="B183" t="s">
        <v>1080</v>
      </c>
      <c r="C183" t="s">
        <v>233</v>
      </c>
      <c r="D183" t="s">
        <v>486</v>
      </c>
      <c r="E183" t="s">
        <v>233</v>
      </c>
      <c r="F183" t="s">
        <v>233</v>
      </c>
      <c r="G183" t="s">
        <v>233</v>
      </c>
      <c r="H183" t="s">
        <v>1117</v>
      </c>
      <c r="I183" t="s">
        <v>276</v>
      </c>
      <c r="J183" t="s">
        <v>322</v>
      </c>
      <c r="K183" t="s">
        <v>238</v>
      </c>
      <c r="L183" t="s">
        <v>239</v>
      </c>
      <c r="N183" t="s">
        <v>240</v>
      </c>
      <c r="O183" t="s">
        <v>241</v>
      </c>
      <c r="P183" t="s">
        <v>242</v>
      </c>
      <c r="Q183" t="s">
        <v>243</v>
      </c>
      <c r="R183" t="s">
        <v>243</v>
      </c>
      <c r="S183" t="s">
        <v>243</v>
      </c>
      <c r="T183" t="s">
        <v>243</v>
      </c>
      <c r="U183" t="s">
        <v>243</v>
      </c>
      <c r="W183" t="s">
        <v>244</v>
      </c>
      <c r="Y183" t="s">
        <v>356</v>
      </c>
      <c r="Z183" t="s">
        <v>243</v>
      </c>
      <c r="AA183" t="s">
        <v>243</v>
      </c>
      <c r="AB183" t="s">
        <v>243</v>
      </c>
      <c r="AC183" t="s">
        <v>243</v>
      </c>
      <c r="AD183" t="s">
        <v>243</v>
      </c>
      <c r="AE183" t="s">
        <v>243</v>
      </c>
      <c r="AF183" t="s">
        <v>243</v>
      </c>
      <c r="AG183" t="s">
        <v>243</v>
      </c>
      <c r="AH183" t="s">
        <v>243</v>
      </c>
      <c r="AI183" t="s">
        <v>243</v>
      </c>
      <c r="AJ183" t="s">
        <v>243</v>
      </c>
      <c r="AK183" t="s">
        <v>242</v>
      </c>
      <c r="AL183" t="s">
        <v>243</v>
      </c>
      <c r="AM183" t="s">
        <v>243</v>
      </c>
      <c r="AN183" t="s">
        <v>243</v>
      </c>
      <c r="AP183" t="s">
        <v>282</v>
      </c>
      <c r="AR183" t="s">
        <v>247</v>
      </c>
      <c r="AT183" t="s">
        <v>264</v>
      </c>
      <c r="AU183" t="s">
        <v>644</v>
      </c>
      <c r="AV183" t="s">
        <v>242</v>
      </c>
      <c r="AW183" t="s">
        <v>242</v>
      </c>
      <c r="AX183" t="s">
        <v>243</v>
      </c>
      <c r="AY183" t="s">
        <v>243</v>
      </c>
      <c r="AZ183" t="s">
        <v>243</v>
      </c>
      <c r="BA183" t="s">
        <v>243</v>
      </c>
      <c r="BB183" t="s">
        <v>243</v>
      </c>
      <c r="BC183" t="s">
        <v>250</v>
      </c>
      <c r="BD183" t="s">
        <v>286</v>
      </c>
      <c r="BE183" t="s">
        <v>250</v>
      </c>
      <c r="BF183" t="s">
        <v>250</v>
      </c>
      <c r="BG183" t="s">
        <v>250</v>
      </c>
      <c r="BH183" t="s">
        <v>250</v>
      </c>
      <c r="BI183" t="s">
        <v>251</v>
      </c>
      <c r="BJ183" t="s">
        <v>251</v>
      </c>
      <c r="BK183" t="s">
        <v>251</v>
      </c>
      <c r="BL183" t="s">
        <v>251</v>
      </c>
      <c r="BN183" t="s">
        <v>251</v>
      </c>
      <c r="BO183" t="s">
        <v>252</v>
      </c>
      <c r="BP183" t="s">
        <v>251</v>
      </c>
      <c r="BQ183" t="s">
        <v>266</v>
      </c>
      <c r="BR183" t="s">
        <v>251</v>
      </c>
      <c r="BT183" t="s">
        <v>251</v>
      </c>
      <c r="BU183" t="s">
        <v>253</v>
      </c>
      <c r="BV183" t="s">
        <v>313</v>
      </c>
      <c r="BX183" t="s">
        <v>251</v>
      </c>
      <c r="BY183" t="s">
        <v>251</v>
      </c>
      <c r="BZ183" t="s">
        <v>251</v>
      </c>
      <c r="CA183" t="s">
        <v>251</v>
      </c>
      <c r="CB183" t="s">
        <v>251</v>
      </c>
      <c r="CC183" t="s">
        <v>251</v>
      </c>
      <c r="CD183" t="s">
        <v>251</v>
      </c>
      <c r="CE183" t="s">
        <v>251</v>
      </c>
      <c r="CF183" t="s">
        <v>251</v>
      </c>
      <c r="CG183" t="s">
        <v>251</v>
      </c>
      <c r="CH183" t="s">
        <v>251</v>
      </c>
      <c r="CI183" t="s">
        <v>251</v>
      </c>
      <c r="CJ183" t="s">
        <v>251</v>
      </c>
      <c r="CK183" t="s">
        <v>251</v>
      </c>
      <c r="CL183" t="s">
        <v>251</v>
      </c>
      <c r="CN183" t="s">
        <v>108</v>
      </c>
      <c r="CO183" t="s">
        <v>110</v>
      </c>
      <c r="CP183" t="s">
        <v>115</v>
      </c>
      <c r="CQ183" t="s">
        <v>255</v>
      </c>
      <c r="CR183" t="s">
        <v>383</v>
      </c>
      <c r="CS183" t="s">
        <v>243</v>
      </c>
      <c r="CT183" t="s">
        <v>243</v>
      </c>
      <c r="CU183" t="s">
        <v>243</v>
      </c>
      <c r="CV183" t="s">
        <v>243</v>
      </c>
      <c r="CW183" t="s">
        <v>242</v>
      </c>
      <c r="CX183" t="s">
        <v>243</v>
      </c>
      <c r="CY183" t="s">
        <v>243</v>
      </c>
      <c r="CZ183" t="s">
        <v>243</v>
      </c>
      <c r="DA183" t="s">
        <v>243</v>
      </c>
      <c r="DB183" t="s">
        <v>243</v>
      </c>
      <c r="DC183" t="s">
        <v>242</v>
      </c>
      <c r="DD183" t="s">
        <v>243</v>
      </c>
      <c r="DE183" t="s">
        <v>243</v>
      </c>
      <c r="DF183" t="s">
        <v>243</v>
      </c>
      <c r="DG183" t="s">
        <v>243</v>
      </c>
      <c r="DH183" t="s">
        <v>243</v>
      </c>
      <c r="DI183" t="s">
        <v>243</v>
      </c>
      <c r="DJ183" t="s">
        <v>243</v>
      </c>
      <c r="EF183" t="s">
        <v>306</v>
      </c>
      <c r="EG183" t="s">
        <v>243</v>
      </c>
      <c r="EH183" t="s">
        <v>243</v>
      </c>
      <c r="EI183" t="s">
        <v>243</v>
      </c>
      <c r="EJ183" t="s">
        <v>243</v>
      </c>
      <c r="EK183" t="s">
        <v>243</v>
      </c>
      <c r="EL183" t="s">
        <v>243</v>
      </c>
      <c r="EM183" t="s">
        <v>242</v>
      </c>
      <c r="EN183" t="s">
        <v>243</v>
      </c>
      <c r="EO183" t="s">
        <v>242</v>
      </c>
      <c r="EP183" t="s">
        <v>243</v>
      </c>
      <c r="EQ183" t="s">
        <v>243</v>
      </c>
      <c r="ER183" t="s">
        <v>243</v>
      </c>
      <c r="ES183" t="s">
        <v>243</v>
      </c>
      <c r="ET183" t="s">
        <v>243</v>
      </c>
      <c r="EU183" t="s">
        <v>243</v>
      </c>
      <c r="EV183" t="s">
        <v>243</v>
      </c>
      <c r="EW183" t="s">
        <v>243</v>
      </c>
      <c r="EX183" t="s">
        <v>243</v>
      </c>
      <c r="EY183" t="s">
        <v>243</v>
      </c>
      <c r="EZ183" t="s">
        <v>243</v>
      </c>
      <c r="FA183" t="s">
        <v>243</v>
      </c>
      <c r="FB183" t="s">
        <v>243</v>
      </c>
      <c r="FC183" t="s">
        <v>243</v>
      </c>
      <c r="FD183" t="s">
        <v>243</v>
      </c>
      <c r="FE183" t="s">
        <v>243</v>
      </c>
      <c r="FF183" t="s">
        <v>243</v>
      </c>
      <c r="FG183" t="s">
        <v>243</v>
      </c>
      <c r="FH183" t="s">
        <v>243</v>
      </c>
      <c r="FI183" t="s">
        <v>243</v>
      </c>
      <c r="FJ183" t="s">
        <v>243</v>
      </c>
      <c r="FK183" t="s">
        <v>243</v>
      </c>
      <c r="FL183" t="s">
        <v>477</v>
      </c>
      <c r="FM183" t="s">
        <v>242</v>
      </c>
      <c r="FN183" t="s">
        <v>243</v>
      </c>
      <c r="FO183" t="s">
        <v>243</v>
      </c>
      <c r="FP183" t="s">
        <v>243</v>
      </c>
      <c r="FQ183" t="s">
        <v>243</v>
      </c>
      <c r="FR183" t="s">
        <v>243</v>
      </c>
      <c r="FS183" t="s">
        <v>242</v>
      </c>
      <c r="FT183" t="s">
        <v>243</v>
      </c>
      <c r="FU183" t="s">
        <v>243</v>
      </c>
      <c r="FV183" t="s">
        <v>243</v>
      </c>
      <c r="FW183" t="s">
        <v>243</v>
      </c>
      <c r="FX183" t="s">
        <v>243</v>
      </c>
      <c r="FY183" t="s">
        <v>243</v>
      </c>
      <c r="FZ183" t="s">
        <v>243</v>
      </c>
      <c r="GA183" t="s">
        <v>243</v>
      </c>
      <c r="GB183" t="s">
        <v>243</v>
      </c>
      <c r="GC183" t="s">
        <v>243</v>
      </c>
      <c r="GD183" t="s">
        <v>243</v>
      </c>
      <c r="GE183" t="s">
        <v>243</v>
      </c>
      <c r="GG183" t="s">
        <v>1118</v>
      </c>
    </row>
    <row r="184" spans="1:189" x14ac:dyDescent="0.35">
      <c r="A184" t="s">
        <v>1119</v>
      </c>
      <c r="B184" t="s">
        <v>1080</v>
      </c>
      <c r="C184" t="s">
        <v>233</v>
      </c>
      <c r="D184" t="s">
        <v>334</v>
      </c>
      <c r="E184" t="s">
        <v>233</v>
      </c>
      <c r="F184" t="s">
        <v>233</v>
      </c>
      <c r="G184" t="s">
        <v>233</v>
      </c>
      <c r="H184" t="s">
        <v>1120</v>
      </c>
      <c r="I184" t="s">
        <v>321</v>
      </c>
      <c r="J184" t="s">
        <v>417</v>
      </c>
      <c r="K184" t="s">
        <v>238</v>
      </c>
      <c r="L184" t="s">
        <v>239</v>
      </c>
      <c r="N184" t="s">
        <v>240</v>
      </c>
      <c r="O184" t="s">
        <v>241</v>
      </c>
      <c r="P184" t="s">
        <v>242</v>
      </c>
      <c r="Q184" t="s">
        <v>243</v>
      </c>
      <c r="R184" t="s">
        <v>243</v>
      </c>
      <c r="S184" t="s">
        <v>243</v>
      </c>
      <c r="T184" t="s">
        <v>243</v>
      </c>
      <c r="U184" t="s">
        <v>243</v>
      </c>
      <c r="W184" t="s">
        <v>569</v>
      </c>
      <c r="Y184" t="s">
        <v>311</v>
      </c>
      <c r="Z184" t="s">
        <v>242</v>
      </c>
      <c r="AA184" t="s">
        <v>243</v>
      </c>
      <c r="AB184" t="s">
        <v>243</v>
      </c>
      <c r="AC184" t="s">
        <v>243</v>
      </c>
      <c r="AD184" t="s">
        <v>243</v>
      </c>
      <c r="AE184" t="s">
        <v>243</v>
      </c>
      <c r="AF184" t="s">
        <v>243</v>
      </c>
      <c r="AG184" t="s">
        <v>243</v>
      </c>
      <c r="AH184" t="s">
        <v>243</v>
      </c>
      <c r="AI184" t="s">
        <v>243</v>
      </c>
      <c r="AJ184" t="s">
        <v>243</v>
      </c>
      <c r="AK184" t="s">
        <v>243</v>
      </c>
      <c r="AL184" t="s">
        <v>243</v>
      </c>
      <c r="AM184" t="s">
        <v>243</v>
      </c>
      <c r="AN184" t="s">
        <v>243</v>
      </c>
      <c r="AP184" t="s">
        <v>282</v>
      </c>
      <c r="AR184" t="s">
        <v>247</v>
      </c>
      <c r="AT184" t="s">
        <v>284</v>
      </c>
      <c r="AU184" t="s">
        <v>261</v>
      </c>
      <c r="AV184" t="s">
        <v>243</v>
      </c>
      <c r="AW184" t="s">
        <v>243</v>
      </c>
      <c r="AX184" t="s">
        <v>243</v>
      </c>
      <c r="AY184" t="s">
        <v>243</v>
      </c>
      <c r="AZ184" t="s">
        <v>243</v>
      </c>
      <c r="BA184" t="s">
        <v>243</v>
      </c>
      <c r="BB184" t="s">
        <v>242</v>
      </c>
      <c r="BC184" t="s">
        <v>250</v>
      </c>
      <c r="BD184" t="s">
        <v>250</v>
      </c>
      <c r="BE184" t="s">
        <v>250</v>
      </c>
      <c r="BF184" t="s">
        <v>250</v>
      </c>
      <c r="BG184" t="s">
        <v>250</v>
      </c>
      <c r="BH184" t="s">
        <v>250</v>
      </c>
      <c r="BI184" t="s">
        <v>251</v>
      </c>
      <c r="BJ184" t="s">
        <v>251</v>
      </c>
      <c r="BK184" t="s">
        <v>251</v>
      </c>
      <c r="BL184" t="s">
        <v>251</v>
      </c>
      <c r="BN184" t="s">
        <v>251</v>
      </c>
      <c r="BO184" t="s">
        <v>251</v>
      </c>
      <c r="BP184" t="s">
        <v>251</v>
      </c>
      <c r="BQ184" t="s">
        <v>251</v>
      </c>
      <c r="BR184" t="s">
        <v>251</v>
      </c>
      <c r="BT184" t="s">
        <v>251</v>
      </c>
      <c r="BU184" t="s">
        <v>251</v>
      </c>
      <c r="BV184" t="s">
        <v>251</v>
      </c>
      <c r="BX184" t="s">
        <v>251</v>
      </c>
      <c r="BY184" t="s">
        <v>251</v>
      </c>
      <c r="BZ184" t="s">
        <v>251</v>
      </c>
      <c r="CA184" t="s">
        <v>251</v>
      </c>
      <c r="CB184" t="s">
        <v>251</v>
      </c>
      <c r="CC184" t="s">
        <v>251</v>
      </c>
      <c r="CD184" t="s">
        <v>251</v>
      </c>
      <c r="CE184" t="s">
        <v>251</v>
      </c>
      <c r="CF184" t="s">
        <v>251</v>
      </c>
      <c r="CG184" t="s">
        <v>251</v>
      </c>
      <c r="CH184" t="s">
        <v>251</v>
      </c>
      <c r="CI184" t="s">
        <v>251</v>
      </c>
      <c r="CJ184" t="s">
        <v>251</v>
      </c>
      <c r="CK184" t="s">
        <v>251</v>
      </c>
      <c r="CL184" t="s">
        <v>251</v>
      </c>
      <c r="CQ184" t="s">
        <v>255</v>
      </c>
      <c r="CR184" t="s">
        <v>527</v>
      </c>
      <c r="CS184" t="s">
        <v>243</v>
      </c>
      <c r="CT184" t="s">
        <v>242</v>
      </c>
      <c r="CU184" t="s">
        <v>243</v>
      </c>
      <c r="CV184" t="s">
        <v>243</v>
      </c>
      <c r="CW184" t="s">
        <v>243</v>
      </c>
      <c r="CX184" t="s">
        <v>243</v>
      </c>
      <c r="CY184" t="s">
        <v>242</v>
      </c>
      <c r="CZ184" t="s">
        <v>243</v>
      </c>
      <c r="DA184" t="s">
        <v>243</v>
      </c>
      <c r="DB184" t="s">
        <v>243</v>
      </c>
      <c r="DC184" t="s">
        <v>242</v>
      </c>
      <c r="DD184" t="s">
        <v>243</v>
      </c>
      <c r="DE184" t="s">
        <v>243</v>
      </c>
      <c r="DF184" t="s">
        <v>243</v>
      </c>
      <c r="DG184" t="s">
        <v>243</v>
      </c>
      <c r="DH184" t="s">
        <v>243</v>
      </c>
      <c r="DI184" t="s">
        <v>243</v>
      </c>
      <c r="DJ184" t="s">
        <v>243</v>
      </c>
      <c r="GG184" t="s">
        <v>1121</v>
      </c>
    </row>
    <row r="185" spans="1:189" x14ac:dyDescent="0.35">
      <c r="A185" t="s">
        <v>1122</v>
      </c>
      <c r="B185" t="s">
        <v>1080</v>
      </c>
      <c r="C185" t="s">
        <v>233</v>
      </c>
      <c r="D185" t="s">
        <v>605</v>
      </c>
      <c r="E185" t="s">
        <v>233</v>
      </c>
      <c r="F185" t="s">
        <v>233</v>
      </c>
      <c r="G185" t="s">
        <v>233</v>
      </c>
      <c r="H185" t="s">
        <v>1123</v>
      </c>
      <c r="I185" t="s">
        <v>276</v>
      </c>
      <c r="J185" t="s">
        <v>342</v>
      </c>
      <c r="K185" t="s">
        <v>238</v>
      </c>
      <c r="L185" t="s">
        <v>239</v>
      </c>
      <c r="N185" t="s">
        <v>240</v>
      </c>
      <c r="O185" t="s">
        <v>241</v>
      </c>
      <c r="P185" t="s">
        <v>242</v>
      </c>
      <c r="Q185" t="s">
        <v>243</v>
      </c>
      <c r="R185" t="s">
        <v>243</v>
      </c>
      <c r="S185" t="s">
        <v>243</v>
      </c>
      <c r="T185" t="s">
        <v>243</v>
      </c>
      <c r="U185" t="s">
        <v>243</v>
      </c>
      <c r="W185" t="s">
        <v>244</v>
      </c>
      <c r="Y185" t="s">
        <v>262</v>
      </c>
      <c r="Z185" t="s">
        <v>243</v>
      </c>
      <c r="AA185" t="s">
        <v>243</v>
      </c>
      <c r="AB185" t="s">
        <v>243</v>
      </c>
      <c r="AC185" t="s">
        <v>243</v>
      </c>
      <c r="AD185" t="s">
        <v>243</v>
      </c>
      <c r="AE185" t="s">
        <v>242</v>
      </c>
      <c r="AF185" t="s">
        <v>243</v>
      </c>
      <c r="AG185" t="s">
        <v>243</v>
      </c>
      <c r="AH185" t="s">
        <v>243</v>
      </c>
      <c r="AI185" t="s">
        <v>243</v>
      </c>
      <c r="AJ185" t="s">
        <v>243</v>
      </c>
      <c r="AK185" t="s">
        <v>243</v>
      </c>
      <c r="AL185" t="s">
        <v>243</v>
      </c>
      <c r="AM185" t="s">
        <v>243</v>
      </c>
      <c r="AN185" t="s">
        <v>243</v>
      </c>
      <c r="AP185" t="s">
        <v>246</v>
      </c>
      <c r="AR185" t="s">
        <v>247</v>
      </c>
      <c r="AT185" t="s">
        <v>264</v>
      </c>
      <c r="AU185" t="s">
        <v>312</v>
      </c>
      <c r="AV185" t="s">
        <v>243</v>
      </c>
      <c r="AW185" t="s">
        <v>242</v>
      </c>
      <c r="AX185" t="s">
        <v>243</v>
      </c>
      <c r="AY185" t="s">
        <v>243</v>
      </c>
      <c r="AZ185" t="s">
        <v>242</v>
      </c>
      <c r="BA185" t="s">
        <v>243</v>
      </c>
      <c r="BB185" t="s">
        <v>243</v>
      </c>
      <c r="BC185" t="s">
        <v>250</v>
      </c>
      <c r="BD185" t="s">
        <v>250</v>
      </c>
      <c r="BE185" t="s">
        <v>250</v>
      </c>
      <c r="BF185" t="s">
        <v>250</v>
      </c>
      <c r="BG185" t="s">
        <v>250</v>
      </c>
      <c r="BH185" t="s">
        <v>250</v>
      </c>
      <c r="BI185" t="s">
        <v>251</v>
      </c>
      <c r="BJ185" t="s">
        <v>251</v>
      </c>
      <c r="BK185" t="s">
        <v>251</v>
      </c>
      <c r="BL185" t="s">
        <v>251</v>
      </c>
      <c r="BN185" t="s">
        <v>251</v>
      </c>
      <c r="BO185" t="s">
        <v>251</v>
      </c>
      <c r="BP185" t="s">
        <v>251</v>
      </c>
      <c r="BQ185" t="s">
        <v>251</v>
      </c>
      <c r="BR185" t="s">
        <v>251</v>
      </c>
      <c r="BT185" t="s">
        <v>251</v>
      </c>
      <c r="BU185" t="s">
        <v>253</v>
      </c>
      <c r="BV185" t="s">
        <v>251</v>
      </c>
      <c r="BX185" t="s">
        <v>251</v>
      </c>
      <c r="BY185" t="s">
        <v>251</v>
      </c>
      <c r="BZ185" t="s">
        <v>251</v>
      </c>
      <c r="CA185" t="s">
        <v>251</v>
      </c>
      <c r="CB185" t="s">
        <v>251</v>
      </c>
      <c r="CC185" t="s">
        <v>251</v>
      </c>
      <c r="CD185" t="s">
        <v>251</v>
      </c>
      <c r="CE185" t="s">
        <v>251</v>
      </c>
      <c r="CF185" t="s">
        <v>251</v>
      </c>
      <c r="CG185" t="s">
        <v>251</v>
      </c>
      <c r="CH185" t="s">
        <v>251</v>
      </c>
      <c r="CI185" t="s">
        <v>251</v>
      </c>
      <c r="CJ185" t="s">
        <v>328</v>
      </c>
      <c r="CK185" t="s">
        <v>251</v>
      </c>
      <c r="CL185" t="s">
        <v>251</v>
      </c>
      <c r="CN185" t="s">
        <v>114</v>
      </c>
      <c r="CO185" t="s">
        <v>129</v>
      </c>
      <c r="CQ185" t="s">
        <v>304</v>
      </c>
      <c r="CR185" t="s">
        <v>383</v>
      </c>
      <c r="CS185" t="s">
        <v>243</v>
      </c>
      <c r="CT185" t="s">
        <v>243</v>
      </c>
      <c r="CU185" t="s">
        <v>243</v>
      </c>
      <c r="CV185" t="s">
        <v>243</v>
      </c>
      <c r="CW185" t="s">
        <v>242</v>
      </c>
      <c r="CX185" t="s">
        <v>243</v>
      </c>
      <c r="CY185" t="s">
        <v>243</v>
      </c>
      <c r="CZ185" t="s">
        <v>243</v>
      </c>
      <c r="DA185" t="s">
        <v>243</v>
      </c>
      <c r="DB185" t="s">
        <v>243</v>
      </c>
      <c r="DC185" t="s">
        <v>242</v>
      </c>
      <c r="DD185" t="s">
        <v>243</v>
      </c>
      <c r="DE185" t="s">
        <v>243</v>
      </c>
      <c r="DF185" t="s">
        <v>243</v>
      </c>
      <c r="DG185" t="s">
        <v>243</v>
      </c>
      <c r="DH185" t="s">
        <v>243</v>
      </c>
      <c r="DI185" t="s">
        <v>243</v>
      </c>
      <c r="DJ185" t="s">
        <v>243</v>
      </c>
      <c r="EF185" t="s">
        <v>114</v>
      </c>
      <c r="EG185" t="s">
        <v>243</v>
      </c>
      <c r="EH185" t="s">
        <v>243</v>
      </c>
      <c r="EI185" t="s">
        <v>243</v>
      </c>
      <c r="EJ185" t="s">
        <v>243</v>
      </c>
      <c r="EK185" t="s">
        <v>243</v>
      </c>
      <c r="EL185" t="s">
        <v>243</v>
      </c>
      <c r="EM185" t="s">
        <v>243</v>
      </c>
      <c r="EN185" t="s">
        <v>243</v>
      </c>
      <c r="EO185" t="s">
        <v>243</v>
      </c>
      <c r="EP185" t="s">
        <v>243</v>
      </c>
      <c r="EQ185" t="s">
        <v>243</v>
      </c>
      <c r="ER185" t="s">
        <v>243</v>
      </c>
      <c r="ES185" t="s">
        <v>242</v>
      </c>
      <c r="ET185" t="s">
        <v>243</v>
      </c>
      <c r="EU185" t="s">
        <v>243</v>
      </c>
      <c r="EV185" t="s">
        <v>243</v>
      </c>
      <c r="EW185" t="s">
        <v>243</v>
      </c>
      <c r="EX185" t="s">
        <v>243</v>
      </c>
      <c r="EY185" t="s">
        <v>243</v>
      </c>
      <c r="EZ185" t="s">
        <v>243</v>
      </c>
      <c r="FA185" t="s">
        <v>243</v>
      </c>
      <c r="FB185" t="s">
        <v>243</v>
      </c>
      <c r="FC185" t="s">
        <v>243</v>
      </c>
      <c r="FD185" t="s">
        <v>243</v>
      </c>
      <c r="FE185" t="s">
        <v>243</v>
      </c>
      <c r="FF185" t="s">
        <v>243</v>
      </c>
      <c r="FG185" t="s">
        <v>243</v>
      </c>
      <c r="FH185" t="s">
        <v>243</v>
      </c>
      <c r="FI185" t="s">
        <v>243</v>
      </c>
      <c r="FJ185" t="s">
        <v>243</v>
      </c>
      <c r="FK185" t="s">
        <v>243</v>
      </c>
      <c r="FL185" t="s">
        <v>506</v>
      </c>
      <c r="FM185" t="s">
        <v>242</v>
      </c>
      <c r="FN185" t="s">
        <v>243</v>
      </c>
      <c r="FO185" t="s">
        <v>243</v>
      </c>
      <c r="FP185" t="s">
        <v>243</v>
      </c>
      <c r="FQ185" t="s">
        <v>242</v>
      </c>
      <c r="FR185" t="s">
        <v>243</v>
      </c>
      <c r="FS185" t="s">
        <v>243</v>
      </c>
      <c r="FT185" t="s">
        <v>243</v>
      </c>
      <c r="FU185" t="s">
        <v>243</v>
      </c>
      <c r="FV185" t="s">
        <v>243</v>
      </c>
      <c r="FW185" t="s">
        <v>243</v>
      </c>
      <c r="FX185" t="s">
        <v>243</v>
      </c>
      <c r="FY185" t="s">
        <v>243</v>
      </c>
      <c r="FZ185" t="s">
        <v>243</v>
      </c>
      <c r="GA185" t="s">
        <v>243</v>
      </c>
      <c r="GB185" t="s">
        <v>243</v>
      </c>
      <c r="GC185" t="s">
        <v>243</v>
      </c>
      <c r="GD185" t="s">
        <v>243</v>
      </c>
      <c r="GE185" t="s">
        <v>243</v>
      </c>
      <c r="GG185" t="s">
        <v>1124</v>
      </c>
    </row>
    <row r="186" spans="1:189" x14ac:dyDescent="0.35">
      <c r="A186" t="s">
        <v>1125</v>
      </c>
      <c r="B186" t="s">
        <v>1080</v>
      </c>
      <c r="C186" t="s">
        <v>233</v>
      </c>
      <c r="D186" t="s">
        <v>519</v>
      </c>
      <c r="E186" t="s">
        <v>233</v>
      </c>
      <c r="F186" t="s">
        <v>233</v>
      </c>
      <c r="G186" t="s">
        <v>233</v>
      </c>
      <c r="H186" t="s">
        <v>1126</v>
      </c>
      <c r="I186" t="s">
        <v>276</v>
      </c>
      <c r="J186" t="s">
        <v>362</v>
      </c>
      <c r="K186" t="s">
        <v>238</v>
      </c>
      <c r="L186" t="s">
        <v>239</v>
      </c>
      <c r="N186" t="s">
        <v>240</v>
      </c>
      <c r="O186" t="s">
        <v>241</v>
      </c>
      <c r="P186" t="s">
        <v>242</v>
      </c>
      <c r="Q186" t="s">
        <v>243</v>
      </c>
      <c r="R186" t="s">
        <v>243</v>
      </c>
      <c r="S186" t="s">
        <v>243</v>
      </c>
      <c r="T186" t="s">
        <v>243</v>
      </c>
      <c r="U186" t="s">
        <v>243</v>
      </c>
      <c r="W186" t="s">
        <v>244</v>
      </c>
      <c r="Y186" t="s">
        <v>372</v>
      </c>
      <c r="Z186" t="s">
        <v>243</v>
      </c>
      <c r="AA186" t="s">
        <v>243</v>
      </c>
      <c r="AB186" t="s">
        <v>242</v>
      </c>
      <c r="AC186" t="s">
        <v>243</v>
      </c>
      <c r="AD186" t="s">
        <v>243</v>
      </c>
      <c r="AE186" t="s">
        <v>243</v>
      </c>
      <c r="AF186" t="s">
        <v>243</v>
      </c>
      <c r="AG186" t="s">
        <v>243</v>
      </c>
      <c r="AH186" t="s">
        <v>243</v>
      </c>
      <c r="AI186" t="s">
        <v>243</v>
      </c>
      <c r="AJ186" t="s">
        <v>243</v>
      </c>
      <c r="AK186" t="s">
        <v>243</v>
      </c>
      <c r="AL186" t="s">
        <v>243</v>
      </c>
      <c r="AM186" t="s">
        <v>243</v>
      </c>
      <c r="AN186" t="s">
        <v>243</v>
      </c>
      <c r="AP186" t="s">
        <v>336</v>
      </c>
      <c r="AR186" t="s">
        <v>247</v>
      </c>
      <c r="AT186" t="s">
        <v>284</v>
      </c>
      <c r="AU186" t="s">
        <v>325</v>
      </c>
      <c r="AV186" t="s">
        <v>243</v>
      </c>
      <c r="AW186" t="s">
        <v>242</v>
      </c>
      <c r="AX186" t="s">
        <v>243</v>
      </c>
      <c r="AY186" t="s">
        <v>243</v>
      </c>
      <c r="AZ186" t="s">
        <v>243</v>
      </c>
      <c r="BA186" t="s">
        <v>243</v>
      </c>
      <c r="BB186" t="s">
        <v>243</v>
      </c>
      <c r="BC186" t="s">
        <v>250</v>
      </c>
      <c r="BD186" t="s">
        <v>250</v>
      </c>
      <c r="BE186" t="s">
        <v>250</v>
      </c>
      <c r="BF186" t="s">
        <v>250</v>
      </c>
      <c r="BG186" t="s">
        <v>250</v>
      </c>
      <c r="BH186" t="s">
        <v>250</v>
      </c>
      <c r="BI186" t="s">
        <v>251</v>
      </c>
      <c r="BJ186" t="s">
        <v>251</v>
      </c>
      <c r="BK186" t="s">
        <v>251</v>
      </c>
      <c r="BL186" t="s">
        <v>251</v>
      </c>
      <c r="BN186" t="s">
        <v>251</v>
      </c>
      <c r="BO186" t="s">
        <v>251</v>
      </c>
      <c r="BP186" t="s">
        <v>251</v>
      </c>
      <c r="BQ186" t="s">
        <v>251</v>
      </c>
      <c r="BR186" t="s">
        <v>251</v>
      </c>
      <c r="BT186" t="s">
        <v>251</v>
      </c>
      <c r="BU186" t="s">
        <v>251</v>
      </c>
      <c r="BV186" t="s">
        <v>251</v>
      </c>
      <c r="BW186" t="s">
        <v>251</v>
      </c>
      <c r="BX186" t="s">
        <v>251</v>
      </c>
      <c r="BY186" t="s">
        <v>251</v>
      </c>
      <c r="BZ186" t="s">
        <v>251</v>
      </c>
      <c r="CA186" t="s">
        <v>251</v>
      </c>
      <c r="CB186" t="s">
        <v>251</v>
      </c>
      <c r="CC186" t="s">
        <v>251</v>
      </c>
      <c r="CD186" t="s">
        <v>251</v>
      </c>
      <c r="CE186" t="s">
        <v>251</v>
      </c>
      <c r="CF186" t="s">
        <v>251</v>
      </c>
      <c r="CG186" t="s">
        <v>251</v>
      </c>
      <c r="CH186" t="s">
        <v>251</v>
      </c>
      <c r="CI186" t="s">
        <v>251</v>
      </c>
      <c r="CJ186" t="s">
        <v>251</v>
      </c>
      <c r="CK186" t="s">
        <v>251</v>
      </c>
      <c r="CL186" t="s">
        <v>251</v>
      </c>
      <c r="CQ186" t="s">
        <v>255</v>
      </c>
      <c r="CR186" t="s">
        <v>256</v>
      </c>
      <c r="CS186" t="s">
        <v>243</v>
      </c>
      <c r="CT186" t="s">
        <v>243</v>
      </c>
      <c r="CU186" t="s">
        <v>243</v>
      </c>
      <c r="CV186" t="s">
        <v>243</v>
      </c>
      <c r="CW186" t="s">
        <v>242</v>
      </c>
      <c r="CX186" t="s">
        <v>243</v>
      </c>
      <c r="CY186" t="s">
        <v>243</v>
      </c>
      <c r="CZ186" t="s">
        <v>243</v>
      </c>
      <c r="DA186" t="s">
        <v>243</v>
      </c>
      <c r="DB186" t="s">
        <v>243</v>
      </c>
      <c r="DC186" t="s">
        <v>243</v>
      </c>
      <c r="DD186" t="s">
        <v>243</v>
      </c>
      <c r="DE186" t="s">
        <v>243</v>
      </c>
      <c r="DF186" t="s">
        <v>243</v>
      </c>
      <c r="DG186" t="s">
        <v>243</v>
      </c>
      <c r="DH186" t="s">
        <v>243</v>
      </c>
      <c r="DI186" t="s">
        <v>243</v>
      </c>
      <c r="DJ186" t="s">
        <v>243</v>
      </c>
      <c r="GG186" t="s">
        <v>1127</v>
      </c>
    </row>
    <row r="187" spans="1:189" x14ac:dyDescent="0.35">
      <c r="A187" t="s">
        <v>1128</v>
      </c>
      <c r="B187" t="s">
        <v>1080</v>
      </c>
      <c r="C187" t="s">
        <v>233</v>
      </c>
      <c r="D187" t="s">
        <v>578</v>
      </c>
      <c r="E187" t="s">
        <v>233</v>
      </c>
      <c r="F187" t="s">
        <v>233</v>
      </c>
      <c r="G187" t="s">
        <v>233</v>
      </c>
      <c r="H187" t="s">
        <v>481</v>
      </c>
      <c r="I187" t="s">
        <v>433</v>
      </c>
      <c r="J187" t="s">
        <v>381</v>
      </c>
      <c r="K187" t="s">
        <v>238</v>
      </c>
      <c r="L187" t="s">
        <v>239</v>
      </c>
      <c r="N187" t="s">
        <v>240</v>
      </c>
      <c r="O187" t="s">
        <v>241</v>
      </c>
      <c r="P187" t="s">
        <v>242</v>
      </c>
      <c r="Q187" t="s">
        <v>243</v>
      </c>
      <c r="R187" t="s">
        <v>243</v>
      </c>
      <c r="S187" t="s">
        <v>243</v>
      </c>
      <c r="T187" t="s">
        <v>243</v>
      </c>
      <c r="U187" t="s">
        <v>243</v>
      </c>
      <c r="W187" t="s">
        <v>244</v>
      </c>
      <c r="Y187" t="s">
        <v>311</v>
      </c>
      <c r="Z187" t="s">
        <v>242</v>
      </c>
      <c r="AA187" t="s">
        <v>243</v>
      </c>
      <c r="AB187" t="s">
        <v>243</v>
      </c>
      <c r="AC187" t="s">
        <v>243</v>
      </c>
      <c r="AD187" t="s">
        <v>243</v>
      </c>
      <c r="AE187" t="s">
        <v>243</v>
      </c>
      <c r="AF187" t="s">
        <v>243</v>
      </c>
      <c r="AG187" t="s">
        <v>243</v>
      </c>
      <c r="AH187" t="s">
        <v>243</v>
      </c>
      <c r="AI187" t="s">
        <v>243</v>
      </c>
      <c r="AJ187" t="s">
        <v>243</v>
      </c>
      <c r="AK187" t="s">
        <v>243</v>
      </c>
      <c r="AL187" t="s">
        <v>243</v>
      </c>
      <c r="AM187" t="s">
        <v>243</v>
      </c>
      <c r="AN187" t="s">
        <v>243</v>
      </c>
      <c r="AP187" t="s">
        <v>263</v>
      </c>
      <c r="AR187" t="s">
        <v>357</v>
      </c>
      <c r="AT187" t="s">
        <v>284</v>
      </c>
      <c r="AU187" t="s">
        <v>325</v>
      </c>
      <c r="AV187" t="s">
        <v>243</v>
      </c>
      <c r="AW187" t="s">
        <v>242</v>
      </c>
      <c r="AX187" t="s">
        <v>243</v>
      </c>
      <c r="AY187" t="s">
        <v>243</v>
      </c>
      <c r="AZ187" t="s">
        <v>243</v>
      </c>
      <c r="BA187" t="s">
        <v>243</v>
      </c>
      <c r="BB187" t="s">
        <v>243</v>
      </c>
      <c r="BC187" t="s">
        <v>250</v>
      </c>
      <c r="BD187" t="s">
        <v>250</v>
      </c>
      <c r="BE187" t="s">
        <v>250</v>
      </c>
      <c r="BF187" t="s">
        <v>250</v>
      </c>
      <c r="BG187" t="s">
        <v>250</v>
      </c>
      <c r="BH187" t="s">
        <v>250</v>
      </c>
      <c r="BI187" t="s">
        <v>251</v>
      </c>
      <c r="BJ187" t="s">
        <v>251</v>
      </c>
      <c r="BK187" t="s">
        <v>251</v>
      </c>
      <c r="BL187" t="s">
        <v>251</v>
      </c>
      <c r="BN187" t="s">
        <v>251</v>
      </c>
      <c r="BO187" t="s">
        <v>251</v>
      </c>
      <c r="BP187" t="s">
        <v>251</v>
      </c>
      <c r="BQ187" t="s">
        <v>266</v>
      </c>
      <c r="BR187" t="s">
        <v>251</v>
      </c>
      <c r="BT187" t="s">
        <v>251</v>
      </c>
      <c r="BU187" t="s">
        <v>251</v>
      </c>
      <c r="BV187" t="s">
        <v>251</v>
      </c>
      <c r="BW187" t="s">
        <v>251</v>
      </c>
      <c r="BX187" t="s">
        <v>251</v>
      </c>
      <c r="BY187" t="s">
        <v>251</v>
      </c>
      <c r="BZ187" t="s">
        <v>251</v>
      </c>
      <c r="CA187" t="s">
        <v>251</v>
      </c>
      <c r="CB187" t="s">
        <v>251</v>
      </c>
      <c r="CC187" t="s">
        <v>251</v>
      </c>
      <c r="CD187" t="s">
        <v>251</v>
      </c>
      <c r="CE187" t="s">
        <v>251</v>
      </c>
      <c r="CF187" t="s">
        <v>251</v>
      </c>
      <c r="CG187" t="s">
        <v>251</v>
      </c>
      <c r="CH187" t="s">
        <v>251</v>
      </c>
      <c r="CI187" t="s">
        <v>251</v>
      </c>
      <c r="CJ187" t="s">
        <v>251</v>
      </c>
      <c r="CK187" t="s">
        <v>251</v>
      </c>
      <c r="CL187" t="s">
        <v>251</v>
      </c>
      <c r="CN187" t="s">
        <v>110</v>
      </c>
      <c r="CQ187" t="s">
        <v>255</v>
      </c>
      <c r="CR187" t="s">
        <v>424</v>
      </c>
      <c r="CS187" t="s">
        <v>243</v>
      </c>
      <c r="CT187" t="s">
        <v>243</v>
      </c>
      <c r="CU187" t="s">
        <v>243</v>
      </c>
      <c r="CV187" t="s">
        <v>243</v>
      </c>
      <c r="CW187" t="s">
        <v>242</v>
      </c>
      <c r="CX187" t="s">
        <v>243</v>
      </c>
      <c r="CY187" t="s">
        <v>242</v>
      </c>
      <c r="CZ187" t="s">
        <v>243</v>
      </c>
      <c r="DA187" t="s">
        <v>243</v>
      </c>
      <c r="DB187" t="s">
        <v>243</v>
      </c>
      <c r="DC187" t="s">
        <v>242</v>
      </c>
      <c r="DD187" t="s">
        <v>243</v>
      </c>
      <c r="DE187" t="s">
        <v>243</v>
      </c>
      <c r="DF187" t="s">
        <v>243</v>
      </c>
      <c r="DG187" t="s">
        <v>243</v>
      </c>
      <c r="DH187" t="s">
        <v>243</v>
      </c>
      <c r="DI187" t="s">
        <v>243</v>
      </c>
      <c r="DJ187" t="s">
        <v>243</v>
      </c>
      <c r="EF187" t="s">
        <v>110</v>
      </c>
      <c r="EG187" t="s">
        <v>243</v>
      </c>
      <c r="EH187" t="s">
        <v>243</v>
      </c>
      <c r="EI187" t="s">
        <v>243</v>
      </c>
      <c r="EJ187" t="s">
        <v>243</v>
      </c>
      <c r="EK187" t="s">
        <v>243</v>
      </c>
      <c r="EL187" t="s">
        <v>243</v>
      </c>
      <c r="EM187" t="s">
        <v>243</v>
      </c>
      <c r="EN187" t="s">
        <v>243</v>
      </c>
      <c r="EO187" t="s">
        <v>242</v>
      </c>
      <c r="EP187" t="s">
        <v>243</v>
      </c>
      <c r="EQ187" t="s">
        <v>243</v>
      </c>
      <c r="ER187" t="s">
        <v>243</v>
      </c>
      <c r="ES187" t="s">
        <v>243</v>
      </c>
      <c r="ET187" t="s">
        <v>243</v>
      </c>
      <c r="EU187" t="s">
        <v>243</v>
      </c>
      <c r="EV187" t="s">
        <v>243</v>
      </c>
      <c r="EW187" t="s">
        <v>243</v>
      </c>
      <c r="EX187" t="s">
        <v>243</v>
      </c>
      <c r="EY187" t="s">
        <v>243</v>
      </c>
      <c r="EZ187" t="s">
        <v>243</v>
      </c>
      <c r="FA187" t="s">
        <v>243</v>
      </c>
      <c r="FB187" t="s">
        <v>243</v>
      </c>
      <c r="FC187" t="s">
        <v>243</v>
      </c>
      <c r="FD187" t="s">
        <v>243</v>
      </c>
      <c r="FE187" t="s">
        <v>243</v>
      </c>
      <c r="FF187" t="s">
        <v>243</v>
      </c>
      <c r="FG187" t="s">
        <v>243</v>
      </c>
      <c r="FH187" t="s">
        <v>243</v>
      </c>
      <c r="FI187" t="s">
        <v>243</v>
      </c>
      <c r="FJ187" t="s">
        <v>243</v>
      </c>
      <c r="FK187" t="s">
        <v>243</v>
      </c>
      <c r="FL187" t="s">
        <v>468</v>
      </c>
      <c r="FM187" t="s">
        <v>242</v>
      </c>
      <c r="FN187" t="s">
        <v>243</v>
      </c>
      <c r="FO187" t="s">
        <v>243</v>
      </c>
      <c r="FP187" t="s">
        <v>243</v>
      </c>
      <c r="FQ187" t="s">
        <v>242</v>
      </c>
      <c r="FR187" t="s">
        <v>243</v>
      </c>
      <c r="FS187" t="s">
        <v>242</v>
      </c>
      <c r="FT187" t="s">
        <v>243</v>
      </c>
      <c r="FU187" t="s">
        <v>243</v>
      </c>
      <c r="FV187" t="s">
        <v>243</v>
      </c>
      <c r="FW187" t="s">
        <v>243</v>
      </c>
      <c r="FX187" t="s">
        <v>243</v>
      </c>
      <c r="FY187" t="s">
        <v>243</v>
      </c>
      <c r="FZ187" t="s">
        <v>243</v>
      </c>
      <c r="GA187" t="s">
        <v>243</v>
      </c>
      <c r="GB187" t="s">
        <v>243</v>
      </c>
      <c r="GC187" t="s">
        <v>243</v>
      </c>
      <c r="GD187" t="s">
        <v>243</v>
      </c>
      <c r="GE187" t="s">
        <v>243</v>
      </c>
      <c r="GG187" t="s">
        <v>1129</v>
      </c>
    </row>
    <row r="188" spans="1:189" x14ac:dyDescent="0.35">
      <c r="A188" t="s">
        <v>1130</v>
      </c>
      <c r="B188" t="s">
        <v>1080</v>
      </c>
      <c r="C188" t="s">
        <v>233</v>
      </c>
      <c r="D188" t="s">
        <v>309</v>
      </c>
      <c r="E188" t="s">
        <v>233</v>
      </c>
      <c r="F188" t="s">
        <v>233</v>
      </c>
      <c r="G188" t="s">
        <v>233</v>
      </c>
      <c r="H188" t="s">
        <v>450</v>
      </c>
      <c r="I188" t="s">
        <v>236</v>
      </c>
      <c r="J188" t="s">
        <v>237</v>
      </c>
      <c r="K188" t="s">
        <v>238</v>
      </c>
      <c r="L188" t="s">
        <v>239</v>
      </c>
      <c r="N188" t="s">
        <v>240</v>
      </c>
      <c r="O188" t="s">
        <v>241</v>
      </c>
      <c r="P188" t="s">
        <v>242</v>
      </c>
      <c r="Q188" t="s">
        <v>243</v>
      </c>
      <c r="R188" t="s">
        <v>243</v>
      </c>
      <c r="S188" t="s">
        <v>243</v>
      </c>
      <c r="T188" t="s">
        <v>243</v>
      </c>
      <c r="U188" t="s">
        <v>243</v>
      </c>
      <c r="W188" t="s">
        <v>244</v>
      </c>
      <c r="Y188" t="s">
        <v>262</v>
      </c>
      <c r="Z188" t="s">
        <v>243</v>
      </c>
      <c r="AA188" t="s">
        <v>243</v>
      </c>
      <c r="AB188" t="s">
        <v>243</v>
      </c>
      <c r="AC188" t="s">
        <v>243</v>
      </c>
      <c r="AD188" t="s">
        <v>243</v>
      </c>
      <c r="AE188" t="s">
        <v>242</v>
      </c>
      <c r="AF188" t="s">
        <v>243</v>
      </c>
      <c r="AG188" t="s">
        <v>243</v>
      </c>
      <c r="AH188" t="s">
        <v>243</v>
      </c>
      <c r="AI188" t="s">
        <v>243</v>
      </c>
      <c r="AJ188" t="s">
        <v>243</v>
      </c>
      <c r="AK188" t="s">
        <v>243</v>
      </c>
      <c r="AL188" t="s">
        <v>243</v>
      </c>
      <c r="AM188" t="s">
        <v>243</v>
      </c>
      <c r="AN188" t="s">
        <v>243</v>
      </c>
      <c r="AP188" t="s">
        <v>336</v>
      </c>
      <c r="AR188" t="s">
        <v>247</v>
      </c>
      <c r="AT188" t="s">
        <v>264</v>
      </c>
      <c r="AU188" t="s">
        <v>325</v>
      </c>
      <c r="AV188" t="s">
        <v>243</v>
      </c>
      <c r="AW188" t="s">
        <v>242</v>
      </c>
      <c r="AX188" t="s">
        <v>243</v>
      </c>
      <c r="AY188" t="s">
        <v>243</v>
      </c>
      <c r="AZ188" t="s">
        <v>243</v>
      </c>
      <c r="BA188" t="s">
        <v>243</v>
      </c>
      <c r="BB188" t="s">
        <v>243</v>
      </c>
      <c r="BC188" t="s">
        <v>250</v>
      </c>
      <c r="BD188" t="s">
        <v>250</v>
      </c>
      <c r="BE188" t="s">
        <v>250</v>
      </c>
      <c r="BF188" t="s">
        <v>250</v>
      </c>
      <c r="BG188" t="s">
        <v>250</v>
      </c>
      <c r="BH188" t="s">
        <v>250</v>
      </c>
      <c r="BI188" t="s">
        <v>251</v>
      </c>
      <c r="BJ188" t="s">
        <v>251</v>
      </c>
      <c r="BK188" t="s">
        <v>251</v>
      </c>
      <c r="BL188" t="s">
        <v>251</v>
      </c>
      <c r="BN188" t="s">
        <v>251</v>
      </c>
      <c r="BO188" t="s">
        <v>252</v>
      </c>
      <c r="BP188" t="s">
        <v>251</v>
      </c>
      <c r="BQ188" t="s">
        <v>266</v>
      </c>
      <c r="BR188" t="s">
        <v>251</v>
      </c>
      <c r="BT188" t="s">
        <v>251</v>
      </c>
      <c r="BU188" t="s">
        <v>251</v>
      </c>
      <c r="BV188" t="s">
        <v>251</v>
      </c>
      <c r="BW188" t="s">
        <v>251</v>
      </c>
      <c r="BX188" t="s">
        <v>251</v>
      </c>
      <c r="BY188" t="s">
        <v>251</v>
      </c>
      <c r="BZ188" t="s">
        <v>254</v>
      </c>
      <c r="CA188" t="s">
        <v>251</v>
      </c>
      <c r="CB188" t="s">
        <v>251</v>
      </c>
      <c r="CC188" t="s">
        <v>251</v>
      </c>
      <c r="CD188" t="s">
        <v>251</v>
      </c>
      <c r="CE188" t="s">
        <v>251</v>
      </c>
      <c r="CF188" t="s">
        <v>251</v>
      </c>
      <c r="CG188" t="s">
        <v>251</v>
      </c>
      <c r="CH188" t="s">
        <v>251</v>
      </c>
      <c r="CI188" t="s">
        <v>251</v>
      </c>
      <c r="CJ188" t="s">
        <v>251</v>
      </c>
      <c r="CK188" t="s">
        <v>251</v>
      </c>
      <c r="CL188" t="s">
        <v>251</v>
      </c>
      <c r="CN188" t="s">
        <v>110</v>
      </c>
      <c r="CO188" t="s">
        <v>108</v>
      </c>
      <c r="CP188" t="s">
        <v>119</v>
      </c>
      <c r="CQ188" t="s">
        <v>255</v>
      </c>
      <c r="CR188" t="s">
        <v>424</v>
      </c>
      <c r="CS188" t="s">
        <v>243</v>
      </c>
      <c r="CT188" t="s">
        <v>243</v>
      </c>
      <c r="CU188" t="s">
        <v>243</v>
      </c>
      <c r="CV188" t="s">
        <v>243</v>
      </c>
      <c r="CW188" t="s">
        <v>242</v>
      </c>
      <c r="CX188" t="s">
        <v>243</v>
      </c>
      <c r="CY188" t="s">
        <v>242</v>
      </c>
      <c r="CZ188" t="s">
        <v>243</v>
      </c>
      <c r="DA188" t="s">
        <v>243</v>
      </c>
      <c r="DB188" t="s">
        <v>243</v>
      </c>
      <c r="DC188" t="s">
        <v>242</v>
      </c>
      <c r="DD188" t="s">
        <v>243</v>
      </c>
      <c r="DE188" t="s">
        <v>243</v>
      </c>
      <c r="DF188" t="s">
        <v>243</v>
      </c>
      <c r="DG188" t="s">
        <v>243</v>
      </c>
      <c r="DH188" t="s">
        <v>243</v>
      </c>
      <c r="DI188" t="s">
        <v>243</v>
      </c>
      <c r="DJ188" t="s">
        <v>243</v>
      </c>
      <c r="EF188" t="s">
        <v>306</v>
      </c>
      <c r="EG188" t="s">
        <v>243</v>
      </c>
      <c r="EH188" t="s">
        <v>243</v>
      </c>
      <c r="EI188" t="s">
        <v>243</v>
      </c>
      <c r="EJ188" t="s">
        <v>243</v>
      </c>
      <c r="EK188" t="s">
        <v>243</v>
      </c>
      <c r="EL188" t="s">
        <v>243</v>
      </c>
      <c r="EM188" t="s">
        <v>242</v>
      </c>
      <c r="EN188" t="s">
        <v>243</v>
      </c>
      <c r="EO188" t="s">
        <v>242</v>
      </c>
      <c r="EP188" t="s">
        <v>243</v>
      </c>
      <c r="EQ188" t="s">
        <v>243</v>
      </c>
      <c r="ER188" t="s">
        <v>243</v>
      </c>
      <c r="ES188" t="s">
        <v>243</v>
      </c>
      <c r="ET188" t="s">
        <v>243</v>
      </c>
      <c r="EU188" t="s">
        <v>243</v>
      </c>
      <c r="EV188" t="s">
        <v>243</v>
      </c>
      <c r="EW188" t="s">
        <v>243</v>
      </c>
      <c r="EX188" t="s">
        <v>243</v>
      </c>
      <c r="EY188" t="s">
        <v>243</v>
      </c>
      <c r="EZ188" t="s">
        <v>243</v>
      </c>
      <c r="FA188" t="s">
        <v>243</v>
      </c>
      <c r="FB188" t="s">
        <v>243</v>
      </c>
      <c r="FC188" t="s">
        <v>243</v>
      </c>
      <c r="FD188" t="s">
        <v>243</v>
      </c>
      <c r="FE188" t="s">
        <v>243</v>
      </c>
      <c r="FF188" t="s">
        <v>243</v>
      </c>
      <c r="FG188" t="s">
        <v>243</v>
      </c>
      <c r="FH188" t="s">
        <v>243</v>
      </c>
      <c r="FI188" t="s">
        <v>243</v>
      </c>
      <c r="FJ188" t="s">
        <v>243</v>
      </c>
      <c r="FK188" t="s">
        <v>243</v>
      </c>
      <c r="FL188" t="s">
        <v>425</v>
      </c>
      <c r="FM188" t="s">
        <v>242</v>
      </c>
      <c r="FN188" t="s">
        <v>242</v>
      </c>
      <c r="FO188" t="s">
        <v>243</v>
      </c>
      <c r="FP188" t="s">
        <v>243</v>
      </c>
      <c r="FQ188" t="s">
        <v>243</v>
      </c>
      <c r="FR188" t="s">
        <v>243</v>
      </c>
      <c r="FS188" t="s">
        <v>242</v>
      </c>
      <c r="FT188" t="s">
        <v>243</v>
      </c>
      <c r="FU188" t="s">
        <v>243</v>
      </c>
      <c r="FV188" t="s">
        <v>243</v>
      </c>
      <c r="FW188" t="s">
        <v>243</v>
      </c>
      <c r="FX188" t="s">
        <v>243</v>
      </c>
      <c r="FY188" t="s">
        <v>243</v>
      </c>
      <c r="FZ188" t="s">
        <v>243</v>
      </c>
      <c r="GA188" t="s">
        <v>243</v>
      </c>
      <c r="GB188" t="s">
        <v>243</v>
      </c>
      <c r="GC188" t="s">
        <v>243</v>
      </c>
      <c r="GD188" t="s">
        <v>243</v>
      </c>
      <c r="GE188" t="s">
        <v>243</v>
      </c>
      <c r="GG188" t="s">
        <v>1131</v>
      </c>
    </row>
    <row r="189" spans="1:189" x14ac:dyDescent="0.35">
      <c r="A189" t="s">
        <v>1132</v>
      </c>
      <c r="B189" t="s">
        <v>905</v>
      </c>
      <c r="C189" t="s">
        <v>233</v>
      </c>
      <c r="D189" t="s">
        <v>507</v>
      </c>
      <c r="E189" t="s">
        <v>233</v>
      </c>
      <c r="F189" t="s">
        <v>233</v>
      </c>
      <c r="G189" t="s">
        <v>233</v>
      </c>
      <c r="H189" t="s">
        <v>880</v>
      </c>
      <c r="I189" t="s">
        <v>261</v>
      </c>
      <c r="K189" t="s">
        <v>567</v>
      </c>
      <c r="L189" t="s">
        <v>1133</v>
      </c>
      <c r="N189" t="s">
        <v>240</v>
      </c>
      <c r="O189" t="s">
        <v>241</v>
      </c>
      <c r="P189" t="s">
        <v>242</v>
      </c>
      <c r="Q189" t="s">
        <v>243</v>
      </c>
      <c r="R189" t="s">
        <v>243</v>
      </c>
      <c r="S189" t="s">
        <v>243</v>
      </c>
      <c r="T189" t="s">
        <v>243</v>
      </c>
      <c r="U189" t="s">
        <v>243</v>
      </c>
      <c r="W189" t="s">
        <v>244</v>
      </c>
      <c r="Y189" t="s">
        <v>490</v>
      </c>
      <c r="Z189" t="s">
        <v>243</v>
      </c>
      <c r="AA189" t="s">
        <v>243</v>
      </c>
      <c r="AB189" t="s">
        <v>243</v>
      </c>
      <c r="AC189" t="s">
        <v>243</v>
      </c>
      <c r="AD189" t="s">
        <v>243</v>
      </c>
      <c r="AE189" t="s">
        <v>243</v>
      </c>
      <c r="AF189" t="s">
        <v>243</v>
      </c>
      <c r="AG189" t="s">
        <v>243</v>
      </c>
      <c r="AH189" t="s">
        <v>243</v>
      </c>
      <c r="AI189" t="s">
        <v>243</v>
      </c>
      <c r="AJ189" t="s">
        <v>242</v>
      </c>
      <c r="AK189" t="s">
        <v>243</v>
      </c>
      <c r="AL189" t="s">
        <v>243</v>
      </c>
      <c r="AM189" t="s">
        <v>243</v>
      </c>
      <c r="AN189" t="s">
        <v>243</v>
      </c>
      <c r="AP189" t="s">
        <v>282</v>
      </c>
      <c r="AR189" t="s">
        <v>247</v>
      </c>
      <c r="AT189" t="s">
        <v>264</v>
      </c>
      <c r="AU189" t="s">
        <v>312</v>
      </c>
      <c r="AV189" t="s">
        <v>243</v>
      </c>
      <c r="AW189" t="s">
        <v>242</v>
      </c>
      <c r="AX189" t="s">
        <v>243</v>
      </c>
      <c r="AY189" t="s">
        <v>243</v>
      </c>
      <c r="AZ189" t="s">
        <v>242</v>
      </c>
      <c r="BA189" t="s">
        <v>243</v>
      </c>
      <c r="BB189" t="s">
        <v>243</v>
      </c>
      <c r="BC189" t="s">
        <v>250</v>
      </c>
      <c r="BD189" t="s">
        <v>250</v>
      </c>
      <c r="BE189" t="s">
        <v>250</v>
      </c>
      <c r="BF189" t="s">
        <v>250</v>
      </c>
      <c r="BG189" t="s">
        <v>250</v>
      </c>
      <c r="BH189" t="s">
        <v>250</v>
      </c>
      <c r="BI189" t="s">
        <v>251</v>
      </c>
      <c r="BJ189" t="s">
        <v>251</v>
      </c>
      <c r="BK189" t="s">
        <v>251</v>
      </c>
      <c r="BL189" t="s">
        <v>251</v>
      </c>
      <c r="BN189" t="s">
        <v>251</v>
      </c>
      <c r="BO189" t="s">
        <v>251</v>
      </c>
      <c r="BP189" t="s">
        <v>288</v>
      </c>
      <c r="BQ189" t="s">
        <v>266</v>
      </c>
      <c r="BR189" t="s">
        <v>251</v>
      </c>
      <c r="BT189" t="s">
        <v>251</v>
      </c>
      <c r="BU189" t="s">
        <v>253</v>
      </c>
      <c r="BV189" t="s">
        <v>251</v>
      </c>
      <c r="BX189" t="s">
        <v>251</v>
      </c>
      <c r="BY189" t="s">
        <v>251</v>
      </c>
      <c r="BZ189" t="s">
        <v>251</v>
      </c>
      <c r="CA189" t="s">
        <v>251</v>
      </c>
      <c r="CB189" t="s">
        <v>251</v>
      </c>
      <c r="CC189" t="s">
        <v>251</v>
      </c>
      <c r="CD189" t="s">
        <v>327</v>
      </c>
      <c r="CE189" t="s">
        <v>391</v>
      </c>
      <c r="CF189" t="s">
        <v>251</v>
      </c>
      <c r="CG189" t="s">
        <v>251</v>
      </c>
      <c r="CH189" t="s">
        <v>251</v>
      </c>
      <c r="CI189" t="s">
        <v>251</v>
      </c>
      <c r="CJ189" t="s">
        <v>251</v>
      </c>
      <c r="CK189" t="s">
        <v>251</v>
      </c>
      <c r="CL189" t="s">
        <v>251</v>
      </c>
      <c r="CN189" t="s">
        <v>110</v>
      </c>
      <c r="CO189" t="s">
        <v>109</v>
      </c>
      <c r="CP189" t="s">
        <v>124</v>
      </c>
      <c r="CQ189" t="s">
        <v>304</v>
      </c>
      <c r="CR189" t="s">
        <v>367</v>
      </c>
      <c r="CS189" t="s">
        <v>243</v>
      </c>
      <c r="CT189" t="s">
        <v>243</v>
      </c>
      <c r="CU189" t="s">
        <v>243</v>
      </c>
      <c r="CV189" t="s">
        <v>243</v>
      </c>
      <c r="CW189" t="s">
        <v>243</v>
      </c>
      <c r="CX189" t="s">
        <v>243</v>
      </c>
      <c r="CY189" t="s">
        <v>243</v>
      </c>
      <c r="CZ189" t="s">
        <v>243</v>
      </c>
      <c r="DA189" t="s">
        <v>243</v>
      </c>
      <c r="DB189" t="s">
        <v>243</v>
      </c>
      <c r="DC189" t="s">
        <v>242</v>
      </c>
      <c r="DD189" t="s">
        <v>243</v>
      </c>
      <c r="DE189" t="s">
        <v>243</v>
      </c>
      <c r="DF189" t="s">
        <v>243</v>
      </c>
      <c r="DG189" t="s">
        <v>243</v>
      </c>
      <c r="DH189" t="s">
        <v>243</v>
      </c>
      <c r="DI189" t="s">
        <v>243</v>
      </c>
      <c r="DJ189" t="s">
        <v>243</v>
      </c>
      <c r="EF189" t="s">
        <v>770</v>
      </c>
      <c r="EG189" t="s">
        <v>243</v>
      </c>
      <c r="EH189" t="s">
        <v>243</v>
      </c>
      <c r="EI189" t="s">
        <v>243</v>
      </c>
      <c r="EJ189" t="s">
        <v>243</v>
      </c>
      <c r="EK189" t="s">
        <v>243</v>
      </c>
      <c r="EL189" t="s">
        <v>243</v>
      </c>
      <c r="EM189" t="s">
        <v>243</v>
      </c>
      <c r="EN189" t="s">
        <v>243</v>
      </c>
      <c r="EO189" t="s">
        <v>242</v>
      </c>
      <c r="EP189" t="s">
        <v>243</v>
      </c>
      <c r="EQ189" t="s">
        <v>243</v>
      </c>
      <c r="ER189" t="s">
        <v>243</v>
      </c>
      <c r="ES189" t="s">
        <v>242</v>
      </c>
      <c r="ET189" t="s">
        <v>243</v>
      </c>
      <c r="EU189" t="s">
        <v>243</v>
      </c>
      <c r="EV189" t="s">
        <v>243</v>
      </c>
      <c r="EW189" t="s">
        <v>243</v>
      </c>
      <c r="EX189" t="s">
        <v>243</v>
      </c>
      <c r="EY189" t="s">
        <v>243</v>
      </c>
      <c r="EZ189" t="s">
        <v>243</v>
      </c>
      <c r="FA189" t="s">
        <v>243</v>
      </c>
      <c r="FB189" t="s">
        <v>243</v>
      </c>
      <c r="FC189" t="s">
        <v>243</v>
      </c>
      <c r="FD189" t="s">
        <v>243</v>
      </c>
      <c r="FE189" t="s">
        <v>243</v>
      </c>
      <c r="FF189" t="s">
        <v>243</v>
      </c>
      <c r="FG189" t="s">
        <v>243</v>
      </c>
      <c r="FH189" t="s">
        <v>243</v>
      </c>
      <c r="FI189" t="s">
        <v>243</v>
      </c>
      <c r="FJ189" t="s">
        <v>243</v>
      </c>
      <c r="FK189" t="s">
        <v>243</v>
      </c>
      <c r="FL189" t="s">
        <v>296</v>
      </c>
      <c r="FM189" t="s">
        <v>242</v>
      </c>
      <c r="FN189" t="s">
        <v>242</v>
      </c>
      <c r="FO189" t="s">
        <v>243</v>
      </c>
      <c r="FP189" t="s">
        <v>243</v>
      </c>
      <c r="FQ189" t="s">
        <v>243</v>
      </c>
      <c r="FR189" t="s">
        <v>242</v>
      </c>
      <c r="FS189" t="s">
        <v>243</v>
      </c>
      <c r="FT189" t="s">
        <v>243</v>
      </c>
      <c r="FU189" t="s">
        <v>243</v>
      </c>
      <c r="FV189" t="s">
        <v>243</v>
      </c>
      <c r="FW189" t="s">
        <v>243</v>
      </c>
      <c r="FX189" t="s">
        <v>243</v>
      </c>
      <c r="FY189" t="s">
        <v>243</v>
      </c>
      <c r="FZ189" t="s">
        <v>243</v>
      </c>
      <c r="GA189" t="s">
        <v>243</v>
      </c>
      <c r="GB189" t="s">
        <v>243</v>
      </c>
      <c r="GC189" t="s">
        <v>243</v>
      </c>
      <c r="GD189" t="s">
        <v>243</v>
      </c>
      <c r="GE189" t="s">
        <v>243</v>
      </c>
      <c r="GG189" t="s">
        <v>1134</v>
      </c>
    </row>
    <row r="190" spans="1:189" x14ac:dyDescent="0.35">
      <c r="A190" t="s">
        <v>1135</v>
      </c>
      <c r="B190" t="s">
        <v>905</v>
      </c>
      <c r="C190" t="s">
        <v>233</v>
      </c>
      <c r="D190" t="s">
        <v>519</v>
      </c>
      <c r="E190" t="s">
        <v>233</v>
      </c>
      <c r="F190" t="s">
        <v>233</v>
      </c>
      <c r="G190" t="s">
        <v>233</v>
      </c>
      <c r="H190" t="s">
        <v>623</v>
      </c>
      <c r="I190" t="s">
        <v>261</v>
      </c>
      <c r="K190" t="s">
        <v>238</v>
      </c>
      <c r="L190" t="s">
        <v>239</v>
      </c>
      <c r="N190" t="s">
        <v>240</v>
      </c>
      <c r="O190" t="s">
        <v>241</v>
      </c>
      <c r="P190" t="s">
        <v>242</v>
      </c>
      <c r="Q190" t="s">
        <v>243</v>
      </c>
      <c r="R190" t="s">
        <v>243</v>
      </c>
      <c r="S190" t="s">
        <v>243</v>
      </c>
      <c r="T190" t="s">
        <v>243</v>
      </c>
      <c r="U190" t="s">
        <v>243</v>
      </c>
      <c r="W190" t="s">
        <v>569</v>
      </c>
      <c r="Y190" t="s">
        <v>245</v>
      </c>
      <c r="Z190" t="s">
        <v>243</v>
      </c>
      <c r="AA190" t="s">
        <v>243</v>
      </c>
      <c r="AB190" t="s">
        <v>243</v>
      </c>
      <c r="AC190" t="s">
        <v>243</v>
      </c>
      <c r="AD190" t="s">
        <v>243</v>
      </c>
      <c r="AE190" t="s">
        <v>243</v>
      </c>
      <c r="AF190" t="s">
        <v>242</v>
      </c>
      <c r="AG190" t="s">
        <v>243</v>
      </c>
      <c r="AH190" t="s">
        <v>243</v>
      </c>
      <c r="AI190" t="s">
        <v>243</v>
      </c>
      <c r="AJ190" t="s">
        <v>243</v>
      </c>
      <c r="AK190" t="s">
        <v>243</v>
      </c>
      <c r="AL190" t="s">
        <v>243</v>
      </c>
      <c r="AM190" t="s">
        <v>243</v>
      </c>
      <c r="AN190" t="s">
        <v>243</v>
      </c>
      <c r="AP190" t="s">
        <v>336</v>
      </c>
      <c r="AR190" t="s">
        <v>413</v>
      </c>
      <c r="AT190" t="s">
        <v>264</v>
      </c>
      <c r="AU190" t="s">
        <v>644</v>
      </c>
      <c r="AV190" t="s">
        <v>242</v>
      </c>
      <c r="AW190" t="s">
        <v>242</v>
      </c>
      <c r="AX190" t="s">
        <v>243</v>
      </c>
      <c r="AY190" t="s">
        <v>243</v>
      </c>
      <c r="AZ190" t="s">
        <v>243</v>
      </c>
      <c r="BA190" t="s">
        <v>243</v>
      </c>
      <c r="BB190" t="s">
        <v>243</v>
      </c>
      <c r="BC190" t="s">
        <v>287</v>
      </c>
      <c r="BD190" t="s">
        <v>250</v>
      </c>
      <c r="BE190" t="s">
        <v>250</v>
      </c>
      <c r="BF190" t="s">
        <v>250</v>
      </c>
      <c r="BG190" t="s">
        <v>250</v>
      </c>
      <c r="BH190" t="s">
        <v>250</v>
      </c>
      <c r="BI190" t="s">
        <v>251</v>
      </c>
      <c r="BJ190" t="s">
        <v>251</v>
      </c>
      <c r="BK190" t="s">
        <v>251</v>
      </c>
      <c r="BL190" t="s">
        <v>251</v>
      </c>
      <c r="BN190" t="s">
        <v>251</v>
      </c>
      <c r="BO190" t="s">
        <v>251</v>
      </c>
      <c r="BP190" t="s">
        <v>251</v>
      </c>
      <c r="BQ190" t="s">
        <v>251</v>
      </c>
      <c r="BR190" t="s">
        <v>251</v>
      </c>
      <c r="BT190" t="s">
        <v>251</v>
      </c>
      <c r="BU190" t="s">
        <v>251</v>
      </c>
      <c r="BV190" t="s">
        <v>251</v>
      </c>
      <c r="BX190" t="s">
        <v>251</v>
      </c>
      <c r="BY190" t="s">
        <v>251</v>
      </c>
      <c r="BZ190" t="s">
        <v>251</v>
      </c>
      <c r="CA190" t="s">
        <v>251</v>
      </c>
      <c r="CB190" t="s">
        <v>251</v>
      </c>
      <c r="CC190" t="s">
        <v>251</v>
      </c>
      <c r="CD190" t="s">
        <v>251</v>
      </c>
      <c r="CE190" t="s">
        <v>251</v>
      </c>
      <c r="CF190" t="s">
        <v>251</v>
      </c>
      <c r="CG190" t="s">
        <v>251</v>
      </c>
      <c r="CH190" t="s">
        <v>251</v>
      </c>
      <c r="CI190" t="s">
        <v>251</v>
      </c>
      <c r="CJ190" t="s">
        <v>251</v>
      </c>
      <c r="CK190" t="s">
        <v>251</v>
      </c>
      <c r="CL190" t="s">
        <v>251</v>
      </c>
      <c r="CQ190" t="s">
        <v>255</v>
      </c>
      <c r="CR190" t="s">
        <v>1136</v>
      </c>
      <c r="CS190" t="s">
        <v>243</v>
      </c>
      <c r="CT190" t="s">
        <v>243</v>
      </c>
      <c r="CU190" t="s">
        <v>243</v>
      </c>
      <c r="CV190" t="s">
        <v>242</v>
      </c>
      <c r="CW190" t="s">
        <v>242</v>
      </c>
      <c r="CX190" t="s">
        <v>243</v>
      </c>
      <c r="CY190" t="s">
        <v>243</v>
      </c>
      <c r="CZ190" t="s">
        <v>243</v>
      </c>
      <c r="DA190" t="s">
        <v>243</v>
      </c>
      <c r="DB190" t="s">
        <v>243</v>
      </c>
      <c r="DC190" t="s">
        <v>242</v>
      </c>
      <c r="DD190" t="s">
        <v>243</v>
      </c>
      <c r="DE190" t="s">
        <v>243</v>
      </c>
      <c r="DF190" t="s">
        <v>243</v>
      </c>
      <c r="DG190" t="s">
        <v>243</v>
      </c>
      <c r="DH190" t="s">
        <v>243</v>
      </c>
      <c r="DI190" t="s">
        <v>243</v>
      </c>
      <c r="DJ190" t="s">
        <v>243</v>
      </c>
      <c r="GG190" t="s">
        <v>1137</v>
      </c>
    </row>
    <row r="191" spans="1:189" x14ac:dyDescent="0.35">
      <c r="A191" t="s">
        <v>1138</v>
      </c>
      <c r="B191" t="s">
        <v>1080</v>
      </c>
      <c r="C191" t="s">
        <v>233</v>
      </c>
      <c r="D191" t="s">
        <v>507</v>
      </c>
      <c r="E191" t="s">
        <v>233</v>
      </c>
      <c r="F191" t="s">
        <v>233</v>
      </c>
      <c r="G191" t="s">
        <v>233</v>
      </c>
      <c r="H191" t="s">
        <v>1053</v>
      </c>
      <c r="I191" t="s">
        <v>261</v>
      </c>
      <c r="K191" t="s">
        <v>1139</v>
      </c>
      <c r="L191" t="s">
        <v>1140</v>
      </c>
      <c r="N191" t="s">
        <v>240</v>
      </c>
      <c r="O191" t="s">
        <v>421</v>
      </c>
      <c r="P191" t="s">
        <v>243</v>
      </c>
      <c r="Q191" t="s">
        <v>242</v>
      </c>
      <c r="R191" t="s">
        <v>243</v>
      </c>
      <c r="S191" t="s">
        <v>243</v>
      </c>
      <c r="T191" t="s">
        <v>243</v>
      </c>
      <c r="U191" t="s">
        <v>243</v>
      </c>
      <c r="W191" t="s">
        <v>591</v>
      </c>
      <c r="Y191" t="s">
        <v>851</v>
      </c>
      <c r="Z191" t="s">
        <v>243</v>
      </c>
      <c r="AA191" t="s">
        <v>243</v>
      </c>
      <c r="AB191" t="s">
        <v>243</v>
      </c>
      <c r="AC191" t="s">
        <v>243</v>
      </c>
      <c r="AD191" t="s">
        <v>243</v>
      </c>
      <c r="AE191" t="s">
        <v>243</v>
      </c>
      <c r="AF191" t="s">
        <v>243</v>
      </c>
      <c r="AG191" t="s">
        <v>243</v>
      </c>
      <c r="AH191" t="s">
        <v>242</v>
      </c>
      <c r="AI191" t="s">
        <v>243</v>
      </c>
      <c r="AJ191" t="s">
        <v>243</v>
      </c>
      <c r="AK191" t="s">
        <v>243</v>
      </c>
      <c r="AL191" t="s">
        <v>243</v>
      </c>
      <c r="AM191" t="s">
        <v>243</v>
      </c>
      <c r="AN191" t="s">
        <v>243</v>
      </c>
      <c r="AP191" t="s">
        <v>373</v>
      </c>
      <c r="AR191" t="s">
        <v>400</v>
      </c>
      <c r="AT191" t="s">
        <v>307</v>
      </c>
      <c r="AU191" t="s">
        <v>325</v>
      </c>
      <c r="AV191" t="s">
        <v>243</v>
      </c>
      <c r="AW191" t="s">
        <v>242</v>
      </c>
      <c r="AX191" t="s">
        <v>243</v>
      </c>
      <c r="AY191" t="s">
        <v>243</v>
      </c>
      <c r="AZ191" t="s">
        <v>243</v>
      </c>
      <c r="BA191" t="s">
        <v>243</v>
      </c>
      <c r="BB191" t="s">
        <v>243</v>
      </c>
      <c r="BC191" t="s">
        <v>250</v>
      </c>
      <c r="BD191" t="s">
        <v>250</v>
      </c>
      <c r="BE191" t="s">
        <v>250</v>
      </c>
      <c r="BF191" t="s">
        <v>250</v>
      </c>
      <c r="BG191" t="s">
        <v>250</v>
      </c>
      <c r="BH191" t="s">
        <v>250</v>
      </c>
      <c r="BI191" t="s">
        <v>251</v>
      </c>
      <c r="BJ191" t="s">
        <v>251</v>
      </c>
      <c r="BK191" t="s">
        <v>251</v>
      </c>
      <c r="BL191" t="s">
        <v>251</v>
      </c>
      <c r="BN191" t="s">
        <v>251</v>
      </c>
      <c r="BO191" t="s">
        <v>251</v>
      </c>
      <c r="BP191" t="s">
        <v>251</v>
      </c>
      <c r="BQ191" t="s">
        <v>266</v>
      </c>
      <c r="BR191" t="s">
        <v>251</v>
      </c>
      <c r="BT191" t="s">
        <v>251</v>
      </c>
      <c r="BU191" t="s">
        <v>251</v>
      </c>
      <c r="BV191" t="s">
        <v>251</v>
      </c>
      <c r="BW191" t="s">
        <v>251</v>
      </c>
      <c r="BX191" t="s">
        <v>251</v>
      </c>
      <c r="BY191" t="s">
        <v>251</v>
      </c>
      <c r="BZ191" t="s">
        <v>251</v>
      </c>
      <c r="CA191" t="s">
        <v>251</v>
      </c>
      <c r="CB191" t="s">
        <v>291</v>
      </c>
      <c r="CC191" t="s">
        <v>292</v>
      </c>
      <c r="CD191" t="s">
        <v>327</v>
      </c>
      <c r="CE191" t="s">
        <v>251</v>
      </c>
      <c r="CF191" t="s">
        <v>251</v>
      </c>
      <c r="CG191" t="s">
        <v>251</v>
      </c>
      <c r="CH191" t="s">
        <v>251</v>
      </c>
      <c r="CI191" t="s">
        <v>251</v>
      </c>
      <c r="CJ191" t="s">
        <v>251</v>
      </c>
      <c r="CK191" t="s">
        <v>251</v>
      </c>
      <c r="CL191" t="s">
        <v>251</v>
      </c>
      <c r="CN191" t="s">
        <v>110</v>
      </c>
      <c r="CO191" t="s">
        <v>121</v>
      </c>
      <c r="CP191" t="s">
        <v>122</v>
      </c>
      <c r="CQ191" t="s">
        <v>293</v>
      </c>
      <c r="DL191" t="s">
        <v>517</v>
      </c>
      <c r="DM191" t="s">
        <v>242</v>
      </c>
      <c r="DN191" t="s">
        <v>243</v>
      </c>
      <c r="DO191" t="s">
        <v>243</v>
      </c>
      <c r="DP191" t="s">
        <v>242</v>
      </c>
      <c r="DQ191" t="s">
        <v>243</v>
      </c>
      <c r="DR191" t="s">
        <v>243</v>
      </c>
      <c r="DS191" t="s">
        <v>243</v>
      </c>
      <c r="DT191" t="s">
        <v>243</v>
      </c>
      <c r="DU191" t="s">
        <v>243</v>
      </c>
      <c r="DV191" t="s">
        <v>243</v>
      </c>
      <c r="DW191" t="s">
        <v>242</v>
      </c>
      <c r="DX191" t="s">
        <v>243</v>
      </c>
      <c r="DY191" t="s">
        <v>243</v>
      </c>
      <c r="DZ191" t="s">
        <v>243</v>
      </c>
      <c r="EA191" t="s">
        <v>243</v>
      </c>
      <c r="EB191" t="s">
        <v>243</v>
      </c>
      <c r="EC191" t="s">
        <v>243</v>
      </c>
      <c r="ED191" t="s">
        <v>243</v>
      </c>
      <c r="EF191" t="s">
        <v>1141</v>
      </c>
      <c r="EG191" t="s">
        <v>243</v>
      </c>
      <c r="EH191" t="s">
        <v>243</v>
      </c>
      <c r="EI191" t="s">
        <v>243</v>
      </c>
      <c r="EJ191" t="s">
        <v>243</v>
      </c>
      <c r="EK191" t="s">
        <v>243</v>
      </c>
      <c r="EL191" t="s">
        <v>243</v>
      </c>
      <c r="EM191" t="s">
        <v>243</v>
      </c>
      <c r="EN191" t="s">
        <v>243</v>
      </c>
      <c r="EO191" t="s">
        <v>242</v>
      </c>
      <c r="EP191" t="s">
        <v>243</v>
      </c>
      <c r="EQ191" t="s">
        <v>243</v>
      </c>
      <c r="ER191" t="s">
        <v>243</v>
      </c>
      <c r="ES191" t="s">
        <v>243</v>
      </c>
      <c r="ET191" t="s">
        <v>243</v>
      </c>
      <c r="EU191" t="s">
        <v>243</v>
      </c>
      <c r="EV191" t="s">
        <v>243</v>
      </c>
      <c r="EW191" t="s">
        <v>243</v>
      </c>
      <c r="EX191" t="s">
        <v>243</v>
      </c>
      <c r="EY191" t="s">
        <v>243</v>
      </c>
      <c r="EZ191" t="s">
        <v>242</v>
      </c>
      <c r="FA191" t="s">
        <v>242</v>
      </c>
      <c r="FB191" t="s">
        <v>243</v>
      </c>
      <c r="FC191" t="s">
        <v>243</v>
      </c>
      <c r="FD191" t="s">
        <v>243</v>
      </c>
      <c r="FE191" t="s">
        <v>243</v>
      </c>
      <c r="FF191" t="s">
        <v>243</v>
      </c>
      <c r="FG191" t="s">
        <v>243</v>
      </c>
      <c r="FH191" t="s">
        <v>243</v>
      </c>
      <c r="FI191" t="s">
        <v>243</v>
      </c>
      <c r="FJ191" t="s">
        <v>243</v>
      </c>
      <c r="FK191" t="s">
        <v>243</v>
      </c>
      <c r="FL191" t="s">
        <v>727</v>
      </c>
      <c r="FM191" t="s">
        <v>242</v>
      </c>
      <c r="FN191" t="s">
        <v>242</v>
      </c>
      <c r="FO191" t="s">
        <v>243</v>
      </c>
      <c r="FP191" t="s">
        <v>243</v>
      </c>
      <c r="FQ191" t="s">
        <v>242</v>
      </c>
      <c r="FR191" t="s">
        <v>243</v>
      </c>
      <c r="FS191" t="s">
        <v>243</v>
      </c>
      <c r="FT191" t="s">
        <v>243</v>
      </c>
      <c r="FU191" t="s">
        <v>243</v>
      </c>
      <c r="FV191" t="s">
        <v>243</v>
      </c>
      <c r="FW191" t="s">
        <v>243</v>
      </c>
      <c r="FX191" t="s">
        <v>243</v>
      </c>
      <c r="FY191" t="s">
        <v>243</v>
      </c>
      <c r="FZ191" t="s">
        <v>243</v>
      </c>
      <c r="GA191" t="s">
        <v>243</v>
      </c>
      <c r="GB191" t="s">
        <v>243</v>
      </c>
      <c r="GC191" t="s">
        <v>243</v>
      </c>
      <c r="GD191" t="s">
        <v>243</v>
      </c>
      <c r="GE191" t="s">
        <v>243</v>
      </c>
      <c r="GG191" t="s">
        <v>1142</v>
      </c>
    </row>
    <row r="192" spans="1:189" x14ac:dyDescent="0.35">
      <c r="A192" t="s">
        <v>1143</v>
      </c>
      <c r="B192" t="s">
        <v>1080</v>
      </c>
      <c r="C192" t="s">
        <v>233</v>
      </c>
      <c r="D192" t="s">
        <v>334</v>
      </c>
      <c r="E192" t="s">
        <v>233</v>
      </c>
      <c r="F192" t="s">
        <v>233</v>
      </c>
      <c r="G192" t="s">
        <v>233</v>
      </c>
      <c r="H192" t="s">
        <v>701</v>
      </c>
      <c r="I192" t="s">
        <v>236</v>
      </c>
      <c r="J192" t="s">
        <v>381</v>
      </c>
      <c r="K192" t="s">
        <v>603</v>
      </c>
      <c r="L192" t="s">
        <v>604</v>
      </c>
      <c r="N192" t="s">
        <v>240</v>
      </c>
      <c r="O192" t="s">
        <v>241</v>
      </c>
      <c r="P192" t="s">
        <v>242</v>
      </c>
      <c r="Q192" t="s">
        <v>243</v>
      </c>
      <c r="R192" t="s">
        <v>243</v>
      </c>
      <c r="S192" t="s">
        <v>243</v>
      </c>
      <c r="T192" t="s">
        <v>243</v>
      </c>
      <c r="U192" t="s">
        <v>243</v>
      </c>
      <c r="W192" t="s">
        <v>244</v>
      </c>
      <c r="Y192" t="s">
        <v>311</v>
      </c>
      <c r="Z192" t="s">
        <v>242</v>
      </c>
      <c r="AA192" t="s">
        <v>243</v>
      </c>
      <c r="AB192" t="s">
        <v>243</v>
      </c>
      <c r="AC192" t="s">
        <v>243</v>
      </c>
      <c r="AD192" t="s">
        <v>243</v>
      </c>
      <c r="AE192" t="s">
        <v>243</v>
      </c>
      <c r="AF192" t="s">
        <v>243</v>
      </c>
      <c r="AG192" t="s">
        <v>243</v>
      </c>
      <c r="AH192" t="s">
        <v>243</v>
      </c>
      <c r="AI192" t="s">
        <v>243</v>
      </c>
      <c r="AJ192" t="s">
        <v>243</v>
      </c>
      <c r="AK192" t="s">
        <v>243</v>
      </c>
      <c r="AL192" t="s">
        <v>243</v>
      </c>
      <c r="AM192" t="s">
        <v>243</v>
      </c>
      <c r="AN192" t="s">
        <v>243</v>
      </c>
      <c r="AP192" t="s">
        <v>263</v>
      </c>
      <c r="AR192" t="s">
        <v>247</v>
      </c>
      <c r="AT192" t="s">
        <v>264</v>
      </c>
      <c r="AU192" t="s">
        <v>249</v>
      </c>
      <c r="AV192" t="s">
        <v>243</v>
      </c>
      <c r="AW192" t="s">
        <v>242</v>
      </c>
      <c r="AX192" t="s">
        <v>242</v>
      </c>
      <c r="AY192" t="s">
        <v>243</v>
      </c>
      <c r="AZ192" t="s">
        <v>242</v>
      </c>
      <c r="BA192" t="s">
        <v>243</v>
      </c>
      <c r="BB192" t="s">
        <v>243</v>
      </c>
      <c r="BC192" t="s">
        <v>250</v>
      </c>
      <c r="BD192" t="s">
        <v>250</v>
      </c>
      <c r="BE192" t="s">
        <v>250</v>
      </c>
      <c r="BF192" t="s">
        <v>250</v>
      </c>
      <c r="BG192" t="s">
        <v>250</v>
      </c>
      <c r="BH192" t="s">
        <v>250</v>
      </c>
      <c r="BI192" t="s">
        <v>251</v>
      </c>
      <c r="BJ192" t="s">
        <v>251</v>
      </c>
      <c r="BK192" t="s">
        <v>251</v>
      </c>
      <c r="BL192" t="s">
        <v>251</v>
      </c>
      <c r="BN192" t="s">
        <v>251</v>
      </c>
      <c r="BO192" t="s">
        <v>252</v>
      </c>
      <c r="BP192" t="s">
        <v>288</v>
      </c>
      <c r="BQ192" t="s">
        <v>266</v>
      </c>
      <c r="BR192" t="s">
        <v>251</v>
      </c>
      <c r="BT192" t="s">
        <v>251</v>
      </c>
      <c r="BU192" t="s">
        <v>251</v>
      </c>
      <c r="BV192" t="s">
        <v>251</v>
      </c>
      <c r="BX192" t="s">
        <v>251</v>
      </c>
      <c r="BY192" t="s">
        <v>251</v>
      </c>
      <c r="BZ192" t="s">
        <v>254</v>
      </c>
      <c r="CA192" t="s">
        <v>251</v>
      </c>
      <c r="CB192" t="s">
        <v>251</v>
      </c>
      <c r="CC192" t="s">
        <v>292</v>
      </c>
      <c r="CD192" t="s">
        <v>251</v>
      </c>
      <c r="CE192" t="s">
        <v>251</v>
      </c>
      <c r="CF192" t="s">
        <v>251</v>
      </c>
      <c r="CG192" t="s">
        <v>251</v>
      </c>
      <c r="CH192" t="s">
        <v>251</v>
      </c>
      <c r="CI192" t="s">
        <v>251</v>
      </c>
      <c r="CJ192" t="s">
        <v>251</v>
      </c>
      <c r="CK192" t="s">
        <v>251</v>
      </c>
      <c r="CL192" t="s">
        <v>251</v>
      </c>
      <c r="CN192" t="s">
        <v>108</v>
      </c>
      <c r="CO192" t="s">
        <v>110</v>
      </c>
      <c r="CP192" t="s">
        <v>109</v>
      </c>
      <c r="CQ192" t="s">
        <v>304</v>
      </c>
      <c r="CR192" t="s">
        <v>491</v>
      </c>
      <c r="CS192" t="s">
        <v>242</v>
      </c>
      <c r="CT192" t="s">
        <v>243</v>
      </c>
      <c r="CU192" t="s">
        <v>243</v>
      </c>
      <c r="CV192" t="s">
        <v>243</v>
      </c>
      <c r="CW192" t="s">
        <v>243</v>
      </c>
      <c r="CX192" t="s">
        <v>243</v>
      </c>
      <c r="CY192" t="s">
        <v>243</v>
      </c>
      <c r="CZ192" t="s">
        <v>243</v>
      </c>
      <c r="DA192" t="s">
        <v>243</v>
      </c>
      <c r="DB192" t="s">
        <v>243</v>
      </c>
      <c r="DC192" t="s">
        <v>243</v>
      </c>
      <c r="DD192" t="s">
        <v>243</v>
      </c>
      <c r="DE192" t="s">
        <v>243</v>
      </c>
      <c r="DF192" t="s">
        <v>243</v>
      </c>
      <c r="DG192" t="s">
        <v>243</v>
      </c>
      <c r="DH192" t="s">
        <v>243</v>
      </c>
      <c r="DI192" t="s">
        <v>243</v>
      </c>
      <c r="DJ192" t="s">
        <v>243</v>
      </c>
      <c r="EF192" t="s">
        <v>654</v>
      </c>
      <c r="EG192" t="s">
        <v>243</v>
      </c>
      <c r="EH192" t="s">
        <v>243</v>
      </c>
      <c r="EI192" t="s">
        <v>243</v>
      </c>
      <c r="EJ192" t="s">
        <v>243</v>
      </c>
      <c r="EK192" t="s">
        <v>243</v>
      </c>
      <c r="EL192" t="s">
        <v>243</v>
      </c>
      <c r="EM192" t="s">
        <v>242</v>
      </c>
      <c r="EN192" t="s">
        <v>242</v>
      </c>
      <c r="EO192" t="s">
        <v>242</v>
      </c>
      <c r="EP192" t="s">
        <v>243</v>
      </c>
      <c r="EQ192" t="s">
        <v>243</v>
      </c>
      <c r="ER192" t="s">
        <v>243</v>
      </c>
      <c r="ES192" t="s">
        <v>243</v>
      </c>
      <c r="ET192" t="s">
        <v>243</v>
      </c>
      <c r="EU192" t="s">
        <v>243</v>
      </c>
      <c r="EV192" t="s">
        <v>243</v>
      </c>
      <c r="EW192" t="s">
        <v>243</v>
      </c>
      <c r="EX192" t="s">
        <v>243</v>
      </c>
      <c r="EY192" t="s">
        <v>243</v>
      </c>
      <c r="EZ192" t="s">
        <v>243</v>
      </c>
      <c r="FA192" t="s">
        <v>243</v>
      </c>
      <c r="FB192" t="s">
        <v>243</v>
      </c>
      <c r="FC192" t="s">
        <v>243</v>
      </c>
      <c r="FD192" t="s">
        <v>243</v>
      </c>
      <c r="FE192" t="s">
        <v>243</v>
      </c>
      <c r="FF192" t="s">
        <v>243</v>
      </c>
      <c r="FG192" t="s">
        <v>243</v>
      </c>
      <c r="FH192" t="s">
        <v>243</v>
      </c>
      <c r="FI192" t="s">
        <v>243</v>
      </c>
      <c r="FJ192" t="s">
        <v>243</v>
      </c>
      <c r="FK192" t="s">
        <v>243</v>
      </c>
      <c r="FL192" t="s">
        <v>727</v>
      </c>
      <c r="FM192" t="s">
        <v>242</v>
      </c>
      <c r="FN192" t="s">
        <v>242</v>
      </c>
      <c r="FO192" t="s">
        <v>243</v>
      </c>
      <c r="FP192" t="s">
        <v>243</v>
      </c>
      <c r="FQ192" t="s">
        <v>242</v>
      </c>
      <c r="FR192" t="s">
        <v>243</v>
      </c>
      <c r="FS192" t="s">
        <v>243</v>
      </c>
      <c r="FT192" t="s">
        <v>243</v>
      </c>
      <c r="FU192" t="s">
        <v>243</v>
      </c>
      <c r="FV192" t="s">
        <v>243</v>
      </c>
      <c r="FW192" t="s">
        <v>243</v>
      </c>
      <c r="FX192" t="s">
        <v>243</v>
      </c>
      <c r="FY192" t="s">
        <v>243</v>
      </c>
      <c r="FZ192" t="s">
        <v>243</v>
      </c>
      <c r="GA192" t="s">
        <v>243</v>
      </c>
      <c r="GB192" t="s">
        <v>243</v>
      </c>
      <c r="GC192" t="s">
        <v>243</v>
      </c>
      <c r="GD192" t="s">
        <v>243</v>
      </c>
      <c r="GE192" t="s">
        <v>243</v>
      </c>
      <c r="GG192" t="s">
        <v>1144</v>
      </c>
    </row>
    <row r="193" spans="1:189" x14ac:dyDescent="0.35">
      <c r="A193" t="s">
        <v>1145</v>
      </c>
      <c r="B193" t="s">
        <v>1080</v>
      </c>
      <c r="C193" t="s">
        <v>233</v>
      </c>
      <c r="D193" t="s">
        <v>611</v>
      </c>
      <c r="E193" t="s">
        <v>233</v>
      </c>
      <c r="F193" t="s">
        <v>233</v>
      </c>
      <c r="G193" t="s">
        <v>233</v>
      </c>
      <c r="H193" t="s">
        <v>897</v>
      </c>
      <c r="I193" t="s">
        <v>261</v>
      </c>
      <c r="K193" t="s">
        <v>278</v>
      </c>
      <c r="L193" t="s">
        <v>279</v>
      </c>
      <c r="N193" t="s">
        <v>240</v>
      </c>
      <c r="O193" t="s">
        <v>241</v>
      </c>
      <c r="P193" t="s">
        <v>242</v>
      </c>
      <c r="Q193" t="s">
        <v>243</v>
      </c>
      <c r="R193" t="s">
        <v>243</v>
      </c>
      <c r="S193" t="s">
        <v>243</v>
      </c>
      <c r="T193" t="s">
        <v>243</v>
      </c>
      <c r="U193" t="s">
        <v>243</v>
      </c>
      <c r="W193" t="s">
        <v>244</v>
      </c>
      <c r="Y193" t="s">
        <v>356</v>
      </c>
      <c r="Z193" t="s">
        <v>243</v>
      </c>
      <c r="AA193" t="s">
        <v>243</v>
      </c>
      <c r="AB193" t="s">
        <v>243</v>
      </c>
      <c r="AC193" t="s">
        <v>243</v>
      </c>
      <c r="AD193" t="s">
        <v>243</v>
      </c>
      <c r="AE193" t="s">
        <v>243</v>
      </c>
      <c r="AF193" t="s">
        <v>243</v>
      </c>
      <c r="AG193" t="s">
        <v>243</v>
      </c>
      <c r="AH193" t="s">
        <v>243</v>
      </c>
      <c r="AI193" t="s">
        <v>243</v>
      </c>
      <c r="AJ193" t="s">
        <v>243</v>
      </c>
      <c r="AK193" t="s">
        <v>242</v>
      </c>
      <c r="AL193" t="s">
        <v>243</v>
      </c>
      <c r="AM193" t="s">
        <v>243</v>
      </c>
      <c r="AN193" t="s">
        <v>243</v>
      </c>
      <c r="AP193" t="s">
        <v>246</v>
      </c>
      <c r="AR193" t="s">
        <v>437</v>
      </c>
      <c r="AT193" t="s">
        <v>284</v>
      </c>
      <c r="AU193" t="s">
        <v>464</v>
      </c>
      <c r="AV193" t="s">
        <v>243</v>
      </c>
      <c r="AW193" t="s">
        <v>243</v>
      </c>
      <c r="AX193" t="s">
        <v>243</v>
      </c>
      <c r="AY193" t="s">
        <v>242</v>
      </c>
      <c r="AZ193" t="s">
        <v>243</v>
      </c>
      <c r="BA193" t="s">
        <v>243</v>
      </c>
      <c r="BB193" t="s">
        <v>243</v>
      </c>
      <c r="BC193" t="s">
        <v>286</v>
      </c>
      <c r="BD193" t="s">
        <v>250</v>
      </c>
      <c r="BE193" t="s">
        <v>250</v>
      </c>
      <c r="BF193" t="s">
        <v>287</v>
      </c>
      <c r="BG193" t="s">
        <v>250</v>
      </c>
      <c r="BH193" t="s">
        <v>250</v>
      </c>
      <c r="BI193" t="s">
        <v>251</v>
      </c>
      <c r="BJ193" t="s">
        <v>251</v>
      </c>
      <c r="BK193" t="s">
        <v>251</v>
      </c>
      <c r="BL193" t="s">
        <v>251</v>
      </c>
      <c r="BN193" t="s">
        <v>251</v>
      </c>
      <c r="BO193" t="s">
        <v>251</v>
      </c>
      <c r="BP193" t="s">
        <v>251</v>
      </c>
      <c r="BQ193" t="s">
        <v>268</v>
      </c>
      <c r="BR193" t="s">
        <v>251</v>
      </c>
      <c r="BT193" t="s">
        <v>251</v>
      </c>
      <c r="BU193" t="s">
        <v>251</v>
      </c>
      <c r="BV193" t="s">
        <v>251</v>
      </c>
      <c r="BX193" t="s">
        <v>251</v>
      </c>
      <c r="BY193" t="s">
        <v>251</v>
      </c>
      <c r="BZ193" t="s">
        <v>251</v>
      </c>
      <c r="CA193" t="s">
        <v>251</v>
      </c>
      <c r="CB193" t="s">
        <v>251</v>
      </c>
      <c r="CC193" t="s">
        <v>292</v>
      </c>
      <c r="CD193" t="s">
        <v>251</v>
      </c>
      <c r="CE193" t="s">
        <v>251</v>
      </c>
      <c r="CF193" t="s">
        <v>251</v>
      </c>
      <c r="CG193" t="s">
        <v>268</v>
      </c>
      <c r="CH193" t="s">
        <v>251</v>
      </c>
      <c r="CI193" t="s">
        <v>251</v>
      </c>
      <c r="CJ193" t="s">
        <v>251</v>
      </c>
      <c r="CK193" t="s">
        <v>268</v>
      </c>
      <c r="CL193" t="s">
        <v>251</v>
      </c>
      <c r="CN193" t="s">
        <v>122</v>
      </c>
      <c r="CQ193" t="s">
        <v>304</v>
      </c>
      <c r="CR193" t="s">
        <v>1146</v>
      </c>
      <c r="CS193" t="s">
        <v>243</v>
      </c>
      <c r="CT193" t="s">
        <v>242</v>
      </c>
      <c r="CU193" t="s">
        <v>242</v>
      </c>
      <c r="CV193" t="s">
        <v>243</v>
      </c>
      <c r="CW193" t="s">
        <v>242</v>
      </c>
      <c r="CX193" t="s">
        <v>243</v>
      </c>
      <c r="CY193" t="s">
        <v>243</v>
      </c>
      <c r="CZ193" t="s">
        <v>243</v>
      </c>
      <c r="DA193" t="s">
        <v>243</v>
      </c>
      <c r="DB193" t="s">
        <v>243</v>
      </c>
      <c r="DC193" t="s">
        <v>243</v>
      </c>
      <c r="DD193" t="s">
        <v>243</v>
      </c>
      <c r="DE193" t="s">
        <v>243</v>
      </c>
      <c r="DF193" t="s">
        <v>243</v>
      </c>
      <c r="DG193" t="s">
        <v>243</v>
      </c>
      <c r="DH193" t="s">
        <v>243</v>
      </c>
      <c r="DI193" t="s">
        <v>243</v>
      </c>
      <c r="DJ193" t="s">
        <v>243</v>
      </c>
      <c r="EF193" t="s">
        <v>122</v>
      </c>
      <c r="EG193" t="s">
        <v>243</v>
      </c>
      <c r="EH193" t="s">
        <v>243</v>
      </c>
      <c r="EI193" t="s">
        <v>243</v>
      </c>
      <c r="EJ193" t="s">
        <v>243</v>
      </c>
      <c r="EK193" t="s">
        <v>243</v>
      </c>
      <c r="EL193" t="s">
        <v>243</v>
      </c>
      <c r="EM193" t="s">
        <v>243</v>
      </c>
      <c r="EN193" t="s">
        <v>243</v>
      </c>
      <c r="EO193" t="s">
        <v>243</v>
      </c>
      <c r="EP193" t="s">
        <v>243</v>
      </c>
      <c r="EQ193" t="s">
        <v>243</v>
      </c>
      <c r="ER193" t="s">
        <v>243</v>
      </c>
      <c r="ES193" t="s">
        <v>243</v>
      </c>
      <c r="ET193" t="s">
        <v>243</v>
      </c>
      <c r="EU193" t="s">
        <v>243</v>
      </c>
      <c r="EV193" t="s">
        <v>243</v>
      </c>
      <c r="EW193" t="s">
        <v>243</v>
      </c>
      <c r="EX193" t="s">
        <v>243</v>
      </c>
      <c r="EY193" t="s">
        <v>243</v>
      </c>
      <c r="EZ193" t="s">
        <v>243</v>
      </c>
      <c r="FA193" t="s">
        <v>242</v>
      </c>
      <c r="FB193" t="s">
        <v>243</v>
      </c>
      <c r="FC193" t="s">
        <v>243</v>
      </c>
      <c r="FD193" t="s">
        <v>243</v>
      </c>
      <c r="FE193" t="s">
        <v>243</v>
      </c>
      <c r="FF193" t="s">
        <v>243</v>
      </c>
      <c r="FG193" t="s">
        <v>243</v>
      </c>
      <c r="FH193" t="s">
        <v>243</v>
      </c>
      <c r="FI193" t="s">
        <v>243</v>
      </c>
      <c r="FJ193" t="s">
        <v>243</v>
      </c>
      <c r="FK193" t="s">
        <v>243</v>
      </c>
      <c r="FL193" t="s">
        <v>341</v>
      </c>
      <c r="FM193" t="s">
        <v>242</v>
      </c>
      <c r="FN193" t="s">
        <v>243</v>
      </c>
      <c r="FO193" t="s">
        <v>243</v>
      </c>
      <c r="FP193" t="s">
        <v>243</v>
      </c>
      <c r="FQ193" t="s">
        <v>243</v>
      </c>
      <c r="FR193" t="s">
        <v>242</v>
      </c>
      <c r="FS193" t="s">
        <v>243</v>
      </c>
      <c r="FT193" t="s">
        <v>243</v>
      </c>
      <c r="FU193" t="s">
        <v>243</v>
      </c>
      <c r="FV193" t="s">
        <v>243</v>
      </c>
      <c r="FW193" t="s">
        <v>243</v>
      </c>
      <c r="FX193" t="s">
        <v>243</v>
      </c>
      <c r="FY193" t="s">
        <v>243</v>
      </c>
      <c r="FZ193" t="s">
        <v>243</v>
      </c>
      <c r="GA193" t="s">
        <v>243</v>
      </c>
      <c r="GB193" t="s">
        <v>243</v>
      </c>
      <c r="GC193" t="s">
        <v>243</v>
      </c>
      <c r="GD193" t="s">
        <v>243</v>
      </c>
      <c r="GE193" t="s">
        <v>243</v>
      </c>
      <c r="GG193" t="s">
        <v>1147</v>
      </c>
    </row>
    <row r="194" spans="1:189" x14ac:dyDescent="0.35">
      <c r="A194" t="s">
        <v>1148</v>
      </c>
      <c r="B194" t="s">
        <v>1080</v>
      </c>
      <c r="C194" t="s">
        <v>233</v>
      </c>
      <c r="D194" t="s">
        <v>471</v>
      </c>
      <c r="E194" t="s">
        <v>233</v>
      </c>
      <c r="F194" t="s">
        <v>233</v>
      </c>
      <c r="G194" t="s">
        <v>233</v>
      </c>
      <c r="H194" t="s">
        <v>1149</v>
      </c>
      <c r="I194" t="s">
        <v>261</v>
      </c>
      <c r="K194" t="s">
        <v>238</v>
      </c>
      <c r="L194" t="s">
        <v>239</v>
      </c>
      <c r="N194" t="s">
        <v>240</v>
      </c>
      <c r="O194" t="s">
        <v>241</v>
      </c>
      <c r="P194" t="s">
        <v>242</v>
      </c>
      <c r="Q194" t="s">
        <v>243</v>
      </c>
      <c r="R194" t="s">
        <v>243</v>
      </c>
      <c r="S194" t="s">
        <v>243</v>
      </c>
      <c r="T194" t="s">
        <v>243</v>
      </c>
      <c r="U194" t="s">
        <v>243</v>
      </c>
      <c r="W194" t="s">
        <v>244</v>
      </c>
      <c r="Y194" t="s">
        <v>372</v>
      </c>
      <c r="Z194" t="s">
        <v>243</v>
      </c>
      <c r="AA194" t="s">
        <v>243</v>
      </c>
      <c r="AB194" t="s">
        <v>242</v>
      </c>
      <c r="AC194" t="s">
        <v>243</v>
      </c>
      <c r="AD194" t="s">
        <v>243</v>
      </c>
      <c r="AE194" t="s">
        <v>243</v>
      </c>
      <c r="AF194" t="s">
        <v>243</v>
      </c>
      <c r="AG194" t="s">
        <v>243</v>
      </c>
      <c r="AH194" t="s">
        <v>243</v>
      </c>
      <c r="AI194" t="s">
        <v>243</v>
      </c>
      <c r="AJ194" t="s">
        <v>243</v>
      </c>
      <c r="AK194" t="s">
        <v>243</v>
      </c>
      <c r="AL194" t="s">
        <v>243</v>
      </c>
      <c r="AM194" t="s">
        <v>243</v>
      </c>
      <c r="AN194" t="s">
        <v>243</v>
      </c>
      <c r="AP194" t="s">
        <v>246</v>
      </c>
      <c r="AR194" t="s">
        <v>247</v>
      </c>
      <c r="AT194" t="s">
        <v>284</v>
      </c>
      <c r="AU194" t="s">
        <v>312</v>
      </c>
      <c r="AV194" t="s">
        <v>243</v>
      </c>
      <c r="AW194" t="s">
        <v>242</v>
      </c>
      <c r="AX194" t="s">
        <v>243</v>
      </c>
      <c r="AY194" t="s">
        <v>243</v>
      </c>
      <c r="AZ194" t="s">
        <v>242</v>
      </c>
      <c r="BA194" t="s">
        <v>243</v>
      </c>
      <c r="BB194" t="s">
        <v>243</v>
      </c>
      <c r="BC194" t="s">
        <v>250</v>
      </c>
      <c r="BD194" t="s">
        <v>250</v>
      </c>
      <c r="BE194" t="s">
        <v>250</v>
      </c>
      <c r="BF194" t="s">
        <v>250</v>
      </c>
      <c r="BG194" t="s">
        <v>250</v>
      </c>
      <c r="BH194" t="s">
        <v>250</v>
      </c>
      <c r="BI194" t="s">
        <v>251</v>
      </c>
      <c r="BJ194" t="s">
        <v>251</v>
      </c>
      <c r="BK194" t="s">
        <v>251</v>
      </c>
      <c r="BL194" t="s">
        <v>251</v>
      </c>
      <c r="BN194" t="s">
        <v>438</v>
      </c>
      <c r="BO194" t="s">
        <v>251</v>
      </c>
      <c r="BP194" t="s">
        <v>251</v>
      </c>
      <c r="BQ194" t="s">
        <v>266</v>
      </c>
      <c r="BR194" t="s">
        <v>267</v>
      </c>
      <c r="BT194" t="s">
        <v>251</v>
      </c>
      <c r="BU194" t="s">
        <v>251</v>
      </c>
      <c r="BV194" t="s">
        <v>251</v>
      </c>
      <c r="BX194" t="s">
        <v>251</v>
      </c>
      <c r="BY194" t="s">
        <v>251</v>
      </c>
      <c r="BZ194" t="s">
        <v>254</v>
      </c>
      <c r="CA194" t="s">
        <v>290</v>
      </c>
      <c r="CB194" t="s">
        <v>251</v>
      </c>
      <c r="CC194" t="s">
        <v>292</v>
      </c>
      <c r="CD194" t="s">
        <v>251</v>
      </c>
      <c r="CE194" t="s">
        <v>251</v>
      </c>
      <c r="CF194" t="s">
        <v>251</v>
      </c>
      <c r="CG194" t="s">
        <v>251</v>
      </c>
      <c r="CH194" t="s">
        <v>251</v>
      </c>
      <c r="CI194" t="s">
        <v>251</v>
      </c>
      <c r="CJ194" t="s">
        <v>251</v>
      </c>
      <c r="CK194" t="s">
        <v>269</v>
      </c>
      <c r="CL194" t="s">
        <v>251</v>
      </c>
      <c r="CN194" t="s">
        <v>111</v>
      </c>
      <c r="CO194" t="s">
        <v>110</v>
      </c>
      <c r="CP194" t="s">
        <v>120</v>
      </c>
      <c r="CQ194" t="s">
        <v>293</v>
      </c>
      <c r="DL194" t="s">
        <v>1150</v>
      </c>
      <c r="DM194" t="s">
        <v>242</v>
      </c>
      <c r="DN194" t="s">
        <v>243</v>
      </c>
      <c r="DO194" t="s">
        <v>243</v>
      </c>
      <c r="DP194" t="s">
        <v>243</v>
      </c>
      <c r="DQ194" t="s">
        <v>242</v>
      </c>
      <c r="DR194" t="s">
        <v>243</v>
      </c>
      <c r="DS194" t="s">
        <v>242</v>
      </c>
      <c r="DT194" t="s">
        <v>243</v>
      </c>
      <c r="DU194" t="s">
        <v>243</v>
      </c>
      <c r="DV194" t="s">
        <v>243</v>
      </c>
      <c r="DW194" t="s">
        <v>242</v>
      </c>
      <c r="DX194" t="s">
        <v>243</v>
      </c>
      <c r="DY194" t="s">
        <v>243</v>
      </c>
      <c r="DZ194" t="s">
        <v>243</v>
      </c>
      <c r="EA194" t="s">
        <v>243</v>
      </c>
      <c r="EB194" t="s">
        <v>243</v>
      </c>
      <c r="EC194" t="s">
        <v>243</v>
      </c>
      <c r="ED194" t="s">
        <v>243</v>
      </c>
      <c r="EF194" t="s">
        <v>945</v>
      </c>
      <c r="EG194" t="s">
        <v>243</v>
      </c>
      <c r="EH194" t="s">
        <v>243</v>
      </c>
      <c r="EI194" t="s">
        <v>243</v>
      </c>
      <c r="EJ194" t="s">
        <v>243</v>
      </c>
      <c r="EK194" t="s">
        <v>243</v>
      </c>
      <c r="EL194" t="s">
        <v>243</v>
      </c>
      <c r="EM194" t="s">
        <v>243</v>
      </c>
      <c r="EN194" t="s">
        <v>243</v>
      </c>
      <c r="EO194" t="s">
        <v>242</v>
      </c>
      <c r="EP194" t="s">
        <v>242</v>
      </c>
      <c r="EQ194" t="s">
        <v>243</v>
      </c>
      <c r="ER194" t="s">
        <v>243</v>
      </c>
      <c r="ES194" t="s">
        <v>243</v>
      </c>
      <c r="ET194" t="s">
        <v>243</v>
      </c>
      <c r="EU194" t="s">
        <v>243</v>
      </c>
      <c r="EV194" t="s">
        <v>243</v>
      </c>
      <c r="EW194" t="s">
        <v>243</v>
      </c>
      <c r="EX194" t="s">
        <v>243</v>
      </c>
      <c r="EY194" t="s">
        <v>242</v>
      </c>
      <c r="EZ194" t="s">
        <v>243</v>
      </c>
      <c r="FA194" t="s">
        <v>243</v>
      </c>
      <c r="FB194" t="s">
        <v>243</v>
      </c>
      <c r="FC194" t="s">
        <v>243</v>
      </c>
      <c r="FD194" t="s">
        <v>243</v>
      </c>
      <c r="FE194" t="s">
        <v>243</v>
      </c>
      <c r="FF194" t="s">
        <v>243</v>
      </c>
      <c r="FG194" t="s">
        <v>243</v>
      </c>
      <c r="FH194" t="s">
        <v>243</v>
      </c>
      <c r="FI194" t="s">
        <v>243</v>
      </c>
      <c r="FJ194" t="s">
        <v>243</v>
      </c>
      <c r="FK194" t="s">
        <v>243</v>
      </c>
      <c r="FL194" t="s">
        <v>630</v>
      </c>
      <c r="FM194" t="s">
        <v>242</v>
      </c>
      <c r="FN194" t="s">
        <v>243</v>
      </c>
      <c r="FO194" t="s">
        <v>243</v>
      </c>
      <c r="FP194" t="s">
        <v>243</v>
      </c>
      <c r="FQ194" t="s">
        <v>243</v>
      </c>
      <c r="FR194" t="s">
        <v>242</v>
      </c>
      <c r="FS194" t="s">
        <v>243</v>
      </c>
      <c r="FT194" t="s">
        <v>243</v>
      </c>
      <c r="FU194" t="s">
        <v>243</v>
      </c>
      <c r="FV194" t="s">
        <v>243</v>
      </c>
      <c r="FW194" t="s">
        <v>243</v>
      </c>
      <c r="FX194" t="s">
        <v>243</v>
      </c>
      <c r="FY194" t="s">
        <v>243</v>
      </c>
      <c r="FZ194" t="s">
        <v>242</v>
      </c>
      <c r="GA194" t="s">
        <v>243</v>
      </c>
      <c r="GB194" t="s">
        <v>243</v>
      </c>
      <c r="GC194" t="s">
        <v>243</v>
      </c>
      <c r="GD194" t="s">
        <v>243</v>
      </c>
      <c r="GE194" t="s">
        <v>243</v>
      </c>
      <c r="GG194" t="s">
        <v>1151</v>
      </c>
    </row>
    <row r="195" spans="1:189" x14ac:dyDescent="0.35">
      <c r="A195" t="s">
        <v>1152</v>
      </c>
      <c r="B195" t="s">
        <v>1080</v>
      </c>
      <c r="C195" t="s">
        <v>233</v>
      </c>
      <c r="D195" t="s">
        <v>419</v>
      </c>
      <c r="E195" t="s">
        <v>233</v>
      </c>
      <c r="F195" t="s">
        <v>233</v>
      </c>
      <c r="G195" t="s">
        <v>233</v>
      </c>
      <c r="H195" t="s">
        <v>1153</v>
      </c>
      <c r="I195" t="s">
        <v>261</v>
      </c>
      <c r="K195" t="s">
        <v>567</v>
      </c>
      <c r="L195" t="s">
        <v>982</v>
      </c>
      <c r="N195" t="s">
        <v>240</v>
      </c>
      <c r="O195" t="s">
        <v>241</v>
      </c>
      <c r="P195" t="s">
        <v>242</v>
      </c>
      <c r="Q195" t="s">
        <v>243</v>
      </c>
      <c r="R195" t="s">
        <v>243</v>
      </c>
      <c r="S195" t="s">
        <v>243</v>
      </c>
      <c r="T195" t="s">
        <v>243</v>
      </c>
      <c r="U195" t="s">
        <v>243</v>
      </c>
      <c r="W195" t="s">
        <v>244</v>
      </c>
      <c r="Y195" t="s">
        <v>262</v>
      </c>
      <c r="Z195" t="s">
        <v>243</v>
      </c>
      <c r="AA195" t="s">
        <v>243</v>
      </c>
      <c r="AB195" t="s">
        <v>243</v>
      </c>
      <c r="AC195" t="s">
        <v>243</v>
      </c>
      <c r="AD195" t="s">
        <v>243</v>
      </c>
      <c r="AE195" t="s">
        <v>242</v>
      </c>
      <c r="AF195" t="s">
        <v>243</v>
      </c>
      <c r="AG195" t="s">
        <v>243</v>
      </c>
      <c r="AH195" t="s">
        <v>243</v>
      </c>
      <c r="AI195" t="s">
        <v>243</v>
      </c>
      <c r="AJ195" t="s">
        <v>243</v>
      </c>
      <c r="AK195" t="s">
        <v>243</v>
      </c>
      <c r="AL195" t="s">
        <v>243</v>
      </c>
      <c r="AM195" t="s">
        <v>243</v>
      </c>
      <c r="AN195" t="s">
        <v>243</v>
      </c>
      <c r="AP195" t="s">
        <v>246</v>
      </c>
      <c r="AR195" t="s">
        <v>482</v>
      </c>
      <c r="AT195" t="s">
        <v>317</v>
      </c>
      <c r="AU195" t="s">
        <v>325</v>
      </c>
      <c r="AV195" t="s">
        <v>243</v>
      </c>
      <c r="AW195" t="s">
        <v>242</v>
      </c>
      <c r="AX195" t="s">
        <v>243</v>
      </c>
      <c r="AY195" t="s">
        <v>243</v>
      </c>
      <c r="AZ195" t="s">
        <v>243</v>
      </c>
      <c r="BA195" t="s">
        <v>243</v>
      </c>
      <c r="BB195" t="s">
        <v>243</v>
      </c>
      <c r="BC195" t="s">
        <v>250</v>
      </c>
      <c r="BD195" t="s">
        <v>250</v>
      </c>
      <c r="BE195" t="s">
        <v>250</v>
      </c>
      <c r="BF195" t="s">
        <v>250</v>
      </c>
      <c r="BG195" t="s">
        <v>250</v>
      </c>
      <c r="BH195" t="s">
        <v>250</v>
      </c>
      <c r="BI195" t="s">
        <v>251</v>
      </c>
      <c r="BJ195" t="s">
        <v>251</v>
      </c>
      <c r="BK195" t="s">
        <v>251</v>
      </c>
      <c r="BL195" t="s">
        <v>251</v>
      </c>
      <c r="BN195" t="s">
        <v>251</v>
      </c>
      <c r="BO195" t="s">
        <v>252</v>
      </c>
      <c r="BP195" t="s">
        <v>288</v>
      </c>
      <c r="BQ195" t="s">
        <v>266</v>
      </c>
      <c r="BR195" t="s">
        <v>251</v>
      </c>
      <c r="BT195" t="s">
        <v>251</v>
      </c>
      <c r="BU195" t="s">
        <v>251</v>
      </c>
      <c r="BV195" t="s">
        <v>251</v>
      </c>
      <c r="BW195" t="s">
        <v>251</v>
      </c>
      <c r="BX195" t="s">
        <v>251</v>
      </c>
      <c r="BY195" t="s">
        <v>251</v>
      </c>
      <c r="BZ195" t="s">
        <v>251</v>
      </c>
      <c r="CA195" t="s">
        <v>251</v>
      </c>
      <c r="CB195" t="s">
        <v>291</v>
      </c>
      <c r="CC195" t="s">
        <v>292</v>
      </c>
      <c r="CD195" t="s">
        <v>251</v>
      </c>
      <c r="CE195" t="s">
        <v>251</v>
      </c>
      <c r="CF195" t="s">
        <v>466</v>
      </c>
      <c r="CG195" t="s">
        <v>251</v>
      </c>
      <c r="CH195" t="s">
        <v>251</v>
      </c>
      <c r="CI195" t="s">
        <v>251</v>
      </c>
      <c r="CJ195" t="s">
        <v>251</v>
      </c>
      <c r="CK195" t="s">
        <v>251</v>
      </c>
      <c r="CL195" t="s">
        <v>251</v>
      </c>
      <c r="CN195" t="s">
        <v>110</v>
      </c>
      <c r="CO195" t="s">
        <v>108</v>
      </c>
      <c r="CP195" t="s">
        <v>109</v>
      </c>
      <c r="CQ195" t="s">
        <v>293</v>
      </c>
      <c r="DL195" t="s">
        <v>517</v>
      </c>
      <c r="DM195" t="s">
        <v>242</v>
      </c>
      <c r="DN195" t="s">
        <v>243</v>
      </c>
      <c r="DO195" t="s">
        <v>243</v>
      </c>
      <c r="DP195" t="s">
        <v>242</v>
      </c>
      <c r="DQ195" t="s">
        <v>243</v>
      </c>
      <c r="DR195" t="s">
        <v>243</v>
      </c>
      <c r="DS195" t="s">
        <v>243</v>
      </c>
      <c r="DT195" t="s">
        <v>243</v>
      </c>
      <c r="DU195" t="s">
        <v>243</v>
      </c>
      <c r="DV195" t="s">
        <v>243</v>
      </c>
      <c r="DW195" t="s">
        <v>242</v>
      </c>
      <c r="DX195" t="s">
        <v>243</v>
      </c>
      <c r="DY195" t="s">
        <v>243</v>
      </c>
      <c r="DZ195" t="s">
        <v>243</v>
      </c>
      <c r="EA195" t="s">
        <v>243</v>
      </c>
      <c r="EB195" t="s">
        <v>243</v>
      </c>
      <c r="EC195" t="s">
        <v>243</v>
      </c>
      <c r="ED195" t="s">
        <v>243</v>
      </c>
      <c r="EF195" t="s">
        <v>108</v>
      </c>
      <c r="EG195" t="s">
        <v>243</v>
      </c>
      <c r="EH195" t="s">
        <v>243</v>
      </c>
      <c r="EI195" t="s">
        <v>243</v>
      </c>
      <c r="EJ195" t="s">
        <v>243</v>
      </c>
      <c r="EK195" t="s">
        <v>243</v>
      </c>
      <c r="EL195" t="s">
        <v>243</v>
      </c>
      <c r="EM195" t="s">
        <v>242</v>
      </c>
      <c r="EN195" t="s">
        <v>243</v>
      </c>
      <c r="EO195" t="s">
        <v>243</v>
      </c>
      <c r="EP195" t="s">
        <v>243</v>
      </c>
      <c r="EQ195" t="s">
        <v>243</v>
      </c>
      <c r="ER195" t="s">
        <v>243</v>
      </c>
      <c r="ES195" t="s">
        <v>243</v>
      </c>
      <c r="ET195" t="s">
        <v>243</v>
      </c>
      <c r="EU195" t="s">
        <v>243</v>
      </c>
      <c r="EV195" t="s">
        <v>243</v>
      </c>
      <c r="EW195" t="s">
        <v>243</v>
      </c>
      <c r="EX195" t="s">
        <v>243</v>
      </c>
      <c r="EY195" t="s">
        <v>243</v>
      </c>
      <c r="EZ195" t="s">
        <v>243</v>
      </c>
      <c r="FA195" t="s">
        <v>243</v>
      </c>
      <c r="FB195" t="s">
        <v>243</v>
      </c>
      <c r="FC195" t="s">
        <v>243</v>
      </c>
      <c r="FD195" t="s">
        <v>243</v>
      </c>
      <c r="FE195" t="s">
        <v>243</v>
      </c>
      <c r="FF195" t="s">
        <v>243</v>
      </c>
      <c r="FG195" t="s">
        <v>243</v>
      </c>
      <c r="FH195" t="s">
        <v>243</v>
      </c>
      <c r="FI195" t="s">
        <v>243</v>
      </c>
      <c r="FJ195" t="s">
        <v>243</v>
      </c>
      <c r="FK195" t="s">
        <v>243</v>
      </c>
      <c r="FL195" t="s">
        <v>416</v>
      </c>
      <c r="FM195" t="s">
        <v>242</v>
      </c>
      <c r="FN195" t="s">
        <v>242</v>
      </c>
      <c r="FO195" t="s">
        <v>243</v>
      </c>
      <c r="FP195" t="s">
        <v>243</v>
      </c>
      <c r="FQ195" t="s">
        <v>243</v>
      </c>
      <c r="FR195" t="s">
        <v>243</v>
      </c>
      <c r="FS195" t="s">
        <v>243</v>
      </c>
      <c r="FT195" t="s">
        <v>243</v>
      </c>
      <c r="FU195" t="s">
        <v>243</v>
      </c>
      <c r="FV195" t="s">
        <v>243</v>
      </c>
      <c r="FW195" t="s">
        <v>243</v>
      </c>
      <c r="FX195" t="s">
        <v>243</v>
      </c>
      <c r="FY195" t="s">
        <v>243</v>
      </c>
      <c r="FZ195" t="s">
        <v>243</v>
      </c>
      <c r="GA195" t="s">
        <v>243</v>
      </c>
      <c r="GB195" t="s">
        <v>243</v>
      </c>
      <c r="GC195" t="s">
        <v>243</v>
      </c>
      <c r="GD195" t="s">
        <v>243</v>
      </c>
      <c r="GE195" t="s">
        <v>243</v>
      </c>
      <c r="GG195" t="s">
        <v>1154</v>
      </c>
    </row>
    <row r="196" spans="1:189" x14ac:dyDescent="0.35">
      <c r="A196" t="s">
        <v>1155</v>
      </c>
      <c r="B196" t="s">
        <v>1080</v>
      </c>
      <c r="C196" t="s">
        <v>233</v>
      </c>
      <c r="D196" t="s">
        <v>237</v>
      </c>
      <c r="E196" t="s">
        <v>233</v>
      </c>
      <c r="F196" t="s">
        <v>233</v>
      </c>
      <c r="G196" t="s">
        <v>233</v>
      </c>
      <c r="H196" t="s">
        <v>235</v>
      </c>
      <c r="I196" t="s">
        <v>236</v>
      </c>
      <c r="J196" t="s">
        <v>434</v>
      </c>
      <c r="K196" t="s">
        <v>238</v>
      </c>
      <c r="L196" t="s">
        <v>239</v>
      </c>
      <c r="N196" t="s">
        <v>240</v>
      </c>
      <c r="O196" t="s">
        <v>241</v>
      </c>
      <c r="P196" t="s">
        <v>242</v>
      </c>
      <c r="Q196" t="s">
        <v>243</v>
      </c>
      <c r="R196" t="s">
        <v>243</v>
      </c>
      <c r="S196" t="s">
        <v>243</v>
      </c>
      <c r="T196" t="s">
        <v>243</v>
      </c>
      <c r="U196" t="s">
        <v>243</v>
      </c>
      <c r="W196" t="s">
        <v>244</v>
      </c>
      <c r="Y196" t="s">
        <v>323</v>
      </c>
      <c r="Z196" t="s">
        <v>243</v>
      </c>
      <c r="AA196" t="s">
        <v>243</v>
      </c>
      <c r="AB196" t="s">
        <v>243</v>
      </c>
      <c r="AC196" t="s">
        <v>243</v>
      </c>
      <c r="AD196" t="s">
        <v>243</v>
      </c>
      <c r="AE196" t="s">
        <v>243</v>
      </c>
      <c r="AF196" t="s">
        <v>242</v>
      </c>
      <c r="AG196" t="s">
        <v>243</v>
      </c>
      <c r="AH196" t="s">
        <v>243</v>
      </c>
      <c r="AI196" t="s">
        <v>243</v>
      </c>
      <c r="AJ196" t="s">
        <v>243</v>
      </c>
      <c r="AK196" t="s">
        <v>242</v>
      </c>
      <c r="AL196" t="s">
        <v>243</v>
      </c>
      <c r="AM196" t="s">
        <v>243</v>
      </c>
      <c r="AN196" t="s">
        <v>243</v>
      </c>
      <c r="AP196" t="s">
        <v>373</v>
      </c>
      <c r="AR196" t="s">
        <v>247</v>
      </c>
      <c r="AT196" t="s">
        <v>264</v>
      </c>
      <c r="AU196" t="s">
        <v>325</v>
      </c>
      <c r="AV196" t="s">
        <v>243</v>
      </c>
      <c r="AW196" t="s">
        <v>242</v>
      </c>
      <c r="AX196" t="s">
        <v>243</v>
      </c>
      <c r="AY196" t="s">
        <v>243</v>
      </c>
      <c r="AZ196" t="s">
        <v>243</v>
      </c>
      <c r="BA196" t="s">
        <v>243</v>
      </c>
      <c r="BB196" t="s">
        <v>243</v>
      </c>
      <c r="BC196" t="s">
        <v>250</v>
      </c>
      <c r="BD196" t="s">
        <v>250</v>
      </c>
      <c r="BE196" t="s">
        <v>250</v>
      </c>
      <c r="BF196" t="s">
        <v>250</v>
      </c>
      <c r="BG196" t="s">
        <v>250</v>
      </c>
      <c r="BH196" t="s">
        <v>250</v>
      </c>
      <c r="BI196" t="s">
        <v>251</v>
      </c>
      <c r="BJ196" t="s">
        <v>251</v>
      </c>
      <c r="BK196" t="s">
        <v>251</v>
      </c>
      <c r="BL196" t="s">
        <v>251</v>
      </c>
      <c r="BN196" t="s">
        <v>251</v>
      </c>
      <c r="BO196" t="s">
        <v>251</v>
      </c>
      <c r="BP196" t="s">
        <v>251</v>
      </c>
      <c r="BQ196" t="s">
        <v>266</v>
      </c>
      <c r="BR196" t="s">
        <v>251</v>
      </c>
      <c r="BT196" t="s">
        <v>251</v>
      </c>
      <c r="BU196" t="s">
        <v>253</v>
      </c>
      <c r="BV196" t="s">
        <v>268</v>
      </c>
      <c r="BW196" t="s">
        <v>326</v>
      </c>
      <c r="BX196" t="s">
        <v>251</v>
      </c>
      <c r="BY196" t="s">
        <v>251</v>
      </c>
      <c r="BZ196" t="s">
        <v>251</v>
      </c>
      <c r="CA196" t="s">
        <v>251</v>
      </c>
      <c r="CB196" t="s">
        <v>251</v>
      </c>
      <c r="CC196" t="s">
        <v>268</v>
      </c>
      <c r="CD196" t="s">
        <v>251</v>
      </c>
      <c r="CE196" t="s">
        <v>251</v>
      </c>
      <c r="CF196" t="s">
        <v>251</v>
      </c>
      <c r="CG196" t="s">
        <v>251</v>
      </c>
      <c r="CH196" t="s">
        <v>251</v>
      </c>
      <c r="CI196" t="s">
        <v>414</v>
      </c>
      <c r="CJ196" t="s">
        <v>251</v>
      </c>
      <c r="CK196" t="s">
        <v>251</v>
      </c>
      <c r="CL196" t="s">
        <v>251</v>
      </c>
      <c r="CN196" t="s">
        <v>110</v>
      </c>
      <c r="CO196" t="s">
        <v>116</v>
      </c>
      <c r="CP196" t="s">
        <v>114</v>
      </c>
      <c r="CQ196" t="s">
        <v>304</v>
      </c>
      <c r="CR196" t="s">
        <v>339</v>
      </c>
      <c r="CS196" t="s">
        <v>243</v>
      </c>
      <c r="CT196" t="s">
        <v>243</v>
      </c>
      <c r="CU196" t="s">
        <v>243</v>
      </c>
      <c r="CV196" t="s">
        <v>243</v>
      </c>
      <c r="CW196" t="s">
        <v>243</v>
      </c>
      <c r="CX196" t="s">
        <v>243</v>
      </c>
      <c r="CY196" t="s">
        <v>242</v>
      </c>
      <c r="CZ196" t="s">
        <v>243</v>
      </c>
      <c r="DA196" t="s">
        <v>243</v>
      </c>
      <c r="DB196" t="s">
        <v>243</v>
      </c>
      <c r="DC196" t="s">
        <v>242</v>
      </c>
      <c r="DD196" t="s">
        <v>243</v>
      </c>
      <c r="DE196" t="s">
        <v>243</v>
      </c>
      <c r="DF196" t="s">
        <v>243</v>
      </c>
      <c r="DG196" t="s">
        <v>243</v>
      </c>
      <c r="DH196" t="s">
        <v>243</v>
      </c>
      <c r="DI196" t="s">
        <v>243</v>
      </c>
      <c r="DJ196" t="s">
        <v>243</v>
      </c>
      <c r="EF196" t="s">
        <v>1156</v>
      </c>
      <c r="EG196" t="s">
        <v>243</v>
      </c>
      <c r="EH196" t="s">
        <v>243</v>
      </c>
      <c r="EI196" t="s">
        <v>243</v>
      </c>
      <c r="EJ196" t="s">
        <v>243</v>
      </c>
      <c r="EK196" t="s">
        <v>243</v>
      </c>
      <c r="EL196" t="s">
        <v>243</v>
      </c>
      <c r="EM196" t="s">
        <v>243</v>
      </c>
      <c r="EN196" t="s">
        <v>243</v>
      </c>
      <c r="EO196" t="s">
        <v>242</v>
      </c>
      <c r="EP196" t="s">
        <v>243</v>
      </c>
      <c r="EQ196" t="s">
        <v>243</v>
      </c>
      <c r="ER196" t="s">
        <v>243</v>
      </c>
      <c r="ES196" t="s">
        <v>242</v>
      </c>
      <c r="ET196" t="s">
        <v>243</v>
      </c>
      <c r="EU196" t="s">
        <v>242</v>
      </c>
      <c r="EV196" t="s">
        <v>243</v>
      </c>
      <c r="EW196" t="s">
        <v>243</v>
      </c>
      <c r="EX196" t="s">
        <v>243</v>
      </c>
      <c r="EY196" t="s">
        <v>243</v>
      </c>
      <c r="EZ196" t="s">
        <v>243</v>
      </c>
      <c r="FA196" t="s">
        <v>243</v>
      </c>
      <c r="FB196" t="s">
        <v>243</v>
      </c>
      <c r="FC196" t="s">
        <v>243</v>
      </c>
      <c r="FD196" t="s">
        <v>243</v>
      </c>
      <c r="FE196" t="s">
        <v>243</v>
      </c>
      <c r="FF196" t="s">
        <v>243</v>
      </c>
      <c r="FG196" t="s">
        <v>243</v>
      </c>
      <c r="FH196" t="s">
        <v>243</v>
      </c>
      <c r="FI196" t="s">
        <v>243</v>
      </c>
      <c r="FJ196" t="s">
        <v>243</v>
      </c>
      <c r="FK196" t="s">
        <v>243</v>
      </c>
      <c r="FL196" t="s">
        <v>1157</v>
      </c>
      <c r="FM196" t="s">
        <v>242</v>
      </c>
      <c r="FN196" t="s">
        <v>243</v>
      </c>
      <c r="FO196" t="s">
        <v>243</v>
      </c>
      <c r="FP196" t="s">
        <v>243</v>
      </c>
      <c r="FQ196" t="s">
        <v>243</v>
      </c>
      <c r="FR196" t="s">
        <v>243</v>
      </c>
      <c r="FS196" t="s">
        <v>243</v>
      </c>
      <c r="FT196" t="s">
        <v>242</v>
      </c>
      <c r="FU196" t="s">
        <v>243</v>
      </c>
      <c r="FV196" t="s">
        <v>243</v>
      </c>
      <c r="FW196" t="s">
        <v>243</v>
      </c>
      <c r="FX196" t="s">
        <v>243</v>
      </c>
      <c r="FY196" t="s">
        <v>242</v>
      </c>
      <c r="FZ196" t="s">
        <v>243</v>
      </c>
      <c r="GA196" t="s">
        <v>243</v>
      </c>
      <c r="GB196" t="s">
        <v>243</v>
      </c>
      <c r="GC196" t="s">
        <v>243</v>
      </c>
      <c r="GD196" t="s">
        <v>243</v>
      </c>
      <c r="GE196" t="s">
        <v>243</v>
      </c>
      <c r="GG196" t="s">
        <v>1158</v>
      </c>
    </row>
    <row r="197" spans="1:189" x14ac:dyDescent="0.35">
      <c r="A197" t="s">
        <v>1159</v>
      </c>
      <c r="B197" t="s">
        <v>1080</v>
      </c>
      <c r="C197" t="s">
        <v>233</v>
      </c>
      <c r="D197" t="s">
        <v>600</v>
      </c>
      <c r="E197" t="s">
        <v>233</v>
      </c>
      <c r="F197" t="s">
        <v>233</v>
      </c>
      <c r="G197" t="s">
        <v>233</v>
      </c>
      <c r="H197" t="s">
        <v>235</v>
      </c>
      <c r="I197" t="s">
        <v>276</v>
      </c>
      <c r="J197" t="s">
        <v>378</v>
      </c>
      <c r="K197" t="s">
        <v>238</v>
      </c>
      <c r="L197" t="s">
        <v>239</v>
      </c>
      <c r="N197" t="s">
        <v>240</v>
      </c>
      <c r="O197" t="s">
        <v>241</v>
      </c>
      <c r="P197" t="s">
        <v>242</v>
      </c>
      <c r="Q197" t="s">
        <v>243</v>
      </c>
      <c r="R197" t="s">
        <v>243</v>
      </c>
      <c r="S197" t="s">
        <v>243</v>
      </c>
      <c r="T197" t="s">
        <v>243</v>
      </c>
      <c r="U197" t="s">
        <v>243</v>
      </c>
      <c r="W197" t="s">
        <v>244</v>
      </c>
      <c r="Y197" t="s">
        <v>245</v>
      </c>
      <c r="Z197" t="s">
        <v>243</v>
      </c>
      <c r="AA197" t="s">
        <v>243</v>
      </c>
      <c r="AB197" t="s">
        <v>243</v>
      </c>
      <c r="AC197" t="s">
        <v>243</v>
      </c>
      <c r="AD197" t="s">
        <v>243</v>
      </c>
      <c r="AE197" t="s">
        <v>243</v>
      </c>
      <c r="AF197" t="s">
        <v>242</v>
      </c>
      <c r="AG197" t="s">
        <v>243</v>
      </c>
      <c r="AH197" t="s">
        <v>243</v>
      </c>
      <c r="AI197" t="s">
        <v>243</v>
      </c>
      <c r="AJ197" t="s">
        <v>243</v>
      </c>
      <c r="AK197" t="s">
        <v>243</v>
      </c>
      <c r="AL197" t="s">
        <v>243</v>
      </c>
      <c r="AM197" t="s">
        <v>243</v>
      </c>
      <c r="AN197" t="s">
        <v>243</v>
      </c>
      <c r="AP197" t="s">
        <v>246</v>
      </c>
      <c r="AR197" t="s">
        <v>463</v>
      </c>
      <c r="AT197" t="s">
        <v>264</v>
      </c>
      <c r="AU197" t="s">
        <v>931</v>
      </c>
      <c r="AV197" t="s">
        <v>243</v>
      </c>
      <c r="AW197" t="s">
        <v>242</v>
      </c>
      <c r="AX197" t="s">
        <v>243</v>
      </c>
      <c r="AY197" t="s">
        <v>243</v>
      </c>
      <c r="AZ197" t="s">
        <v>242</v>
      </c>
      <c r="BA197" t="s">
        <v>242</v>
      </c>
      <c r="BB197" t="s">
        <v>243</v>
      </c>
      <c r="BC197" t="s">
        <v>286</v>
      </c>
      <c r="BD197" t="s">
        <v>250</v>
      </c>
      <c r="BE197" t="s">
        <v>287</v>
      </c>
      <c r="BF197" t="s">
        <v>287</v>
      </c>
      <c r="BG197" t="s">
        <v>250</v>
      </c>
      <c r="BH197" t="s">
        <v>250</v>
      </c>
      <c r="BI197" t="s">
        <v>251</v>
      </c>
      <c r="BJ197" t="s">
        <v>251</v>
      </c>
      <c r="BK197" t="s">
        <v>251</v>
      </c>
      <c r="BL197" t="s">
        <v>251</v>
      </c>
      <c r="BN197" t="s">
        <v>251</v>
      </c>
      <c r="BO197" t="s">
        <v>251</v>
      </c>
      <c r="BP197" t="s">
        <v>251</v>
      </c>
      <c r="BQ197" t="s">
        <v>251</v>
      </c>
      <c r="BR197" t="s">
        <v>267</v>
      </c>
      <c r="BT197" t="s">
        <v>251</v>
      </c>
      <c r="BU197" t="s">
        <v>251</v>
      </c>
      <c r="BV197" t="s">
        <v>251</v>
      </c>
      <c r="BX197" t="s">
        <v>251</v>
      </c>
      <c r="BY197" t="s">
        <v>251</v>
      </c>
      <c r="BZ197" t="s">
        <v>254</v>
      </c>
      <c r="CA197" t="s">
        <v>251</v>
      </c>
      <c r="CB197" t="s">
        <v>251</v>
      </c>
      <c r="CC197" t="s">
        <v>251</v>
      </c>
      <c r="CD197" t="s">
        <v>251</v>
      </c>
      <c r="CE197" t="s">
        <v>251</v>
      </c>
      <c r="CF197" t="s">
        <v>251</v>
      </c>
      <c r="CG197" t="s">
        <v>251</v>
      </c>
      <c r="CH197" t="s">
        <v>251</v>
      </c>
      <c r="CI197" t="s">
        <v>251</v>
      </c>
      <c r="CJ197" t="s">
        <v>251</v>
      </c>
      <c r="CK197" t="s">
        <v>251</v>
      </c>
      <c r="CL197" t="s">
        <v>251</v>
      </c>
      <c r="CN197" t="s">
        <v>111</v>
      </c>
      <c r="CO197" t="s">
        <v>119</v>
      </c>
      <c r="CQ197" t="s">
        <v>255</v>
      </c>
      <c r="CR197" t="s">
        <v>527</v>
      </c>
      <c r="CS197" t="s">
        <v>243</v>
      </c>
      <c r="CT197" t="s">
        <v>242</v>
      </c>
      <c r="CU197" t="s">
        <v>243</v>
      </c>
      <c r="CV197" t="s">
        <v>243</v>
      </c>
      <c r="CW197" t="s">
        <v>243</v>
      </c>
      <c r="CX197" t="s">
        <v>243</v>
      </c>
      <c r="CY197" t="s">
        <v>242</v>
      </c>
      <c r="CZ197" t="s">
        <v>243</v>
      </c>
      <c r="DA197" t="s">
        <v>243</v>
      </c>
      <c r="DB197" t="s">
        <v>243</v>
      </c>
      <c r="DC197" t="s">
        <v>242</v>
      </c>
      <c r="DD197" t="s">
        <v>243</v>
      </c>
      <c r="DE197" t="s">
        <v>243</v>
      </c>
      <c r="DF197" t="s">
        <v>243</v>
      </c>
      <c r="DG197" t="s">
        <v>243</v>
      </c>
      <c r="DH197" t="s">
        <v>243</v>
      </c>
      <c r="DI197" t="s">
        <v>243</v>
      </c>
      <c r="DJ197" t="s">
        <v>243</v>
      </c>
      <c r="EF197" t="s">
        <v>111</v>
      </c>
      <c r="EG197" t="s">
        <v>243</v>
      </c>
      <c r="EH197" t="s">
        <v>243</v>
      </c>
      <c r="EI197" t="s">
        <v>243</v>
      </c>
      <c r="EJ197" t="s">
        <v>243</v>
      </c>
      <c r="EK197" t="s">
        <v>243</v>
      </c>
      <c r="EL197" t="s">
        <v>243</v>
      </c>
      <c r="EM197" t="s">
        <v>243</v>
      </c>
      <c r="EN197" t="s">
        <v>243</v>
      </c>
      <c r="EO197" t="s">
        <v>243</v>
      </c>
      <c r="EP197" t="s">
        <v>242</v>
      </c>
      <c r="EQ197" t="s">
        <v>243</v>
      </c>
      <c r="ER197" t="s">
        <v>243</v>
      </c>
      <c r="ES197" t="s">
        <v>243</v>
      </c>
      <c r="ET197" t="s">
        <v>243</v>
      </c>
      <c r="EU197" t="s">
        <v>243</v>
      </c>
      <c r="EV197" t="s">
        <v>243</v>
      </c>
      <c r="EW197" t="s">
        <v>243</v>
      </c>
      <c r="EX197" t="s">
        <v>243</v>
      </c>
      <c r="EY197" t="s">
        <v>243</v>
      </c>
      <c r="EZ197" t="s">
        <v>243</v>
      </c>
      <c r="FA197" t="s">
        <v>243</v>
      </c>
      <c r="FB197" t="s">
        <v>243</v>
      </c>
      <c r="FC197" t="s">
        <v>243</v>
      </c>
      <c r="FD197" t="s">
        <v>243</v>
      </c>
      <c r="FE197" t="s">
        <v>243</v>
      </c>
      <c r="FF197" t="s">
        <v>243</v>
      </c>
      <c r="FG197" t="s">
        <v>243</v>
      </c>
      <c r="FH197" t="s">
        <v>243</v>
      </c>
      <c r="FI197" t="s">
        <v>243</v>
      </c>
      <c r="FJ197" t="s">
        <v>243</v>
      </c>
      <c r="FK197" t="s">
        <v>243</v>
      </c>
      <c r="FL197" t="s">
        <v>272</v>
      </c>
      <c r="FM197" t="s">
        <v>242</v>
      </c>
      <c r="FN197" t="s">
        <v>243</v>
      </c>
      <c r="FO197" t="s">
        <v>243</v>
      </c>
      <c r="FP197" t="s">
        <v>243</v>
      </c>
      <c r="FQ197" t="s">
        <v>243</v>
      </c>
      <c r="FR197" t="s">
        <v>242</v>
      </c>
      <c r="FS197" t="s">
        <v>242</v>
      </c>
      <c r="FT197" t="s">
        <v>243</v>
      </c>
      <c r="FU197" t="s">
        <v>243</v>
      </c>
      <c r="FV197" t="s">
        <v>243</v>
      </c>
      <c r="FW197" t="s">
        <v>243</v>
      </c>
      <c r="FX197" t="s">
        <v>243</v>
      </c>
      <c r="FY197" t="s">
        <v>243</v>
      </c>
      <c r="FZ197" t="s">
        <v>243</v>
      </c>
      <c r="GA197" t="s">
        <v>243</v>
      </c>
      <c r="GB197" t="s">
        <v>243</v>
      </c>
      <c r="GC197" t="s">
        <v>243</v>
      </c>
      <c r="GD197" t="s">
        <v>243</v>
      </c>
      <c r="GE197" t="s">
        <v>243</v>
      </c>
      <c r="GG197" t="s">
        <v>1160</v>
      </c>
    </row>
    <row r="198" spans="1:189" x14ac:dyDescent="0.35">
      <c r="A198" t="s">
        <v>1161</v>
      </c>
      <c r="B198" t="s">
        <v>1080</v>
      </c>
      <c r="C198" t="s">
        <v>233</v>
      </c>
      <c r="D198" t="s">
        <v>486</v>
      </c>
      <c r="E198" t="s">
        <v>233</v>
      </c>
      <c r="F198" t="s">
        <v>233</v>
      </c>
      <c r="G198" t="s">
        <v>233</v>
      </c>
      <c r="H198" t="s">
        <v>1162</v>
      </c>
      <c r="I198" t="s">
        <v>261</v>
      </c>
      <c r="K198" t="s">
        <v>238</v>
      </c>
      <c r="L198" t="s">
        <v>239</v>
      </c>
      <c r="N198" t="s">
        <v>240</v>
      </c>
      <c r="O198" t="s">
        <v>241</v>
      </c>
      <c r="P198" t="s">
        <v>242</v>
      </c>
      <c r="Q198" t="s">
        <v>243</v>
      </c>
      <c r="R198" t="s">
        <v>243</v>
      </c>
      <c r="S198" t="s">
        <v>243</v>
      </c>
      <c r="T198" t="s">
        <v>243</v>
      </c>
      <c r="U198" t="s">
        <v>243</v>
      </c>
      <c r="W198" t="s">
        <v>244</v>
      </c>
      <c r="Y198" t="s">
        <v>311</v>
      </c>
      <c r="Z198" t="s">
        <v>242</v>
      </c>
      <c r="AA198" t="s">
        <v>243</v>
      </c>
      <c r="AB198" t="s">
        <v>243</v>
      </c>
      <c r="AC198" t="s">
        <v>243</v>
      </c>
      <c r="AD198" t="s">
        <v>243</v>
      </c>
      <c r="AE198" t="s">
        <v>243</v>
      </c>
      <c r="AF198" t="s">
        <v>243</v>
      </c>
      <c r="AG198" t="s">
        <v>243</v>
      </c>
      <c r="AH198" t="s">
        <v>243</v>
      </c>
      <c r="AI198" t="s">
        <v>243</v>
      </c>
      <c r="AJ198" t="s">
        <v>243</v>
      </c>
      <c r="AK198" t="s">
        <v>243</v>
      </c>
      <c r="AL198" t="s">
        <v>243</v>
      </c>
      <c r="AM198" t="s">
        <v>243</v>
      </c>
      <c r="AN198" t="s">
        <v>243</v>
      </c>
      <c r="AP198" t="s">
        <v>263</v>
      </c>
      <c r="AR198" t="s">
        <v>247</v>
      </c>
      <c r="AT198" t="s">
        <v>248</v>
      </c>
      <c r="AU198" t="s">
        <v>862</v>
      </c>
      <c r="AV198" t="s">
        <v>243</v>
      </c>
      <c r="AW198" t="s">
        <v>242</v>
      </c>
      <c r="AX198" t="s">
        <v>242</v>
      </c>
      <c r="AY198" t="s">
        <v>242</v>
      </c>
      <c r="AZ198" t="s">
        <v>242</v>
      </c>
      <c r="BA198" t="s">
        <v>243</v>
      </c>
      <c r="BB198" t="s">
        <v>243</v>
      </c>
      <c r="BC198" t="s">
        <v>250</v>
      </c>
      <c r="BD198" t="s">
        <v>250</v>
      </c>
      <c r="BE198" t="s">
        <v>250</v>
      </c>
      <c r="BF198" t="s">
        <v>250</v>
      </c>
      <c r="BG198" t="s">
        <v>250</v>
      </c>
      <c r="BH198" t="s">
        <v>250</v>
      </c>
      <c r="BI198" t="s">
        <v>251</v>
      </c>
      <c r="BJ198" t="s">
        <v>251</v>
      </c>
      <c r="BK198" t="s">
        <v>251</v>
      </c>
      <c r="BL198" t="s">
        <v>251</v>
      </c>
      <c r="BN198" t="s">
        <v>251</v>
      </c>
      <c r="BO198" t="s">
        <v>251</v>
      </c>
      <c r="BP198" t="s">
        <v>251</v>
      </c>
      <c r="BQ198" t="s">
        <v>266</v>
      </c>
      <c r="BR198" t="s">
        <v>251</v>
      </c>
      <c r="BT198" t="s">
        <v>251</v>
      </c>
      <c r="BU198" t="s">
        <v>251</v>
      </c>
      <c r="BV198" t="s">
        <v>251</v>
      </c>
      <c r="BX198" t="s">
        <v>338</v>
      </c>
      <c r="BY198" t="s">
        <v>251</v>
      </c>
      <c r="BZ198" t="s">
        <v>254</v>
      </c>
      <c r="CA198" t="s">
        <v>251</v>
      </c>
      <c r="CB198" t="s">
        <v>251</v>
      </c>
      <c r="CC198" t="s">
        <v>268</v>
      </c>
      <c r="CD198" t="s">
        <v>251</v>
      </c>
      <c r="CE198" t="s">
        <v>251</v>
      </c>
      <c r="CF198" t="s">
        <v>251</v>
      </c>
      <c r="CG198" t="s">
        <v>423</v>
      </c>
      <c r="CH198" t="s">
        <v>251</v>
      </c>
      <c r="CI198" t="s">
        <v>251</v>
      </c>
      <c r="CJ198" t="s">
        <v>251</v>
      </c>
      <c r="CK198" t="s">
        <v>268</v>
      </c>
      <c r="CL198" t="s">
        <v>251</v>
      </c>
      <c r="CN198" t="s">
        <v>110</v>
      </c>
      <c r="CO198" t="s">
        <v>117</v>
      </c>
      <c r="CP198" t="s">
        <v>119</v>
      </c>
      <c r="CQ198" t="s">
        <v>293</v>
      </c>
      <c r="DL198" t="s">
        <v>339</v>
      </c>
      <c r="DM198" t="s">
        <v>243</v>
      </c>
      <c r="DN198" t="s">
        <v>243</v>
      </c>
      <c r="DO198" t="s">
        <v>243</v>
      </c>
      <c r="DP198" t="s">
        <v>243</v>
      </c>
      <c r="DQ198" t="s">
        <v>243</v>
      </c>
      <c r="DR198" t="s">
        <v>243</v>
      </c>
      <c r="DS198" t="s">
        <v>242</v>
      </c>
      <c r="DT198" t="s">
        <v>243</v>
      </c>
      <c r="DU198" t="s">
        <v>243</v>
      </c>
      <c r="DV198" t="s">
        <v>243</v>
      </c>
      <c r="DW198" t="s">
        <v>242</v>
      </c>
      <c r="DX198" t="s">
        <v>243</v>
      </c>
      <c r="DY198" t="s">
        <v>243</v>
      </c>
      <c r="DZ198" t="s">
        <v>243</v>
      </c>
      <c r="EA198" t="s">
        <v>243</v>
      </c>
      <c r="EB198" t="s">
        <v>243</v>
      </c>
      <c r="EC198" t="s">
        <v>243</v>
      </c>
      <c r="ED198" t="s">
        <v>243</v>
      </c>
      <c r="EF198" t="s">
        <v>1163</v>
      </c>
      <c r="EG198" t="s">
        <v>243</v>
      </c>
      <c r="EH198" t="s">
        <v>243</v>
      </c>
      <c r="EI198" t="s">
        <v>243</v>
      </c>
      <c r="EJ198" t="s">
        <v>243</v>
      </c>
      <c r="EK198" t="s">
        <v>243</v>
      </c>
      <c r="EL198" t="s">
        <v>243</v>
      </c>
      <c r="EM198" t="s">
        <v>243</v>
      </c>
      <c r="EN198" t="s">
        <v>243</v>
      </c>
      <c r="EO198" t="s">
        <v>242</v>
      </c>
      <c r="EP198" t="s">
        <v>243</v>
      </c>
      <c r="EQ198" t="s">
        <v>243</v>
      </c>
      <c r="ER198" t="s">
        <v>243</v>
      </c>
      <c r="ES198" t="s">
        <v>243</v>
      </c>
      <c r="ET198" t="s">
        <v>243</v>
      </c>
      <c r="EU198" t="s">
        <v>243</v>
      </c>
      <c r="EV198" t="s">
        <v>242</v>
      </c>
      <c r="EW198" t="s">
        <v>243</v>
      </c>
      <c r="EX198" t="s">
        <v>242</v>
      </c>
      <c r="EY198" t="s">
        <v>243</v>
      </c>
      <c r="EZ198" t="s">
        <v>243</v>
      </c>
      <c r="FA198" t="s">
        <v>243</v>
      </c>
      <c r="FB198" t="s">
        <v>243</v>
      </c>
      <c r="FC198" t="s">
        <v>243</v>
      </c>
      <c r="FD198" t="s">
        <v>243</v>
      </c>
      <c r="FE198" t="s">
        <v>243</v>
      </c>
      <c r="FF198" t="s">
        <v>243</v>
      </c>
      <c r="FG198" t="s">
        <v>243</v>
      </c>
      <c r="FH198" t="s">
        <v>243</v>
      </c>
      <c r="FI198" t="s">
        <v>243</v>
      </c>
      <c r="FJ198" t="s">
        <v>243</v>
      </c>
      <c r="FK198" t="s">
        <v>243</v>
      </c>
      <c r="FL198" t="s">
        <v>506</v>
      </c>
      <c r="FM198" t="s">
        <v>242</v>
      </c>
      <c r="FN198" t="s">
        <v>243</v>
      </c>
      <c r="FO198" t="s">
        <v>243</v>
      </c>
      <c r="FP198" t="s">
        <v>243</v>
      </c>
      <c r="FQ198" t="s">
        <v>242</v>
      </c>
      <c r="FR198" t="s">
        <v>243</v>
      </c>
      <c r="FS198" t="s">
        <v>243</v>
      </c>
      <c r="FT198" t="s">
        <v>243</v>
      </c>
      <c r="FU198" t="s">
        <v>243</v>
      </c>
      <c r="FV198" t="s">
        <v>243</v>
      </c>
      <c r="FW198" t="s">
        <v>243</v>
      </c>
      <c r="FX198" t="s">
        <v>243</v>
      </c>
      <c r="FY198" t="s">
        <v>243</v>
      </c>
      <c r="FZ198" t="s">
        <v>243</v>
      </c>
      <c r="GA198" t="s">
        <v>243</v>
      </c>
      <c r="GB198" t="s">
        <v>243</v>
      </c>
      <c r="GC198" t="s">
        <v>243</v>
      </c>
      <c r="GD198" t="s">
        <v>243</v>
      </c>
      <c r="GE198" t="s">
        <v>243</v>
      </c>
      <c r="GG198" t="s">
        <v>1164</v>
      </c>
    </row>
    <row r="199" spans="1:189" x14ac:dyDescent="0.35">
      <c r="A199" t="s">
        <v>1165</v>
      </c>
      <c r="B199" t="s">
        <v>1080</v>
      </c>
      <c r="C199" t="s">
        <v>233</v>
      </c>
      <c r="D199" t="s">
        <v>515</v>
      </c>
      <c r="E199" t="s">
        <v>233</v>
      </c>
      <c r="F199" t="s">
        <v>233</v>
      </c>
      <c r="G199" t="s">
        <v>233</v>
      </c>
      <c r="H199" t="s">
        <v>1166</v>
      </c>
      <c r="I199" t="s">
        <v>261</v>
      </c>
      <c r="K199" t="s">
        <v>238</v>
      </c>
      <c r="L199" t="s">
        <v>239</v>
      </c>
      <c r="N199" t="s">
        <v>240</v>
      </c>
      <c r="O199" t="s">
        <v>241</v>
      </c>
      <c r="P199" t="s">
        <v>242</v>
      </c>
      <c r="Q199" t="s">
        <v>243</v>
      </c>
      <c r="R199" t="s">
        <v>243</v>
      </c>
      <c r="S199" t="s">
        <v>243</v>
      </c>
      <c r="T199" t="s">
        <v>243</v>
      </c>
      <c r="U199" t="s">
        <v>243</v>
      </c>
      <c r="W199" t="s">
        <v>244</v>
      </c>
      <c r="Y199" t="s">
        <v>356</v>
      </c>
      <c r="Z199" t="s">
        <v>243</v>
      </c>
      <c r="AA199" t="s">
        <v>243</v>
      </c>
      <c r="AB199" t="s">
        <v>243</v>
      </c>
      <c r="AC199" t="s">
        <v>243</v>
      </c>
      <c r="AD199" t="s">
        <v>243</v>
      </c>
      <c r="AE199" t="s">
        <v>243</v>
      </c>
      <c r="AF199" t="s">
        <v>243</v>
      </c>
      <c r="AG199" t="s">
        <v>243</v>
      </c>
      <c r="AH199" t="s">
        <v>243</v>
      </c>
      <c r="AI199" t="s">
        <v>243</v>
      </c>
      <c r="AJ199" t="s">
        <v>243</v>
      </c>
      <c r="AK199" t="s">
        <v>242</v>
      </c>
      <c r="AL199" t="s">
        <v>243</v>
      </c>
      <c r="AM199" t="s">
        <v>243</v>
      </c>
      <c r="AN199" t="s">
        <v>243</v>
      </c>
      <c r="AP199" t="s">
        <v>373</v>
      </c>
      <c r="AR199" t="s">
        <v>247</v>
      </c>
      <c r="AT199" t="s">
        <v>284</v>
      </c>
      <c r="AU199" t="s">
        <v>325</v>
      </c>
      <c r="AV199" t="s">
        <v>243</v>
      </c>
      <c r="AW199" t="s">
        <v>242</v>
      </c>
      <c r="AX199" t="s">
        <v>243</v>
      </c>
      <c r="AY199" t="s">
        <v>243</v>
      </c>
      <c r="AZ199" t="s">
        <v>243</v>
      </c>
      <c r="BA199" t="s">
        <v>243</v>
      </c>
      <c r="BB199" t="s">
        <v>243</v>
      </c>
      <c r="BC199" t="s">
        <v>250</v>
      </c>
      <c r="BD199" t="s">
        <v>250</v>
      </c>
      <c r="BE199" t="s">
        <v>250</v>
      </c>
      <c r="BF199" t="s">
        <v>250</v>
      </c>
      <c r="BG199" t="s">
        <v>250</v>
      </c>
      <c r="BH199" t="s">
        <v>250</v>
      </c>
      <c r="BI199" t="s">
        <v>251</v>
      </c>
      <c r="BJ199" t="s">
        <v>251</v>
      </c>
      <c r="BK199" t="s">
        <v>251</v>
      </c>
      <c r="BL199" t="s">
        <v>251</v>
      </c>
      <c r="BN199" t="s">
        <v>251</v>
      </c>
      <c r="BO199" t="s">
        <v>251</v>
      </c>
      <c r="BP199" t="s">
        <v>251</v>
      </c>
      <c r="BQ199" t="s">
        <v>266</v>
      </c>
      <c r="BR199" t="s">
        <v>251</v>
      </c>
      <c r="BT199" t="s">
        <v>251</v>
      </c>
      <c r="BU199" t="s">
        <v>251</v>
      </c>
      <c r="BV199" t="s">
        <v>251</v>
      </c>
      <c r="BW199" t="s">
        <v>251</v>
      </c>
      <c r="BX199" t="s">
        <v>251</v>
      </c>
      <c r="BY199" t="s">
        <v>251</v>
      </c>
      <c r="BZ199" t="s">
        <v>251</v>
      </c>
      <c r="CA199" t="s">
        <v>251</v>
      </c>
      <c r="CB199" t="s">
        <v>291</v>
      </c>
      <c r="CC199" t="s">
        <v>292</v>
      </c>
      <c r="CD199" t="s">
        <v>251</v>
      </c>
      <c r="CE199" t="s">
        <v>251</v>
      </c>
      <c r="CF199" t="s">
        <v>251</v>
      </c>
      <c r="CG199" t="s">
        <v>423</v>
      </c>
      <c r="CH199" t="s">
        <v>251</v>
      </c>
      <c r="CI199" t="s">
        <v>251</v>
      </c>
      <c r="CJ199" t="s">
        <v>251</v>
      </c>
      <c r="CK199" t="s">
        <v>251</v>
      </c>
      <c r="CL199" t="s">
        <v>251</v>
      </c>
      <c r="CN199" t="s">
        <v>110</v>
      </c>
      <c r="CO199" t="s">
        <v>121</v>
      </c>
      <c r="CP199" t="s">
        <v>122</v>
      </c>
      <c r="CQ199" t="s">
        <v>359</v>
      </c>
      <c r="DL199" t="s">
        <v>339</v>
      </c>
      <c r="DM199" t="s">
        <v>243</v>
      </c>
      <c r="DN199" t="s">
        <v>243</v>
      </c>
      <c r="DO199" t="s">
        <v>243</v>
      </c>
      <c r="DP199" t="s">
        <v>243</v>
      </c>
      <c r="DQ199" t="s">
        <v>243</v>
      </c>
      <c r="DR199" t="s">
        <v>243</v>
      </c>
      <c r="DS199" t="s">
        <v>242</v>
      </c>
      <c r="DT199" t="s">
        <v>243</v>
      </c>
      <c r="DU199" t="s">
        <v>243</v>
      </c>
      <c r="DV199" t="s">
        <v>243</v>
      </c>
      <c r="DW199" t="s">
        <v>242</v>
      </c>
      <c r="DX199" t="s">
        <v>243</v>
      </c>
      <c r="DY199" t="s">
        <v>243</v>
      </c>
      <c r="DZ199" t="s">
        <v>243</v>
      </c>
      <c r="EA199" t="s">
        <v>243</v>
      </c>
      <c r="EB199" t="s">
        <v>243</v>
      </c>
      <c r="EC199" t="s">
        <v>243</v>
      </c>
      <c r="ED199" t="s">
        <v>243</v>
      </c>
      <c r="EF199" t="s">
        <v>1141</v>
      </c>
      <c r="EG199" t="s">
        <v>243</v>
      </c>
      <c r="EH199" t="s">
        <v>243</v>
      </c>
      <c r="EI199" t="s">
        <v>243</v>
      </c>
      <c r="EJ199" t="s">
        <v>243</v>
      </c>
      <c r="EK199" t="s">
        <v>243</v>
      </c>
      <c r="EL199" t="s">
        <v>243</v>
      </c>
      <c r="EM199" t="s">
        <v>243</v>
      </c>
      <c r="EN199" t="s">
        <v>243</v>
      </c>
      <c r="EO199" t="s">
        <v>242</v>
      </c>
      <c r="EP199" t="s">
        <v>243</v>
      </c>
      <c r="EQ199" t="s">
        <v>243</v>
      </c>
      <c r="ER199" t="s">
        <v>243</v>
      </c>
      <c r="ES199" t="s">
        <v>243</v>
      </c>
      <c r="ET199" t="s">
        <v>243</v>
      </c>
      <c r="EU199" t="s">
        <v>243</v>
      </c>
      <c r="EV199" t="s">
        <v>243</v>
      </c>
      <c r="EW199" t="s">
        <v>243</v>
      </c>
      <c r="EX199" t="s">
        <v>243</v>
      </c>
      <c r="EY199" t="s">
        <v>243</v>
      </c>
      <c r="EZ199" t="s">
        <v>242</v>
      </c>
      <c r="FA199" t="s">
        <v>242</v>
      </c>
      <c r="FB199" t="s">
        <v>243</v>
      </c>
      <c r="FC199" t="s">
        <v>243</v>
      </c>
      <c r="FD199" t="s">
        <v>243</v>
      </c>
      <c r="FE199" t="s">
        <v>243</v>
      </c>
      <c r="FF199" t="s">
        <v>243</v>
      </c>
      <c r="FG199" t="s">
        <v>243</v>
      </c>
      <c r="FH199" t="s">
        <v>243</v>
      </c>
      <c r="FI199" t="s">
        <v>243</v>
      </c>
      <c r="FJ199" t="s">
        <v>243</v>
      </c>
      <c r="FK199" t="s">
        <v>243</v>
      </c>
      <c r="FL199" t="s">
        <v>1011</v>
      </c>
      <c r="FM199" t="s">
        <v>242</v>
      </c>
      <c r="FN199" t="s">
        <v>242</v>
      </c>
      <c r="FO199" t="s">
        <v>243</v>
      </c>
      <c r="FP199" t="s">
        <v>243</v>
      </c>
      <c r="FQ199" t="s">
        <v>243</v>
      </c>
      <c r="FR199" t="s">
        <v>243</v>
      </c>
      <c r="FS199" t="s">
        <v>243</v>
      </c>
      <c r="FT199" t="s">
        <v>243</v>
      </c>
      <c r="FU199" t="s">
        <v>243</v>
      </c>
      <c r="FV199" t="s">
        <v>243</v>
      </c>
      <c r="FW199" t="s">
        <v>242</v>
      </c>
      <c r="FX199" t="s">
        <v>243</v>
      </c>
      <c r="FY199" t="s">
        <v>243</v>
      </c>
      <c r="FZ199" t="s">
        <v>243</v>
      </c>
      <c r="GA199" t="s">
        <v>243</v>
      </c>
      <c r="GB199" t="s">
        <v>243</v>
      </c>
      <c r="GC199" t="s">
        <v>243</v>
      </c>
      <c r="GD199" t="s">
        <v>243</v>
      </c>
      <c r="GE199" t="s">
        <v>243</v>
      </c>
      <c r="GG199" t="s">
        <v>1167</v>
      </c>
    </row>
    <row r="200" spans="1:189" x14ac:dyDescent="0.35">
      <c r="A200" t="s">
        <v>1168</v>
      </c>
      <c r="B200" t="s">
        <v>1080</v>
      </c>
      <c r="C200" t="s">
        <v>233</v>
      </c>
      <c r="D200" t="s">
        <v>309</v>
      </c>
      <c r="E200" t="s">
        <v>233</v>
      </c>
      <c r="F200" t="s">
        <v>233</v>
      </c>
      <c r="G200" t="s">
        <v>233</v>
      </c>
      <c r="H200" t="s">
        <v>1169</v>
      </c>
      <c r="I200" t="s">
        <v>433</v>
      </c>
      <c r="J200" t="s">
        <v>478</v>
      </c>
      <c r="K200" t="s">
        <v>238</v>
      </c>
      <c r="L200" t="s">
        <v>239</v>
      </c>
      <c r="N200" t="s">
        <v>240</v>
      </c>
      <c r="O200" t="s">
        <v>241</v>
      </c>
      <c r="P200" t="s">
        <v>242</v>
      </c>
      <c r="Q200" t="s">
        <v>243</v>
      </c>
      <c r="R200" t="s">
        <v>243</v>
      </c>
      <c r="S200" t="s">
        <v>243</v>
      </c>
      <c r="T200" t="s">
        <v>243</v>
      </c>
      <c r="U200" t="s">
        <v>243</v>
      </c>
      <c r="W200" t="s">
        <v>244</v>
      </c>
      <c r="Y200" t="s">
        <v>356</v>
      </c>
      <c r="Z200" t="s">
        <v>243</v>
      </c>
      <c r="AA200" t="s">
        <v>243</v>
      </c>
      <c r="AB200" t="s">
        <v>243</v>
      </c>
      <c r="AC200" t="s">
        <v>243</v>
      </c>
      <c r="AD200" t="s">
        <v>243</v>
      </c>
      <c r="AE200" t="s">
        <v>243</v>
      </c>
      <c r="AF200" t="s">
        <v>243</v>
      </c>
      <c r="AG200" t="s">
        <v>243</v>
      </c>
      <c r="AH200" t="s">
        <v>243</v>
      </c>
      <c r="AI200" t="s">
        <v>243</v>
      </c>
      <c r="AJ200" t="s">
        <v>243</v>
      </c>
      <c r="AK200" t="s">
        <v>242</v>
      </c>
      <c r="AL200" t="s">
        <v>243</v>
      </c>
      <c r="AM200" t="s">
        <v>243</v>
      </c>
      <c r="AN200" t="s">
        <v>243</v>
      </c>
      <c r="AP200" t="s">
        <v>246</v>
      </c>
      <c r="AR200" t="s">
        <v>247</v>
      </c>
      <c r="AT200" t="s">
        <v>264</v>
      </c>
      <c r="AU200" t="s">
        <v>312</v>
      </c>
      <c r="AV200" t="s">
        <v>243</v>
      </c>
      <c r="AW200" t="s">
        <v>242</v>
      </c>
      <c r="AX200" t="s">
        <v>243</v>
      </c>
      <c r="AY200" t="s">
        <v>243</v>
      </c>
      <c r="AZ200" t="s">
        <v>242</v>
      </c>
      <c r="BA200" t="s">
        <v>243</v>
      </c>
      <c r="BB200" t="s">
        <v>243</v>
      </c>
      <c r="BC200" t="s">
        <v>250</v>
      </c>
      <c r="BD200" t="s">
        <v>250</v>
      </c>
      <c r="BE200" t="s">
        <v>287</v>
      </c>
      <c r="BF200" t="s">
        <v>250</v>
      </c>
      <c r="BG200" t="s">
        <v>250</v>
      </c>
      <c r="BH200" t="s">
        <v>250</v>
      </c>
      <c r="BI200" t="s">
        <v>251</v>
      </c>
      <c r="BJ200" t="s">
        <v>251</v>
      </c>
      <c r="BK200" t="s">
        <v>251</v>
      </c>
      <c r="BL200" t="s">
        <v>251</v>
      </c>
      <c r="BN200" t="s">
        <v>251</v>
      </c>
      <c r="BO200" t="s">
        <v>251</v>
      </c>
      <c r="BP200" t="s">
        <v>251</v>
      </c>
      <c r="BQ200" t="s">
        <v>251</v>
      </c>
      <c r="BR200" t="s">
        <v>267</v>
      </c>
      <c r="BT200" t="s">
        <v>289</v>
      </c>
      <c r="BU200" t="s">
        <v>251</v>
      </c>
      <c r="BV200" t="s">
        <v>251</v>
      </c>
      <c r="BX200" t="s">
        <v>251</v>
      </c>
      <c r="BY200" t="s">
        <v>251</v>
      </c>
      <c r="BZ200" t="s">
        <v>251</v>
      </c>
      <c r="CA200" t="s">
        <v>251</v>
      </c>
      <c r="CB200" t="s">
        <v>251</v>
      </c>
      <c r="CC200" t="s">
        <v>251</v>
      </c>
      <c r="CD200" t="s">
        <v>251</v>
      </c>
      <c r="CE200" t="s">
        <v>251</v>
      </c>
      <c r="CF200" t="s">
        <v>251</v>
      </c>
      <c r="CG200" t="s">
        <v>251</v>
      </c>
      <c r="CH200" t="s">
        <v>251</v>
      </c>
      <c r="CI200" t="s">
        <v>251</v>
      </c>
      <c r="CJ200" t="s">
        <v>251</v>
      </c>
      <c r="CK200" t="s">
        <v>251</v>
      </c>
      <c r="CL200" t="s">
        <v>251</v>
      </c>
      <c r="CN200" t="s">
        <v>113</v>
      </c>
      <c r="CO200" t="s">
        <v>111</v>
      </c>
      <c r="CQ200" t="s">
        <v>304</v>
      </c>
      <c r="CR200" t="s">
        <v>820</v>
      </c>
      <c r="CS200" t="s">
        <v>243</v>
      </c>
      <c r="CT200" t="s">
        <v>243</v>
      </c>
      <c r="CU200" t="s">
        <v>242</v>
      </c>
      <c r="CV200" t="s">
        <v>243</v>
      </c>
      <c r="CW200" t="s">
        <v>243</v>
      </c>
      <c r="CX200" t="s">
        <v>243</v>
      </c>
      <c r="CY200" t="s">
        <v>242</v>
      </c>
      <c r="CZ200" t="s">
        <v>243</v>
      </c>
      <c r="DA200" t="s">
        <v>243</v>
      </c>
      <c r="DB200" t="s">
        <v>243</v>
      </c>
      <c r="DC200" t="s">
        <v>242</v>
      </c>
      <c r="DD200" t="s">
        <v>243</v>
      </c>
      <c r="DE200" t="s">
        <v>243</v>
      </c>
      <c r="DF200" t="s">
        <v>243</v>
      </c>
      <c r="DG200" t="s">
        <v>243</v>
      </c>
      <c r="DH200" t="s">
        <v>243</v>
      </c>
      <c r="DI200" t="s">
        <v>243</v>
      </c>
      <c r="DJ200" t="s">
        <v>243</v>
      </c>
      <c r="EF200" t="s">
        <v>1170</v>
      </c>
      <c r="EG200" t="s">
        <v>243</v>
      </c>
      <c r="EH200" t="s">
        <v>243</v>
      </c>
      <c r="EI200" t="s">
        <v>243</v>
      </c>
      <c r="EJ200" t="s">
        <v>243</v>
      </c>
      <c r="EK200" t="s">
        <v>243</v>
      </c>
      <c r="EL200" t="s">
        <v>243</v>
      </c>
      <c r="EM200" t="s">
        <v>243</v>
      </c>
      <c r="EN200" t="s">
        <v>243</v>
      </c>
      <c r="EO200" t="s">
        <v>243</v>
      </c>
      <c r="EP200" t="s">
        <v>242</v>
      </c>
      <c r="EQ200" t="s">
        <v>243</v>
      </c>
      <c r="ER200" t="s">
        <v>242</v>
      </c>
      <c r="ES200" t="s">
        <v>243</v>
      </c>
      <c r="ET200" t="s">
        <v>243</v>
      </c>
      <c r="EU200" t="s">
        <v>243</v>
      </c>
      <c r="EV200" t="s">
        <v>243</v>
      </c>
      <c r="EW200" t="s">
        <v>243</v>
      </c>
      <c r="EX200" t="s">
        <v>243</v>
      </c>
      <c r="EY200" t="s">
        <v>243</v>
      </c>
      <c r="EZ200" t="s">
        <v>243</v>
      </c>
      <c r="FA200" t="s">
        <v>243</v>
      </c>
      <c r="FB200" t="s">
        <v>243</v>
      </c>
      <c r="FC200" t="s">
        <v>243</v>
      </c>
      <c r="FD200" t="s">
        <v>243</v>
      </c>
      <c r="FE200" t="s">
        <v>243</v>
      </c>
      <c r="FF200" t="s">
        <v>243</v>
      </c>
      <c r="FG200" t="s">
        <v>243</v>
      </c>
      <c r="FH200" t="s">
        <v>243</v>
      </c>
      <c r="FI200" t="s">
        <v>243</v>
      </c>
      <c r="FJ200" t="s">
        <v>243</v>
      </c>
      <c r="FK200" t="s">
        <v>243</v>
      </c>
      <c r="FL200" t="s">
        <v>377</v>
      </c>
      <c r="FM200" t="s">
        <v>242</v>
      </c>
      <c r="FN200" t="s">
        <v>243</v>
      </c>
      <c r="FO200" t="s">
        <v>243</v>
      </c>
      <c r="FP200" t="s">
        <v>243</v>
      </c>
      <c r="FQ200" t="s">
        <v>243</v>
      </c>
      <c r="FR200" t="s">
        <v>243</v>
      </c>
      <c r="FS200" t="s">
        <v>242</v>
      </c>
      <c r="FT200" t="s">
        <v>243</v>
      </c>
      <c r="FU200" t="s">
        <v>243</v>
      </c>
      <c r="FV200" t="s">
        <v>243</v>
      </c>
      <c r="FW200" t="s">
        <v>242</v>
      </c>
      <c r="FX200" t="s">
        <v>243</v>
      </c>
      <c r="FY200" t="s">
        <v>243</v>
      </c>
      <c r="FZ200" t="s">
        <v>243</v>
      </c>
      <c r="GA200" t="s">
        <v>243</v>
      </c>
      <c r="GB200" t="s">
        <v>243</v>
      </c>
      <c r="GC200" t="s">
        <v>243</v>
      </c>
      <c r="GD200" t="s">
        <v>243</v>
      </c>
      <c r="GE200" t="s">
        <v>243</v>
      </c>
      <c r="GG200" t="s">
        <v>1171</v>
      </c>
    </row>
    <row r="201" spans="1:189" x14ac:dyDescent="0.35">
      <c r="A201" t="s">
        <v>1172</v>
      </c>
      <c r="B201" t="s">
        <v>1080</v>
      </c>
      <c r="C201" t="s">
        <v>233</v>
      </c>
      <c r="D201" t="s">
        <v>478</v>
      </c>
      <c r="E201" t="s">
        <v>233</v>
      </c>
      <c r="F201" t="s">
        <v>233</v>
      </c>
      <c r="G201" t="s">
        <v>233</v>
      </c>
      <c r="H201" t="s">
        <v>795</v>
      </c>
      <c r="I201" t="s">
        <v>236</v>
      </c>
      <c r="J201" t="s">
        <v>378</v>
      </c>
      <c r="K201" t="s">
        <v>238</v>
      </c>
      <c r="L201" t="s">
        <v>239</v>
      </c>
      <c r="N201" t="s">
        <v>240</v>
      </c>
      <c r="O201" t="s">
        <v>421</v>
      </c>
      <c r="P201" t="s">
        <v>243</v>
      </c>
      <c r="Q201" t="s">
        <v>242</v>
      </c>
      <c r="R201" t="s">
        <v>243</v>
      </c>
      <c r="S201" t="s">
        <v>243</v>
      </c>
      <c r="T201" t="s">
        <v>243</v>
      </c>
      <c r="U201" t="s">
        <v>243</v>
      </c>
      <c r="W201" t="s">
        <v>244</v>
      </c>
      <c r="Y201" t="s">
        <v>262</v>
      </c>
      <c r="Z201" t="s">
        <v>243</v>
      </c>
      <c r="AA201" t="s">
        <v>243</v>
      </c>
      <c r="AB201" t="s">
        <v>243</v>
      </c>
      <c r="AC201" t="s">
        <v>243</v>
      </c>
      <c r="AD201" t="s">
        <v>243</v>
      </c>
      <c r="AE201" t="s">
        <v>242</v>
      </c>
      <c r="AF201" t="s">
        <v>243</v>
      </c>
      <c r="AG201" t="s">
        <v>243</v>
      </c>
      <c r="AH201" t="s">
        <v>243</v>
      </c>
      <c r="AI201" t="s">
        <v>243</v>
      </c>
      <c r="AJ201" t="s">
        <v>243</v>
      </c>
      <c r="AK201" t="s">
        <v>243</v>
      </c>
      <c r="AL201" t="s">
        <v>243</v>
      </c>
      <c r="AM201" t="s">
        <v>243</v>
      </c>
      <c r="AN201" t="s">
        <v>243</v>
      </c>
      <c r="AP201" t="s">
        <v>373</v>
      </c>
      <c r="AR201" t="s">
        <v>247</v>
      </c>
      <c r="AT201" t="s">
        <v>248</v>
      </c>
      <c r="AU201" t="s">
        <v>358</v>
      </c>
      <c r="AV201" t="s">
        <v>243</v>
      </c>
      <c r="AW201" t="s">
        <v>242</v>
      </c>
      <c r="AX201" t="s">
        <v>243</v>
      </c>
      <c r="AY201" t="s">
        <v>242</v>
      </c>
      <c r="AZ201" t="s">
        <v>243</v>
      </c>
      <c r="BA201" t="s">
        <v>243</v>
      </c>
      <c r="BB201" t="s">
        <v>243</v>
      </c>
      <c r="BC201" t="s">
        <v>250</v>
      </c>
      <c r="BD201" t="s">
        <v>250</v>
      </c>
      <c r="BE201" t="s">
        <v>250</v>
      </c>
      <c r="BF201" t="s">
        <v>250</v>
      </c>
      <c r="BG201" t="s">
        <v>250</v>
      </c>
      <c r="BH201" t="s">
        <v>250</v>
      </c>
      <c r="BI201" t="s">
        <v>251</v>
      </c>
      <c r="BJ201" t="s">
        <v>366</v>
      </c>
      <c r="BK201" t="s">
        <v>251</v>
      </c>
      <c r="BL201" t="s">
        <v>251</v>
      </c>
      <c r="BN201" t="s">
        <v>438</v>
      </c>
      <c r="BO201" t="s">
        <v>252</v>
      </c>
      <c r="BP201" t="s">
        <v>251</v>
      </c>
      <c r="BQ201" t="s">
        <v>266</v>
      </c>
      <c r="BR201" t="s">
        <v>267</v>
      </c>
      <c r="BT201" t="s">
        <v>289</v>
      </c>
      <c r="BU201" t="s">
        <v>253</v>
      </c>
      <c r="BV201" t="s">
        <v>251</v>
      </c>
      <c r="BX201" t="s">
        <v>338</v>
      </c>
      <c r="BY201" t="s">
        <v>251</v>
      </c>
      <c r="BZ201" t="s">
        <v>254</v>
      </c>
      <c r="CA201" t="s">
        <v>251</v>
      </c>
      <c r="CB201" t="s">
        <v>291</v>
      </c>
      <c r="CC201" t="s">
        <v>292</v>
      </c>
      <c r="CD201" t="s">
        <v>327</v>
      </c>
      <c r="CE201" t="s">
        <v>251</v>
      </c>
      <c r="CF201" t="s">
        <v>251</v>
      </c>
      <c r="CG201" t="s">
        <v>251</v>
      </c>
      <c r="CH201" t="s">
        <v>475</v>
      </c>
      <c r="CI201" t="s">
        <v>414</v>
      </c>
      <c r="CJ201" t="s">
        <v>251</v>
      </c>
      <c r="CK201" t="s">
        <v>251</v>
      </c>
      <c r="CL201" t="s">
        <v>251</v>
      </c>
      <c r="CN201" t="s">
        <v>103</v>
      </c>
      <c r="CO201" t="s">
        <v>111</v>
      </c>
      <c r="CP201" t="s">
        <v>110</v>
      </c>
      <c r="CQ201" t="s">
        <v>359</v>
      </c>
      <c r="DL201" t="s">
        <v>1094</v>
      </c>
      <c r="DM201" t="s">
        <v>243</v>
      </c>
      <c r="DN201" t="s">
        <v>243</v>
      </c>
      <c r="DO201" t="s">
        <v>243</v>
      </c>
      <c r="DP201" t="s">
        <v>243</v>
      </c>
      <c r="DQ201" t="s">
        <v>242</v>
      </c>
      <c r="DR201" t="s">
        <v>243</v>
      </c>
      <c r="DS201" t="s">
        <v>242</v>
      </c>
      <c r="DT201" t="s">
        <v>243</v>
      </c>
      <c r="DU201" t="s">
        <v>243</v>
      </c>
      <c r="DV201" t="s">
        <v>243</v>
      </c>
      <c r="DW201" t="s">
        <v>243</v>
      </c>
      <c r="DX201" t="s">
        <v>243</v>
      </c>
      <c r="DY201" t="s">
        <v>243</v>
      </c>
      <c r="DZ201" t="s">
        <v>243</v>
      </c>
      <c r="EA201" t="s">
        <v>243</v>
      </c>
      <c r="EB201" t="s">
        <v>243</v>
      </c>
      <c r="EC201" t="s">
        <v>243</v>
      </c>
      <c r="ED201" t="s">
        <v>243</v>
      </c>
      <c r="EF201" t="s">
        <v>1173</v>
      </c>
      <c r="EG201" t="s">
        <v>243</v>
      </c>
      <c r="EH201" t="s">
        <v>242</v>
      </c>
      <c r="EI201" t="s">
        <v>243</v>
      </c>
      <c r="EJ201" t="s">
        <v>243</v>
      </c>
      <c r="EK201" t="s">
        <v>243</v>
      </c>
      <c r="EL201" t="s">
        <v>243</v>
      </c>
      <c r="EM201" t="s">
        <v>243</v>
      </c>
      <c r="EN201" t="s">
        <v>243</v>
      </c>
      <c r="EO201" t="s">
        <v>242</v>
      </c>
      <c r="EP201" t="s">
        <v>242</v>
      </c>
      <c r="EQ201" t="s">
        <v>243</v>
      </c>
      <c r="ER201" t="s">
        <v>243</v>
      </c>
      <c r="ES201" t="s">
        <v>243</v>
      </c>
      <c r="ET201" t="s">
        <v>243</v>
      </c>
      <c r="EU201" t="s">
        <v>243</v>
      </c>
      <c r="EV201" t="s">
        <v>243</v>
      </c>
      <c r="EW201" t="s">
        <v>243</v>
      </c>
      <c r="EX201" t="s">
        <v>243</v>
      </c>
      <c r="EY201" t="s">
        <v>243</v>
      </c>
      <c r="EZ201" t="s">
        <v>243</v>
      </c>
      <c r="FA201" t="s">
        <v>243</v>
      </c>
      <c r="FB201" t="s">
        <v>243</v>
      </c>
      <c r="FC201" t="s">
        <v>243</v>
      </c>
      <c r="FD201" t="s">
        <v>243</v>
      </c>
      <c r="FE201" t="s">
        <v>243</v>
      </c>
      <c r="FF201" t="s">
        <v>243</v>
      </c>
      <c r="FG201" t="s">
        <v>243</v>
      </c>
      <c r="FH201" t="s">
        <v>243</v>
      </c>
      <c r="FI201" t="s">
        <v>243</v>
      </c>
      <c r="FJ201" t="s">
        <v>243</v>
      </c>
      <c r="FK201" t="s">
        <v>243</v>
      </c>
      <c r="FL201" t="s">
        <v>425</v>
      </c>
      <c r="FM201" t="s">
        <v>242</v>
      </c>
      <c r="FN201" t="s">
        <v>242</v>
      </c>
      <c r="FO201" t="s">
        <v>243</v>
      </c>
      <c r="FP201" t="s">
        <v>243</v>
      </c>
      <c r="FQ201" t="s">
        <v>243</v>
      </c>
      <c r="FR201" t="s">
        <v>243</v>
      </c>
      <c r="FS201" t="s">
        <v>242</v>
      </c>
      <c r="FT201" t="s">
        <v>243</v>
      </c>
      <c r="FU201" t="s">
        <v>243</v>
      </c>
      <c r="FV201" t="s">
        <v>243</v>
      </c>
      <c r="FW201" t="s">
        <v>243</v>
      </c>
      <c r="FX201" t="s">
        <v>243</v>
      </c>
      <c r="FY201" t="s">
        <v>243</v>
      </c>
      <c r="FZ201" t="s">
        <v>243</v>
      </c>
      <c r="GA201" t="s">
        <v>243</v>
      </c>
      <c r="GB201" t="s">
        <v>243</v>
      </c>
      <c r="GC201" t="s">
        <v>243</v>
      </c>
      <c r="GD201" t="s">
        <v>243</v>
      </c>
      <c r="GE201" t="s">
        <v>243</v>
      </c>
      <c r="GG201" t="s">
        <v>1174</v>
      </c>
    </row>
    <row r="202" spans="1:189" x14ac:dyDescent="0.35">
      <c r="A202" t="s">
        <v>1175</v>
      </c>
      <c r="B202" t="s">
        <v>1080</v>
      </c>
      <c r="C202" t="s">
        <v>233</v>
      </c>
      <c r="D202" t="s">
        <v>551</v>
      </c>
      <c r="E202" t="s">
        <v>233</v>
      </c>
      <c r="F202" t="s">
        <v>233</v>
      </c>
      <c r="G202" t="s">
        <v>233</v>
      </c>
      <c r="H202" t="s">
        <v>380</v>
      </c>
      <c r="I202" t="s">
        <v>433</v>
      </c>
      <c r="J202" t="s">
        <v>381</v>
      </c>
      <c r="K202" t="s">
        <v>557</v>
      </c>
      <c r="L202" t="s">
        <v>558</v>
      </c>
      <c r="N202" t="s">
        <v>240</v>
      </c>
      <c r="O202" t="s">
        <v>241</v>
      </c>
      <c r="P202" t="s">
        <v>242</v>
      </c>
      <c r="Q202" t="s">
        <v>243</v>
      </c>
      <c r="R202" t="s">
        <v>243</v>
      </c>
      <c r="S202" t="s">
        <v>243</v>
      </c>
      <c r="T202" t="s">
        <v>243</v>
      </c>
      <c r="U202" t="s">
        <v>243</v>
      </c>
      <c r="W202" t="s">
        <v>244</v>
      </c>
      <c r="Y202" t="s">
        <v>356</v>
      </c>
      <c r="Z202" t="s">
        <v>243</v>
      </c>
      <c r="AA202" t="s">
        <v>243</v>
      </c>
      <c r="AB202" t="s">
        <v>243</v>
      </c>
      <c r="AC202" t="s">
        <v>243</v>
      </c>
      <c r="AD202" t="s">
        <v>243</v>
      </c>
      <c r="AE202" t="s">
        <v>243</v>
      </c>
      <c r="AF202" t="s">
        <v>243</v>
      </c>
      <c r="AG202" t="s">
        <v>243</v>
      </c>
      <c r="AH202" t="s">
        <v>243</v>
      </c>
      <c r="AI202" t="s">
        <v>243</v>
      </c>
      <c r="AJ202" t="s">
        <v>243</v>
      </c>
      <c r="AK202" t="s">
        <v>242</v>
      </c>
      <c r="AL202" t="s">
        <v>243</v>
      </c>
      <c r="AM202" t="s">
        <v>243</v>
      </c>
      <c r="AN202" t="s">
        <v>243</v>
      </c>
      <c r="AP202" t="s">
        <v>282</v>
      </c>
      <c r="AR202" t="s">
        <v>413</v>
      </c>
      <c r="AT202" t="s">
        <v>317</v>
      </c>
      <c r="AU202" t="s">
        <v>1176</v>
      </c>
      <c r="AV202" t="s">
        <v>242</v>
      </c>
      <c r="AW202" t="s">
        <v>242</v>
      </c>
      <c r="AX202" t="s">
        <v>242</v>
      </c>
      <c r="AY202" t="s">
        <v>243</v>
      </c>
      <c r="AZ202" t="s">
        <v>243</v>
      </c>
      <c r="BA202" t="s">
        <v>243</v>
      </c>
      <c r="BB202" t="s">
        <v>243</v>
      </c>
      <c r="BC202" t="s">
        <v>250</v>
      </c>
      <c r="BD202" t="s">
        <v>250</v>
      </c>
      <c r="BE202" t="s">
        <v>250</v>
      </c>
      <c r="BF202" t="s">
        <v>250</v>
      </c>
      <c r="BG202" t="s">
        <v>250</v>
      </c>
      <c r="BH202" t="s">
        <v>250</v>
      </c>
      <c r="BI202" t="s">
        <v>251</v>
      </c>
      <c r="BJ202" t="s">
        <v>251</v>
      </c>
      <c r="BK202" t="s">
        <v>251</v>
      </c>
      <c r="BL202" t="s">
        <v>251</v>
      </c>
      <c r="BN202" t="s">
        <v>251</v>
      </c>
      <c r="BO202" t="s">
        <v>252</v>
      </c>
      <c r="BP202" t="s">
        <v>251</v>
      </c>
      <c r="BQ202" t="s">
        <v>266</v>
      </c>
      <c r="BR202" t="s">
        <v>251</v>
      </c>
      <c r="BT202" t="s">
        <v>251</v>
      </c>
      <c r="BU202" t="s">
        <v>251</v>
      </c>
      <c r="BV202" t="s">
        <v>251</v>
      </c>
      <c r="BX202" t="s">
        <v>251</v>
      </c>
      <c r="BY202" t="s">
        <v>251</v>
      </c>
      <c r="BZ202" t="s">
        <v>251</v>
      </c>
      <c r="CA202" t="s">
        <v>251</v>
      </c>
      <c r="CB202" t="s">
        <v>251</v>
      </c>
      <c r="CC202" t="s">
        <v>251</v>
      </c>
      <c r="CD202" t="s">
        <v>251</v>
      </c>
      <c r="CE202" t="s">
        <v>251</v>
      </c>
      <c r="CF202" t="s">
        <v>251</v>
      </c>
      <c r="CG202" t="s">
        <v>251</v>
      </c>
      <c r="CH202" t="s">
        <v>251</v>
      </c>
      <c r="CI202" t="s">
        <v>251</v>
      </c>
      <c r="CJ202" t="s">
        <v>251</v>
      </c>
      <c r="CK202" t="s">
        <v>251</v>
      </c>
      <c r="CL202" t="s">
        <v>251</v>
      </c>
      <c r="CN202" t="s">
        <v>110</v>
      </c>
      <c r="CO202" t="s">
        <v>108</v>
      </c>
      <c r="CQ202" t="s">
        <v>293</v>
      </c>
      <c r="DL202" t="s">
        <v>517</v>
      </c>
      <c r="DM202" t="s">
        <v>242</v>
      </c>
      <c r="DN202" t="s">
        <v>243</v>
      </c>
      <c r="DO202" t="s">
        <v>243</v>
      </c>
      <c r="DP202" t="s">
        <v>242</v>
      </c>
      <c r="DQ202" t="s">
        <v>243</v>
      </c>
      <c r="DR202" t="s">
        <v>243</v>
      </c>
      <c r="DS202" t="s">
        <v>243</v>
      </c>
      <c r="DT202" t="s">
        <v>243</v>
      </c>
      <c r="DU202" t="s">
        <v>243</v>
      </c>
      <c r="DV202" t="s">
        <v>243</v>
      </c>
      <c r="DW202" t="s">
        <v>242</v>
      </c>
      <c r="DX202" t="s">
        <v>243</v>
      </c>
      <c r="DY202" t="s">
        <v>243</v>
      </c>
      <c r="DZ202" t="s">
        <v>243</v>
      </c>
      <c r="EA202" t="s">
        <v>243</v>
      </c>
      <c r="EB202" t="s">
        <v>243</v>
      </c>
      <c r="EC202" t="s">
        <v>243</v>
      </c>
      <c r="ED202" t="s">
        <v>243</v>
      </c>
      <c r="EF202" t="s">
        <v>306</v>
      </c>
      <c r="EG202" t="s">
        <v>243</v>
      </c>
      <c r="EH202" t="s">
        <v>243</v>
      </c>
      <c r="EI202" t="s">
        <v>243</v>
      </c>
      <c r="EJ202" t="s">
        <v>243</v>
      </c>
      <c r="EK202" t="s">
        <v>243</v>
      </c>
      <c r="EL202" t="s">
        <v>243</v>
      </c>
      <c r="EM202" t="s">
        <v>242</v>
      </c>
      <c r="EN202" t="s">
        <v>243</v>
      </c>
      <c r="EO202" t="s">
        <v>242</v>
      </c>
      <c r="EP202" t="s">
        <v>243</v>
      </c>
      <c r="EQ202" t="s">
        <v>243</v>
      </c>
      <c r="ER202" t="s">
        <v>243</v>
      </c>
      <c r="ES202" t="s">
        <v>243</v>
      </c>
      <c r="ET202" t="s">
        <v>243</v>
      </c>
      <c r="EU202" t="s">
        <v>243</v>
      </c>
      <c r="EV202" t="s">
        <v>243</v>
      </c>
      <c r="EW202" t="s">
        <v>243</v>
      </c>
      <c r="EX202" t="s">
        <v>243</v>
      </c>
      <c r="EY202" t="s">
        <v>243</v>
      </c>
      <c r="EZ202" t="s">
        <v>243</v>
      </c>
      <c r="FA202" t="s">
        <v>243</v>
      </c>
      <c r="FB202" t="s">
        <v>243</v>
      </c>
      <c r="FC202" t="s">
        <v>243</v>
      </c>
      <c r="FD202" t="s">
        <v>243</v>
      </c>
      <c r="FE202" t="s">
        <v>243</v>
      </c>
      <c r="FF202" t="s">
        <v>243</v>
      </c>
      <c r="FG202" t="s">
        <v>243</v>
      </c>
      <c r="FH202" t="s">
        <v>243</v>
      </c>
      <c r="FI202" t="s">
        <v>243</v>
      </c>
      <c r="FJ202" t="s">
        <v>243</v>
      </c>
      <c r="FK202" t="s">
        <v>243</v>
      </c>
      <c r="FL202" t="s">
        <v>425</v>
      </c>
      <c r="FM202" t="s">
        <v>242</v>
      </c>
      <c r="FN202" t="s">
        <v>242</v>
      </c>
      <c r="FO202" t="s">
        <v>243</v>
      </c>
      <c r="FP202" t="s">
        <v>243</v>
      </c>
      <c r="FQ202" t="s">
        <v>243</v>
      </c>
      <c r="FR202" t="s">
        <v>243</v>
      </c>
      <c r="FS202" t="s">
        <v>242</v>
      </c>
      <c r="FT202" t="s">
        <v>243</v>
      </c>
      <c r="FU202" t="s">
        <v>243</v>
      </c>
      <c r="FV202" t="s">
        <v>243</v>
      </c>
      <c r="FW202" t="s">
        <v>243</v>
      </c>
      <c r="FX202" t="s">
        <v>243</v>
      </c>
      <c r="FY202" t="s">
        <v>243</v>
      </c>
      <c r="FZ202" t="s">
        <v>243</v>
      </c>
      <c r="GA202" t="s">
        <v>243</v>
      </c>
      <c r="GB202" t="s">
        <v>243</v>
      </c>
      <c r="GC202" t="s">
        <v>243</v>
      </c>
      <c r="GD202" t="s">
        <v>243</v>
      </c>
      <c r="GE202" t="s">
        <v>243</v>
      </c>
      <c r="GG202" t="s">
        <v>1177</v>
      </c>
    </row>
    <row r="203" spans="1:189" x14ac:dyDescent="0.35">
      <c r="A203" t="s">
        <v>1178</v>
      </c>
      <c r="B203" t="s">
        <v>1080</v>
      </c>
      <c r="C203" t="s">
        <v>233</v>
      </c>
      <c r="D203" t="s">
        <v>556</v>
      </c>
      <c r="E203" t="s">
        <v>233</v>
      </c>
      <c r="F203" t="s">
        <v>233</v>
      </c>
      <c r="G203" t="s">
        <v>233</v>
      </c>
      <c r="H203" t="s">
        <v>1179</v>
      </c>
      <c r="I203" t="s">
        <v>261</v>
      </c>
      <c r="K203" t="s">
        <v>451</v>
      </c>
      <c r="L203" t="s">
        <v>1180</v>
      </c>
      <c r="N203" t="s">
        <v>240</v>
      </c>
      <c r="O203" t="s">
        <v>241</v>
      </c>
      <c r="P203" t="s">
        <v>242</v>
      </c>
      <c r="Q203" t="s">
        <v>243</v>
      </c>
      <c r="R203" t="s">
        <v>243</v>
      </c>
      <c r="S203" t="s">
        <v>243</v>
      </c>
      <c r="T203" t="s">
        <v>243</v>
      </c>
      <c r="U203" t="s">
        <v>243</v>
      </c>
      <c r="W203" t="s">
        <v>244</v>
      </c>
      <c r="Y203" t="s">
        <v>281</v>
      </c>
      <c r="Z203" t="s">
        <v>243</v>
      </c>
      <c r="AA203" t="s">
        <v>243</v>
      </c>
      <c r="AB203" t="s">
        <v>243</v>
      </c>
      <c r="AC203" t="s">
        <v>243</v>
      </c>
      <c r="AD203" t="s">
        <v>243</v>
      </c>
      <c r="AE203" t="s">
        <v>243</v>
      </c>
      <c r="AF203" t="s">
        <v>243</v>
      </c>
      <c r="AG203" t="s">
        <v>242</v>
      </c>
      <c r="AH203" t="s">
        <v>243</v>
      </c>
      <c r="AI203" t="s">
        <v>243</v>
      </c>
      <c r="AJ203" t="s">
        <v>243</v>
      </c>
      <c r="AK203" t="s">
        <v>243</v>
      </c>
      <c r="AL203" t="s">
        <v>243</v>
      </c>
      <c r="AM203" t="s">
        <v>243</v>
      </c>
      <c r="AN203" t="s">
        <v>243</v>
      </c>
      <c r="AP203" t="s">
        <v>336</v>
      </c>
      <c r="AR203" t="s">
        <v>324</v>
      </c>
      <c r="AT203" t="s">
        <v>284</v>
      </c>
      <c r="AU203" t="s">
        <v>325</v>
      </c>
      <c r="AV203" t="s">
        <v>243</v>
      </c>
      <c r="AW203" t="s">
        <v>242</v>
      </c>
      <c r="AX203" t="s">
        <v>243</v>
      </c>
      <c r="AY203" t="s">
        <v>243</v>
      </c>
      <c r="AZ203" t="s">
        <v>243</v>
      </c>
      <c r="BA203" t="s">
        <v>243</v>
      </c>
      <c r="BB203" t="s">
        <v>243</v>
      </c>
      <c r="BC203" t="s">
        <v>287</v>
      </c>
      <c r="BD203" t="s">
        <v>250</v>
      </c>
      <c r="BE203" t="s">
        <v>250</v>
      </c>
      <c r="BF203" t="s">
        <v>250</v>
      </c>
      <c r="BG203" t="s">
        <v>250</v>
      </c>
      <c r="BH203" t="s">
        <v>250</v>
      </c>
      <c r="BI203" t="s">
        <v>251</v>
      </c>
      <c r="BJ203" t="s">
        <v>251</v>
      </c>
      <c r="BK203" t="s">
        <v>251</v>
      </c>
      <c r="BL203" t="s">
        <v>251</v>
      </c>
      <c r="BN203" t="s">
        <v>251</v>
      </c>
      <c r="BO203" t="s">
        <v>251</v>
      </c>
      <c r="BP203" t="s">
        <v>251</v>
      </c>
      <c r="BQ203" t="s">
        <v>266</v>
      </c>
      <c r="BR203" t="s">
        <v>251</v>
      </c>
      <c r="BT203" t="s">
        <v>251</v>
      </c>
      <c r="BU203" t="s">
        <v>251</v>
      </c>
      <c r="BV203" t="s">
        <v>251</v>
      </c>
      <c r="BW203" t="s">
        <v>251</v>
      </c>
      <c r="BX203" t="s">
        <v>251</v>
      </c>
      <c r="BY203" t="s">
        <v>251</v>
      </c>
      <c r="BZ203" t="s">
        <v>251</v>
      </c>
      <c r="CA203" t="s">
        <v>251</v>
      </c>
      <c r="CB203" t="s">
        <v>251</v>
      </c>
      <c r="CC203" t="s">
        <v>292</v>
      </c>
      <c r="CD203" t="s">
        <v>251</v>
      </c>
      <c r="CE203" t="s">
        <v>251</v>
      </c>
      <c r="CF203" t="s">
        <v>251</v>
      </c>
      <c r="CG203" t="s">
        <v>251</v>
      </c>
      <c r="CH203" t="s">
        <v>251</v>
      </c>
      <c r="CI203" t="s">
        <v>251</v>
      </c>
      <c r="CJ203" t="s">
        <v>251</v>
      </c>
      <c r="CK203" t="s">
        <v>251</v>
      </c>
      <c r="CL203" t="s">
        <v>251</v>
      </c>
      <c r="CN203" t="s">
        <v>110</v>
      </c>
      <c r="CO203" t="s">
        <v>122</v>
      </c>
      <c r="CQ203" t="s">
        <v>304</v>
      </c>
      <c r="CR203" t="s">
        <v>367</v>
      </c>
      <c r="CS203" t="s">
        <v>243</v>
      </c>
      <c r="CT203" t="s">
        <v>243</v>
      </c>
      <c r="CU203" t="s">
        <v>243</v>
      </c>
      <c r="CV203" t="s">
        <v>243</v>
      </c>
      <c r="CW203" t="s">
        <v>243</v>
      </c>
      <c r="CX203" t="s">
        <v>243</v>
      </c>
      <c r="CY203" t="s">
        <v>243</v>
      </c>
      <c r="CZ203" t="s">
        <v>243</v>
      </c>
      <c r="DA203" t="s">
        <v>243</v>
      </c>
      <c r="DB203" t="s">
        <v>243</v>
      </c>
      <c r="DC203" t="s">
        <v>242</v>
      </c>
      <c r="DD203" t="s">
        <v>243</v>
      </c>
      <c r="DE203" t="s">
        <v>243</v>
      </c>
      <c r="DF203" t="s">
        <v>243</v>
      </c>
      <c r="DG203" t="s">
        <v>243</v>
      </c>
      <c r="DH203" t="s">
        <v>243</v>
      </c>
      <c r="DI203" t="s">
        <v>243</v>
      </c>
      <c r="DJ203" t="s">
        <v>243</v>
      </c>
      <c r="EF203" t="s">
        <v>415</v>
      </c>
      <c r="EG203" t="s">
        <v>243</v>
      </c>
      <c r="EH203" t="s">
        <v>243</v>
      </c>
      <c r="EI203" t="s">
        <v>243</v>
      </c>
      <c r="EJ203" t="s">
        <v>243</v>
      </c>
      <c r="EK203" t="s">
        <v>243</v>
      </c>
      <c r="EL203" t="s">
        <v>243</v>
      </c>
      <c r="EM203" t="s">
        <v>243</v>
      </c>
      <c r="EN203" t="s">
        <v>243</v>
      </c>
      <c r="EO203" t="s">
        <v>242</v>
      </c>
      <c r="EP203" t="s">
        <v>243</v>
      </c>
      <c r="EQ203" t="s">
        <v>243</v>
      </c>
      <c r="ER203" t="s">
        <v>243</v>
      </c>
      <c r="ES203" t="s">
        <v>243</v>
      </c>
      <c r="ET203" t="s">
        <v>243</v>
      </c>
      <c r="EU203" t="s">
        <v>243</v>
      </c>
      <c r="EV203" t="s">
        <v>243</v>
      </c>
      <c r="EW203" t="s">
        <v>243</v>
      </c>
      <c r="EX203" t="s">
        <v>243</v>
      </c>
      <c r="EY203" t="s">
        <v>243</v>
      </c>
      <c r="EZ203" t="s">
        <v>243</v>
      </c>
      <c r="FA203" t="s">
        <v>242</v>
      </c>
      <c r="FB203" t="s">
        <v>243</v>
      </c>
      <c r="FC203" t="s">
        <v>243</v>
      </c>
      <c r="FD203" t="s">
        <v>243</v>
      </c>
      <c r="FE203" t="s">
        <v>243</v>
      </c>
      <c r="FF203" t="s">
        <v>243</v>
      </c>
      <c r="FG203" t="s">
        <v>243</v>
      </c>
      <c r="FH203" t="s">
        <v>243</v>
      </c>
      <c r="FI203" t="s">
        <v>243</v>
      </c>
      <c r="FJ203" t="s">
        <v>243</v>
      </c>
      <c r="FK203" t="s">
        <v>243</v>
      </c>
      <c r="FL203" t="s">
        <v>506</v>
      </c>
      <c r="FM203" t="s">
        <v>242</v>
      </c>
      <c r="FN203" t="s">
        <v>243</v>
      </c>
      <c r="FO203" t="s">
        <v>243</v>
      </c>
      <c r="FP203" t="s">
        <v>243</v>
      </c>
      <c r="FQ203" t="s">
        <v>242</v>
      </c>
      <c r="FR203" t="s">
        <v>243</v>
      </c>
      <c r="FS203" t="s">
        <v>243</v>
      </c>
      <c r="FT203" t="s">
        <v>243</v>
      </c>
      <c r="FU203" t="s">
        <v>243</v>
      </c>
      <c r="FV203" t="s">
        <v>243</v>
      </c>
      <c r="FW203" t="s">
        <v>243</v>
      </c>
      <c r="FX203" t="s">
        <v>243</v>
      </c>
      <c r="FY203" t="s">
        <v>243</v>
      </c>
      <c r="FZ203" t="s">
        <v>243</v>
      </c>
      <c r="GA203" t="s">
        <v>243</v>
      </c>
      <c r="GB203" t="s">
        <v>243</v>
      </c>
      <c r="GC203" t="s">
        <v>243</v>
      </c>
      <c r="GD203" t="s">
        <v>243</v>
      </c>
      <c r="GE203" t="s">
        <v>243</v>
      </c>
      <c r="GG203" t="s">
        <v>1181</v>
      </c>
    </row>
    <row r="204" spans="1:189" x14ac:dyDescent="0.35">
      <c r="A204" t="s">
        <v>1182</v>
      </c>
      <c r="B204" t="s">
        <v>1080</v>
      </c>
      <c r="C204" t="s">
        <v>233</v>
      </c>
      <c r="D204" t="s">
        <v>471</v>
      </c>
      <c r="E204" t="s">
        <v>233</v>
      </c>
      <c r="F204" t="s">
        <v>233</v>
      </c>
      <c r="G204" t="s">
        <v>233</v>
      </c>
      <c r="H204" t="s">
        <v>1053</v>
      </c>
      <c r="I204" t="s">
        <v>433</v>
      </c>
      <c r="J204" t="s">
        <v>381</v>
      </c>
      <c r="K204" t="s">
        <v>238</v>
      </c>
      <c r="L204" t="s">
        <v>239</v>
      </c>
      <c r="N204" t="s">
        <v>462</v>
      </c>
      <c r="O204" t="s">
        <v>421</v>
      </c>
      <c r="P204" t="s">
        <v>243</v>
      </c>
      <c r="Q204" t="s">
        <v>242</v>
      </c>
      <c r="R204" t="s">
        <v>243</v>
      </c>
      <c r="S204" t="s">
        <v>243</v>
      </c>
      <c r="T204" t="s">
        <v>243</v>
      </c>
      <c r="U204" t="s">
        <v>243</v>
      </c>
      <c r="W204" t="s">
        <v>261</v>
      </c>
      <c r="Y204" t="s">
        <v>311</v>
      </c>
      <c r="Z204" t="s">
        <v>242</v>
      </c>
      <c r="AA204" t="s">
        <v>243</v>
      </c>
      <c r="AB204" t="s">
        <v>243</v>
      </c>
      <c r="AC204" t="s">
        <v>243</v>
      </c>
      <c r="AD204" t="s">
        <v>243</v>
      </c>
      <c r="AE204" t="s">
        <v>243</v>
      </c>
      <c r="AF204" t="s">
        <v>243</v>
      </c>
      <c r="AG204" t="s">
        <v>243</v>
      </c>
      <c r="AH204" t="s">
        <v>243</v>
      </c>
      <c r="AI204" t="s">
        <v>243</v>
      </c>
      <c r="AJ204" t="s">
        <v>243</v>
      </c>
      <c r="AK204" t="s">
        <v>243</v>
      </c>
      <c r="AL204" t="s">
        <v>243</v>
      </c>
      <c r="AM204" t="s">
        <v>243</v>
      </c>
      <c r="AN204" t="s">
        <v>243</v>
      </c>
      <c r="AP204" t="s">
        <v>246</v>
      </c>
      <c r="AR204" t="s">
        <v>413</v>
      </c>
      <c r="AT204" t="s">
        <v>248</v>
      </c>
      <c r="AU204" t="s">
        <v>325</v>
      </c>
      <c r="AV204" t="s">
        <v>243</v>
      </c>
      <c r="AW204" t="s">
        <v>242</v>
      </c>
      <c r="AX204" t="s">
        <v>243</v>
      </c>
      <c r="AY204" t="s">
        <v>243</v>
      </c>
      <c r="AZ204" t="s">
        <v>243</v>
      </c>
      <c r="BA204" t="s">
        <v>243</v>
      </c>
      <c r="BB204" t="s">
        <v>243</v>
      </c>
      <c r="BC204" t="s">
        <v>250</v>
      </c>
      <c r="BD204" t="s">
        <v>250</v>
      </c>
      <c r="BE204" t="s">
        <v>250</v>
      </c>
      <c r="BF204" t="s">
        <v>250</v>
      </c>
      <c r="BG204" t="s">
        <v>250</v>
      </c>
      <c r="BH204" t="s">
        <v>250</v>
      </c>
      <c r="BI204" t="s">
        <v>251</v>
      </c>
      <c r="BJ204" t="s">
        <v>251</v>
      </c>
      <c r="BK204" t="s">
        <v>251</v>
      </c>
      <c r="BL204" t="s">
        <v>251</v>
      </c>
      <c r="BM204" t="s">
        <v>251</v>
      </c>
      <c r="BO204" t="s">
        <v>251</v>
      </c>
      <c r="BP204" t="s">
        <v>251</v>
      </c>
      <c r="BQ204" t="s">
        <v>251</v>
      </c>
      <c r="BR204" t="s">
        <v>251</v>
      </c>
      <c r="BS204" t="s">
        <v>251</v>
      </c>
      <c r="BU204" t="s">
        <v>251</v>
      </c>
      <c r="BV204" t="s">
        <v>251</v>
      </c>
      <c r="BW204" t="s">
        <v>251</v>
      </c>
      <c r="BX204" t="s">
        <v>251</v>
      </c>
      <c r="BY204" t="s">
        <v>251</v>
      </c>
      <c r="BZ204" t="s">
        <v>251</v>
      </c>
      <c r="CA204" t="s">
        <v>251</v>
      </c>
      <c r="CB204" t="s">
        <v>251</v>
      </c>
      <c r="CC204" t="s">
        <v>251</v>
      </c>
      <c r="CD204" t="s">
        <v>251</v>
      </c>
      <c r="CE204" t="s">
        <v>251</v>
      </c>
      <c r="CF204" t="s">
        <v>251</v>
      </c>
      <c r="CG204" t="s">
        <v>251</v>
      </c>
      <c r="CH204" t="s">
        <v>251</v>
      </c>
      <c r="CI204" t="s">
        <v>251</v>
      </c>
      <c r="CJ204" t="s">
        <v>251</v>
      </c>
      <c r="CK204" t="s">
        <v>251</v>
      </c>
      <c r="CL204" t="s">
        <v>251</v>
      </c>
      <c r="CQ204" t="s">
        <v>359</v>
      </c>
      <c r="DL204" t="s">
        <v>376</v>
      </c>
      <c r="DM204" t="s">
        <v>243</v>
      </c>
      <c r="DN204" t="s">
        <v>243</v>
      </c>
      <c r="DO204" t="s">
        <v>243</v>
      </c>
      <c r="DP204" t="s">
        <v>243</v>
      </c>
      <c r="DQ204" t="s">
        <v>243</v>
      </c>
      <c r="DR204" t="s">
        <v>243</v>
      </c>
      <c r="DS204" t="s">
        <v>243</v>
      </c>
      <c r="DT204" t="s">
        <v>243</v>
      </c>
      <c r="DU204" t="s">
        <v>242</v>
      </c>
      <c r="DV204" t="s">
        <v>243</v>
      </c>
      <c r="DW204" t="s">
        <v>242</v>
      </c>
      <c r="DX204" t="s">
        <v>243</v>
      </c>
      <c r="DY204" t="s">
        <v>243</v>
      </c>
      <c r="DZ204" t="s">
        <v>243</v>
      </c>
      <c r="EA204" t="s">
        <v>243</v>
      </c>
      <c r="EB204" t="s">
        <v>243</v>
      </c>
      <c r="EC204" t="s">
        <v>243</v>
      </c>
      <c r="ED204" t="s">
        <v>243</v>
      </c>
      <c r="GG204" t="s">
        <v>1183</v>
      </c>
    </row>
    <row r="205" spans="1:189" x14ac:dyDescent="0.35">
      <c r="A205" t="s">
        <v>1184</v>
      </c>
      <c r="B205" t="s">
        <v>1080</v>
      </c>
      <c r="C205" t="s">
        <v>233</v>
      </c>
      <c r="D205" t="s">
        <v>234</v>
      </c>
      <c r="E205" t="s">
        <v>233</v>
      </c>
      <c r="F205" t="s">
        <v>233</v>
      </c>
      <c r="G205" t="s">
        <v>233</v>
      </c>
      <c r="H205" t="s">
        <v>690</v>
      </c>
      <c r="I205" t="s">
        <v>261</v>
      </c>
      <c r="K205" t="s">
        <v>238</v>
      </c>
      <c r="L205" t="s">
        <v>239</v>
      </c>
      <c r="N205" t="s">
        <v>240</v>
      </c>
      <c r="O205" t="s">
        <v>685</v>
      </c>
      <c r="P205" t="s">
        <v>242</v>
      </c>
      <c r="Q205" t="s">
        <v>243</v>
      </c>
      <c r="R205" t="s">
        <v>242</v>
      </c>
      <c r="S205" t="s">
        <v>243</v>
      </c>
      <c r="T205" t="s">
        <v>243</v>
      </c>
      <c r="U205" t="s">
        <v>243</v>
      </c>
      <c r="W205" t="s">
        <v>244</v>
      </c>
      <c r="Y205" t="s">
        <v>786</v>
      </c>
      <c r="Z205" t="s">
        <v>243</v>
      </c>
      <c r="AA205" t="s">
        <v>243</v>
      </c>
      <c r="AB205" t="s">
        <v>243</v>
      </c>
      <c r="AC205" t="s">
        <v>243</v>
      </c>
      <c r="AD205" t="s">
        <v>242</v>
      </c>
      <c r="AE205" t="s">
        <v>243</v>
      </c>
      <c r="AF205" t="s">
        <v>243</v>
      </c>
      <c r="AG205" t="s">
        <v>243</v>
      </c>
      <c r="AH205" t="s">
        <v>243</v>
      </c>
      <c r="AI205" t="s">
        <v>243</v>
      </c>
      <c r="AJ205" t="s">
        <v>243</v>
      </c>
      <c r="AK205" t="s">
        <v>243</v>
      </c>
      <c r="AL205" t="s">
        <v>243</v>
      </c>
      <c r="AM205" t="s">
        <v>243</v>
      </c>
      <c r="AN205" t="s">
        <v>243</v>
      </c>
      <c r="AP205" t="s">
        <v>336</v>
      </c>
      <c r="AR205" t="s">
        <v>357</v>
      </c>
      <c r="AT205" t="s">
        <v>248</v>
      </c>
      <c r="AU205" t="s">
        <v>325</v>
      </c>
      <c r="AV205" t="s">
        <v>243</v>
      </c>
      <c r="AW205" t="s">
        <v>242</v>
      </c>
      <c r="AX205" t="s">
        <v>243</v>
      </c>
      <c r="AY205" t="s">
        <v>243</v>
      </c>
      <c r="AZ205" t="s">
        <v>243</v>
      </c>
      <c r="BA205" t="s">
        <v>243</v>
      </c>
      <c r="BB205" t="s">
        <v>243</v>
      </c>
      <c r="BC205" t="s">
        <v>286</v>
      </c>
      <c r="BD205" t="s">
        <v>250</v>
      </c>
      <c r="BE205" t="s">
        <v>287</v>
      </c>
      <c r="BF205" t="s">
        <v>287</v>
      </c>
      <c r="BG205" t="s">
        <v>250</v>
      </c>
      <c r="BH205" t="s">
        <v>250</v>
      </c>
      <c r="BI205" t="s">
        <v>251</v>
      </c>
      <c r="BJ205" t="s">
        <v>251</v>
      </c>
      <c r="BK205" t="s">
        <v>465</v>
      </c>
      <c r="BL205" t="s">
        <v>251</v>
      </c>
      <c r="BN205" t="s">
        <v>251</v>
      </c>
      <c r="BO205" t="s">
        <v>252</v>
      </c>
      <c r="BP205" t="s">
        <v>251</v>
      </c>
      <c r="BQ205" t="s">
        <v>266</v>
      </c>
      <c r="BR205" t="s">
        <v>267</v>
      </c>
      <c r="BT205" t="s">
        <v>289</v>
      </c>
      <c r="BU205" t="s">
        <v>253</v>
      </c>
      <c r="BV205" t="s">
        <v>251</v>
      </c>
      <c r="BW205" t="s">
        <v>251</v>
      </c>
      <c r="BX205" t="s">
        <v>251</v>
      </c>
      <c r="BY205" t="s">
        <v>251</v>
      </c>
      <c r="BZ205" t="s">
        <v>251</v>
      </c>
      <c r="CA205" t="s">
        <v>251</v>
      </c>
      <c r="CB205" t="s">
        <v>251</v>
      </c>
      <c r="CC205" t="s">
        <v>292</v>
      </c>
      <c r="CD205" t="s">
        <v>327</v>
      </c>
      <c r="CE205" t="s">
        <v>251</v>
      </c>
      <c r="CF205" t="s">
        <v>251</v>
      </c>
      <c r="CG205" t="s">
        <v>268</v>
      </c>
      <c r="CH205" t="s">
        <v>268</v>
      </c>
      <c r="CI205" t="s">
        <v>268</v>
      </c>
      <c r="CJ205" t="s">
        <v>268</v>
      </c>
      <c r="CK205" t="s">
        <v>268</v>
      </c>
      <c r="CL205" t="s">
        <v>251</v>
      </c>
      <c r="CN205" t="s">
        <v>104</v>
      </c>
      <c r="CO205" t="s">
        <v>111</v>
      </c>
      <c r="CP205" t="s">
        <v>110</v>
      </c>
      <c r="CQ205" t="s">
        <v>304</v>
      </c>
      <c r="CR205" t="s">
        <v>424</v>
      </c>
      <c r="CS205" t="s">
        <v>243</v>
      </c>
      <c r="CT205" t="s">
        <v>243</v>
      </c>
      <c r="CU205" t="s">
        <v>243</v>
      </c>
      <c r="CV205" t="s">
        <v>243</v>
      </c>
      <c r="CW205" t="s">
        <v>242</v>
      </c>
      <c r="CX205" t="s">
        <v>243</v>
      </c>
      <c r="CY205" t="s">
        <v>242</v>
      </c>
      <c r="CZ205" t="s">
        <v>243</v>
      </c>
      <c r="DA205" t="s">
        <v>243</v>
      </c>
      <c r="DB205" t="s">
        <v>243</v>
      </c>
      <c r="DC205" t="s">
        <v>242</v>
      </c>
      <c r="DD205" t="s">
        <v>243</v>
      </c>
      <c r="DE205" t="s">
        <v>243</v>
      </c>
      <c r="DF205" t="s">
        <v>243</v>
      </c>
      <c r="DG205" t="s">
        <v>243</v>
      </c>
      <c r="DH205" t="s">
        <v>243</v>
      </c>
      <c r="DI205" t="s">
        <v>243</v>
      </c>
      <c r="DJ205" t="s">
        <v>243</v>
      </c>
      <c r="EF205" t="s">
        <v>1016</v>
      </c>
      <c r="EG205" t="s">
        <v>243</v>
      </c>
      <c r="EH205" t="s">
        <v>243</v>
      </c>
      <c r="EI205" t="s">
        <v>242</v>
      </c>
      <c r="EJ205" t="s">
        <v>243</v>
      </c>
      <c r="EK205" t="s">
        <v>243</v>
      </c>
      <c r="EL205" t="s">
        <v>243</v>
      </c>
      <c r="EM205" t="s">
        <v>243</v>
      </c>
      <c r="EN205" t="s">
        <v>243</v>
      </c>
      <c r="EO205" t="s">
        <v>242</v>
      </c>
      <c r="EP205" t="s">
        <v>242</v>
      </c>
      <c r="EQ205" t="s">
        <v>243</v>
      </c>
      <c r="ER205" t="s">
        <v>243</v>
      </c>
      <c r="ES205" t="s">
        <v>243</v>
      </c>
      <c r="ET205" t="s">
        <v>243</v>
      </c>
      <c r="EU205" t="s">
        <v>243</v>
      </c>
      <c r="EV205" t="s">
        <v>243</v>
      </c>
      <c r="EW205" t="s">
        <v>243</v>
      </c>
      <c r="EX205" t="s">
        <v>243</v>
      </c>
      <c r="EY205" t="s">
        <v>243</v>
      </c>
      <c r="EZ205" t="s">
        <v>243</v>
      </c>
      <c r="FA205" t="s">
        <v>243</v>
      </c>
      <c r="FB205" t="s">
        <v>243</v>
      </c>
      <c r="FC205" t="s">
        <v>243</v>
      </c>
      <c r="FD205" t="s">
        <v>243</v>
      </c>
      <c r="FE205" t="s">
        <v>243</v>
      </c>
      <c r="FF205" t="s">
        <v>243</v>
      </c>
      <c r="FG205" t="s">
        <v>243</v>
      </c>
      <c r="FH205" t="s">
        <v>243</v>
      </c>
      <c r="FI205" t="s">
        <v>243</v>
      </c>
      <c r="FJ205" t="s">
        <v>243</v>
      </c>
      <c r="FK205" t="s">
        <v>243</v>
      </c>
      <c r="FL205" t="s">
        <v>446</v>
      </c>
      <c r="FM205" t="s">
        <v>242</v>
      </c>
      <c r="FN205" t="s">
        <v>243</v>
      </c>
      <c r="FO205" t="s">
        <v>243</v>
      </c>
      <c r="FP205" t="s">
        <v>243</v>
      </c>
      <c r="FQ205" t="s">
        <v>242</v>
      </c>
      <c r="FR205" t="s">
        <v>242</v>
      </c>
      <c r="FS205" t="s">
        <v>243</v>
      </c>
      <c r="FT205" t="s">
        <v>243</v>
      </c>
      <c r="FU205" t="s">
        <v>243</v>
      </c>
      <c r="FV205" t="s">
        <v>243</v>
      </c>
      <c r="FW205" t="s">
        <v>243</v>
      </c>
      <c r="FX205" t="s">
        <v>243</v>
      </c>
      <c r="FY205" t="s">
        <v>243</v>
      </c>
      <c r="FZ205" t="s">
        <v>243</v>
      </c>
      <c r="GA205" t="s">
        <v>243</v>
      </c>
      <c r="GB205" t="s">
        <v>243</v>
      </c>
      <c r="GC205" t="s">
        <v>243</v>
      </c>
      <c r="GD205" t="s">
        <v>243</v>
      </c>
      <c r="GE205" t="s">
        <v>243</v>
      </c>
      <c r="GG205" t="s">
        <v>1185</v>
      </c>
    </row>
    <row r="206" spans="1:189" x14ac:dyDescent="0.35">
      <c r="A206" t="s">
        <v>1186</v>
      </c>
      <c r="B206" t="s">
        <v>1080</v>
      </c>
      <c r="C206" t="s">
        <v>233</v>
      </c>
      <c r="D206" t="s">
        <v>419</v>
      </c>
      <c r="E206" t="s">
        <v>233</v>
      </c>
      <c r="F206" t="s">
        <v>233</v>
      </c>
      <c r="G206" t="s">
        <v>233</v>
      </c>
      <c r="H206" t="s">
        <v>1187</v>
      </c>
      <c r="I206" t="s">
        <v>236</v>
      </c>
      <c r="J206" t="s">
        <v>381</v>
      </c>
      <c r="K206" t="s">
        <v>238</v>
      </c>
      <c r="L206" t="s">
        <v>239</v>
      </c>
      <c r="N206" t="s">
        <v>240</v>
      </c>
      <c r="O206" t="s">
        <v>685</v>
      </c>
      <c r="P206" t="s">
        <v>242</v>
      </c>
      <c r="Q206" t="s">
        <v>243</v>
      </c>
      <c r="R206" t="s">
        <v>242</v>
      </c>
      <c r="S206" t="s">
        <v>243</v>
      </c>
      <c r="T206" t="s">
        <v>243</v>
      </c>
      <c r="U206" t="s">
        <v>243</v>
      </c>
      <c r="W206" t="s">
        <v>244</v>
      </c>
      <c r="Y206" t="s">
        <v>372</v>
      </c>
      <c r="Z206" t="s">
        <v>243</v>
      </c>
      <c r="AA206" t="s">
        <v>243</v>
      </c>
      <c r="AB206" t="s">
        <v>242</v>
      </c>
      <c r="AC206" t="s">
        <v>243</v>
      </c>
      <c r="AD206" t="s">
        <v>243</v>
      </c>
      <c r="AE206" t="s">
        <v>243</v>
      </c>
      <c r="AF206" t="s">
        <v>243</v>
      </c>
      <c r="AG206" t="s">
        <v>243</v>
      </c>
      <c r="AH206" t="s">
        <v>243</v>
      </c>
      <c r="AI206" t="s">
        <v>243</v>
      </c>
      <c r="AJ206" t="s">
        <v>243</v>
      </c>
      <c r="AK206" t="s">
        <v>243</v>
      </c>
      <c r="AL206" t="s">
        <v>243</v>
      </c>
      <c r="AM206" t="s">
        <v>243</v>
      </c>
      <c r="AN206" t="s">
        <v>243</v>
      </c>
      <c r="AP206" t="s">
        <v>282</v>
      </c>
      <c r="AR206" t="s">
        <v>247</v>
      </c>
      <c r="AT206" t="s">
        <v>284</v>
      </c>
      <c r="AU206" t="s">
        <v>325</v>
      </c>
      <c r="AV206" t="s">
        <v>243</v>
      </c>
      <c r="AW206" t="s">
        <v>242</v>
      </c>
      <c r="AX206" t="s">
        <v>243</v>
      </c>
      <c r="AY206" t="s">
        <v>243</v>
      </c>
      <c r="AZ206" t="s">
        <v>243</v>
      </c>
      <c r="BA206" t="s">
        <v>243</v>
      </c>
      <c r="BB206" t="s">
        <v>243</v>
      </c>
      <c r="BC206" t="s">
        <v>250</v>
      </c>
      <c r="BD206" t="s">
        <v>250</v>
      </c>
      <c r="BE206" t="s">
        <v>250</v>
      </c>
      <c r="BF206" t="s">
        <v>250</v>
      </c>
      <c r="BG206" t="s">
        <v>250</v>
      </c>
      <c r="BH206" t="s">
        <v>250</v>
      </c>
      <c r="BI206" t="s">
        <v>251</v>
      </c>
      <c r="BJ206" t="s">
        <v>251</v>
      </c>
      <c r="BK206" t="s">
        <v>251</v>
      </c>
      <c r="BL206" t="s">
        <v>251</v>
      </c>
      <c r="BN206" t="s">
        <v>251</v>
      </c>
      <c r="BO206" t="s">
        <v>251</v>
      </c>
      <c r="BP206" t="s">
        <v>251</v>
      </c>
      <c r="BQ206" t="s">
        <v>266</v>
      </c>
      <c r="BR206" t="s">
        <v>251</v>
      </c>
      <c r="BT206" t="s">
        <v>251</v>
      </c>
      <c r="BU206" t="s">
        <v>251</v>
      </c>
      <c r="BV206" t="s">
        <v>251</v>
      </c>
      <c r="BW206" t="s">
        <v>251</v>
      </c>
      <c r="BX206" t="s">
        <v>251</v>
      </c>
      <c r="BY206" t="s">
        <v>251</v>
      </c>
      <c r="BZ206" t="s">
        <v>254</v>
      </c>
      <c r="CA206" t="s">
        <v>251</v>
      </c>
      <c r="CB206" t="s">
        <v>251</v>
      </c>
      <c r="CC206" t="s">
        <v>251</v>
      </c>
      <c r="CD206" t="s">
        <v>251</v>
      </c>
      <c r="CE206" t="s">
        <v>251</v>
      </c>
      <c r="CF206" t="s">
        <v>251</v>
      </c>
      <c r="CG206" t="s">
        <v>251</v>
      </c>
      <c r="CH206" t="s">
        <v>251</v>
      </c>
      <c r="CI206" t="s">
        <v>251</v>
      </c>
      <c r="CJ206" t="s">
        <v>251</v>
      </c>
      <c r="CK206" t="s">
        <v>251</v>
      </c>
      <c r="CL206" t="s">
        <v>251</v>
      </c>
      <c r="CN206" t="s">
        <v>110</v>
      </c>
      <c r="CO206" t="s">
        <v>119</v>
      </c>
      <c r="CQ206" t="s">
        <v>359</v>
      </c>
      <c r="DL206" t="s">
        <v>455</v>
      </c>
      <c r="DM206" t="s">
        <v>243</v>
      </c>
      <c r="DN206" t="s">
        <v>243</v>
      </c>
      <c r="DO206" t="s">
        <v>243</v>
      </c>
      <c r="DP206" t="s">
        <v>243</v>
      </c>
      <c r="DQ206" t="s">
        <v>243</v>
      </c>
      <c r="DR206" t="s">
        <v>243</v>
      </c>
      <c r="DS206" t="s">
        <v>242</v>
      </c>
      <c r="DT206" t="s">
        <v>243</v>
      </c>
      <c r="DU206" t="s">
        <v>242</v>
      </c>
      <c r="DV206" t="s">
        <v>243</v>
      </c>
      <c r="DW206" t="s">
        <v>242</v>
      </c>
      <c r="DX206" t="s">
        <v>243</v>
      </c>
      <c r="DY206" t="s">
        <v>243</v>
      </c>
      <c r="DZ206" t="s">
        <v>243</v>
      </c>
      <c r="EA206" t="s">
        <v>243</v>
      </c>
      <c r="EB206" t="s">
        <v>243</v>
      </c>
      <c r="EC206" t="s">
        <v>243</v>
      </c>
      <c r="ED206" t="s">
        <v>243</v>
      </c>
      <c r="EF206" t="s">
        <v>110</v>
      </c>
      <c r="EG206" t="s">
        <v>243</v>
      </c>
      <c r="EH206" t="s">
        <v>243</v>
      </c>
      <c r="EI206" t="s">
        <v>243</v>
      </c>
      <c r="EJ206" t="s">
        <v>243</v>
      </c>
      <c r="EK206" t="s">
        <v>243</v>
      </c>
      <c r="EL206" t="s">
        <v>243</v>
      </c>
      <c r="EM206" t="s">
        <v>243</v>
      </c>
      <c r="EN206" t="s">
        <v>243</v>
      </c>
      <c r="EO206" t="s">
        <v>242</v>
      </c>
      <c r="EP206" t="s">
        <v>243</v>
      </c>
      <c r="EQ206" t="s">
        <v>243</v>
      </c>
      <c r="ER206" t="s">
        <v>243</v>
      </c>
      <c r="ES206" t="s">
        <v>243</v>
      </c>
      <c r="ET206" t="s">
        <v>243</v>
      </c>
      <c r="EU206" t="s">
        <v>243</v>
      </c>
      <c r="EV206" t="s">
        <v>243</v>
      </c>
      <c r="EW206" t="s">
        <v>243</v>
      </c>
      <c r="EX206" t="s">
        <v>243</v>
      </c>
      <c r="EY206" t="s">
        <v>243</v>
      </c>
      <c r="EZ206" t="s">
        <v>243</v>
      </c>
      <c r="FA206" t="s">
        <v>243</v>
      </c>
      <c r="FB206" t="s">
        <v>243</v>
      </c>
      <c r="FC206" t="s">
        <v>243</v>
      </c>
      <c r="FD206" t="s">
        <v>243</v>
      </c>
      <c r="FE206" t="s">
        <v>243</v>
      </c>
      <c r="FF206" t="s">
        <v>243</v>
      </c>
      <c r="FG206" t="s">
        <v>243</v>
      </c>
      <c r="FH206" t="s">
        <v>243</v>
      </c>
      <c r="FI206" t="s">
        <v>243</v>
      </c>
      <c r="FJ206" t="s">
        <v>243</v>
      </c>
      <c r="FK206" t="s">
        <v>243</v>
      </c>
      <c r="FL206" t="s">
        <v>506</v>
      </c>
      <c r="FM206" t="s">
        <v>242</v>
      </c>
      <c r="FN206" t="s">
        <v>243</v>
      </c>
      <c r="FO206" t="s">
        <v>243</v>
      </c>
      <c r="FP206" t="s">
        <v>243</v>
      </c>
      <c r="FQ206" t="s">
        <v>242</v>
      </c>
      <c r="FR206" t="s">
        <v>243</v>
      </c>
      <c r="FS206" t="s">
        <v>243</v>
      </c>
      <c r="FT206" t="s">
        <v>243</v>
      </c>
      <c r="FU206" t="s">
        <v>243</v>
      </c>
      <c r="FV206" t="s">
        <v>243</v>
      </c>
      <c r="FW206" t="s">
        <v>243</v>
      </c>
      <c r="FX206" t="s">
        <v>243</v>
      </c>
      <c r="FY206" t="s">
        <v>243</v>
      </c>
      <c r="FZ206" t="s">
        <v>243</v>
      </c>
      <c r="GA206" t="s">
        <v>243</v>
      </c>
      <c r="GB206" t="s">
        <v>243</v>
      </c>
      <c r="GC206" t="s">
        <v>243</v>
      </c>
      <c r="GD206" t="s">
        <v>243</v>
      </c>
      <c r="GE206" t="s">
        <v>243</v>
      </c>
      <c r="GG206" t="s">
        <v>1188</v>
      </c>
    </row>
    <row r="207" spans="1:189" x14ac:dyDescent="0.35">
      <c r="A207" t="s">
        <v>1189</v>
      </c>
      <c r="B207" t="s">
        <v>1080</v>
      </c>
      <c r="C207" t="s">
        <v>233</v>
      </c>
      <c r="D207" t="s">
        <v>396</v>
      </c>
      <c r="E207" t="s">
        <v>233</v>
      </c>
      <c r="F207" t="s">
        <v>233</v>
      </c>
      <c r="G207" t="s">
        <v>233</v>
      </c>
      <c r="H207" t="s">
        <v>1190</v>
      </c>
      <c r="I207" t="s">
        <v>261</v>
      </c>
      <c r="K207" t="s">
        <v>603</v>
      </c>
      <c r="L207" t="s">
        <v>604</v>
      </c>
      <c r="N207" t="s">
        <v>462</v>
      </c>
      <c r="O207" t="s">
        <v>354</v>
      </c>
      <c r="P207" t="s">
        <v>243</v>
      </c>
      <c r="Q207" t="s">
        <v>243</v>
      </c>
      <c r="R207" t="s">
        <v>243</v>
      </c>
      <c r="S207" t="s">
        <v>243</v>
      </c>
      <c r="T207" t="s">
        <v>243</v>
      </c>
      <c r="U207" t="s">
        <v>242</v>
      </c>
      <c r="V207" t="s">
        <v>861</v>
      </c>
      <c r="W207" t="s">
        <v>244</v>
      </c>
      <c r="Y207" t="s">
        <v>356</v>
      </c>
      <c r="Z207" t="s">
        <v>243</v>
      </c>
      <c r="AA207" t="s">
        <v>243</v>
      </c>
      <c r="AB207" t="s">
        <v>243</v>
      </c>
      <c r="AC207" t="s">
        <v>243</v>
      </c>
      <c r="AD207" t="s">
        <v>243</v>
      </c>
      <c r="AE207" t="s">
        <v>243</v>
      </c>
      <c r="AF207" t="s">
        <v>243</v>
      </c>
      <c r="AG207" t="s">
        <v>243</v>
      </c>
      <c r="AH207" t="s">
        <v>243</v>
      </c>
      <c r="AI207" t="s">
        <v>243</v>
      </c>
      <c r="AJ207" t="s">
        <v>243</v>
      </c>
      <c r="AK207" t="s">
        <v>242</v>
      </c>
      <c r="AL207" t="s">
        <v>243</v>
      </c>
      <c r="AM207" t="s">
        <v>243</v>
      </c>
      <c r="AN207" t="s">
        <v>243</v>
      </c>
      <c r="AP207" t="s">
        <v>373</v>
      </c>
      <c r="AR207" t="s">
        <v>247</v>
      </c>
      <c r="AT207" t="s">
        <v>248</v>
      </c>
      <c r="AU207" t="s">
        <v>325</v>
      </c>
      <c r="AV207" t="s">
        <v>243</v>
      </c>
      <c r="AW207" t="s">
        <v>242</v>
      </c>
      <c r="AX207" t="s">
        <v>243</v>
      </c>
      <c r="AY207" t="s">
        <v>243</v>
      </c>
      <c r="AZ207" t="s">
        <v>243</v>
      </c>
      <c r="BA207" t="s">
        <v>243</v>
      </c>
      <c r="BB207" t="s">
        <v>243</v>
      </c>
      <c r="BC207" t="s">
        <v>286</v>
      </c>
      <c r="BD207" t="s">
        <v>250</v>
      </c>
      <c r="BE207" t="s">
        <v>286</v>
      </c>
      <c r="BF207" t="s">
        <v>250</v>
      </c>
      <c r="BG207" t="s">
        <v>250</v>
      </c>
      <c r="BH207" t="s">
        <v>250</v>
      </c>
      <c r="BI207" t="s">
        <v>251</v>
      </c>
      <c r="BJ207" t="s">
        <v>251</v>
      </c>
      <c r="BK207" t="s">
        <v>251</v>
      </c>
      <c r="BL207" t="s">
        <v>251</v>
      </c>
      <c r="BM207" t="s">
        <v>1191</v>
      </c>
      <c r="BO207" t="s">
        <v>251</v>
      </c>
      <c r="BP207" t="s">
        <v>251</v>
      </c>
      <c r="BQ207" t="s">
        <v>266</v>
      </c>
      <c r="BR207" t="s">
        <v>267</v>
      </c>
      <c r="BS207" t="s">
        <v>609</v>
      </c>
      <c r="BU207" t="s">
        <v>253</v>
      </c>
      <c r="BV207" t="s">
        <v>313</v>
      </c>
      <c r="BW207" t="s">
        <v>326</v>
      </c>
      <c r="BX207" t="s">
        <v>338</v>
      </c>
      <c r="BY207" t="s">
        <v>382</v>
      </c>
      <c r="BZ207" t="s">
        <v>254</v>
      </c>
      <c r="CA207" t="s">
        <v>290</v>
      </c>
      <c r="CB207" t="s">
        <v>291</v>
      </c>
      <c r="CC207" t="s">
        <v>292</v>
      </c>
      <c r="CD207" t="s">
        <v>327</v>
      </c>
      <c r="CE207" t="s">
        <v>391</v>
      </c>
      <c r="CF207" t="s">
        <v>251</v>
      </c>
      <c r="CG207" t="s">
        <v>251</v>
      </c>
      <c r="CH207" t="s">
        <v>251</v>
      </c>
      <c r="CI207" t="s">
        <v>251</v>
      </c>
      <c r="CJ207" t="s">
        <v>251</v>
      </c>
      <c r="CK207" t="s">
        <v>251</v>
      </c>
      <c r="CL207" t="s">
        <v>251</v>
      </c>
      <c r="CN207" t="s">
        <v>110</v>
      </c>
      <c r="CO207" t="s">
        <v>111</v>
      </c>
      <c r="CP207" t="s">
        <v>114</v>
      </c>
      <c r="CQ207" t="s">
        <v>293</v>
      </c>
      <c r="DL207" t="s">
        <v>367</v>
      </c>
      <c r="DM207" t="s">
        <v>243</v>
      </c>
      <c r="DN207" t="s">
        <v>243</v>
      </c>
      <c r="DO207" t="s">
        <v>243</v>
      </c>
      <c r="DP207" t="s">
        <v>243</v>
      </c>
      <c r="DQ207" t="s">
        <v>243</v>
      </c>
      <c r="DR207" t="s">
        <v>243</v>
      </c>
      <c r="DS207" t="s">
        <v>243</v>
      </c>
      <c r="DT207" t="s">
        <v>243</v>
      </c>
      <c r="DU207" t="s">
        <v>243</v>
      </c>
      <c r="DV207" t="s">
        <v>243</v>
      </c>
      <c r="DW207" t="s">
        <v>242</v>
      </c>
      <c r="DX207" t="s">
        <v>243</v>
      </c>
      <c r="DY207" t="s">
        <v>243</v>
      </c>
      <c r="DZ207" t="s">
        <v>243</v>
      </c>
      <c r="EA207" t="s">
        <v>243</v>
      </c>
      <c r="EB207" t="s">
        <v>243</v>
      </c>
      <c r="EC207" t="s">
        <v>243</v>
      </c>
      <c r="ED207" t="s">
        <v>243</v>
      </c>
      <c r="EF207" t="s">
        <v>112</v>
      </c>
      <c r="EG207" t="s">
        <v>243</v>
      </c>
      <c r="EH207" t="s">
        <v>243</v>
      </c>
      <c r="EI207" t="s">
        <v>243</v>
      </c>
      <c r="EJ207" t="s">
        <v>243</v>
      </c>
      <c r="EK207" t="s">
        <v>243</v>
      </c>
      <c r="EL207" t="s">
        <v>243</v>
      </c>
      <c r="EM207" t="s">
        <v>243</v>
      </c>
      <c r="EN207" t="s">
        <v>243</v>
      </c>
      <c r="EO207" t="s">
        <v>243</v>
      </c>
      <c r="EP207" t="s">
        <v>243</v>
      </c>
      <c r="EQ207" t="s">
        <v>242</v>
      </c>
      <c r="ER207" t="s">
        <v>243</v>
      </c>
      <c r="ES207" t="s">
        <v>243</v>
      </c>
      <c r="ET207" t="s">
        <v>243</v>
      </c>
      <c r="EU207" t="s">
        <v>243</v>
      </c>
      <c r="EV207" t="s">
        <v>243</v>
      </c>
      <c r="EW207" t="s">
        <v>243</v>
      </c>
      <c r="EX207" t="s">
        <v>243</v>
      </c>
      <c r="EY207" t="s">
        <v>243</v>
      </c>
      <c r="EZ207" t="s">
        <v>243</v>
      </c>
      <c r="FA207" t="s">
        <v>243</v>
      </c>
      <c r="FB207" t="s">
        <v>243</v>
      </c>
      <c r="FC207" t="s">
        <v>243</v>
      </c>
      <c r="FD207" t="s">
        <v>243</v>
      </c>
      <c r="FE207" t="s">
        <v>243</v>
      </c>
      <c r="FF207" t="s">
        <v>243</v>
      </c>
      <c r="FG207" t="s">
        <v>243</v>
      </c>
      <c r="FH207" t="s">
        <v>243</v>
      </c>
      <c r="FI207" t="s">
        <v>243</v>
      </c>
      <c r="FJ207" t="s">
        <v>243</v>
      </c>
      <c r="FK207" t="s">
        <v>243</v>
      </c>
      <c r="FL207" t="s">
        <v>296</v>
      </c>
      <c r="FM207" t="s">
        <v>242</v>
      </c>
      <c r="FN207" t="s">
        <v>242</v>
      </c>
      <c r="FO207" t="s">
        <v>243</v>
      </c>
      <c r="FP207" t="s">
        <v>243</v>
      </c>
      <c r="FQ207" t="s">
        <v>243</v>
      </c>
      <c r="FR207" t="s">
        <v>242</v>
      </c>
      <c r="FS207" t="s">
        <v>243</v>
      </c>
      <c r="FT207" t="s">
        <v>243</v>
      </c>
      <c r="FU207" t="s">
        <v>243</v>
      </c>
      <c r="FV207" t="s">
        <v>243</v>
      </c>
      <c r="FW207" t="s">
        <v>243</v>
      </c>
      <c r="FX207" t="s">
        <v>243</v>
      </c>
      <c r="FY207" t="s">
        <v>243</v>
      </c>
      <c r="FZ207" t="s">
        <v>243</v>
      </c>
      <c r="GA207" t="s">
        <v>243</v>
      </c>
      <c r="GB207" t="s">
        <v>243</v>
      </c>
      <c r="GC207" t="s">
        <v>243</v>
      </c>
      <c r="GD207" t="s">
        <v>243</v>
      </c>
      <c r="GE207" t="s">
        <v>243</v>
      </c>
      <c r="GG207" t="s">
        <v>1192</v>
      </c>
    </row>
    <row r="208" spans="1:189" x14ac:dyDescent="0.35">
      <c r="A208" t="s">
        <v>1193</v>
      </c>
      <c r="B208" t="s">
        <v>1080</v>
      </c>
      <c r="C208" t="s">
        <v>233</v>
      </c>
      <c r="D208" t="s">
        <v>486</v>
      </c>
      <c r="E208" t="s">
        <v>233</v>
      </c>
      <c r="F208" t="s">
        <v>233</v>
      </c>
      <c r="G208" t="s">
        <v>233</v>
      </c>
      <c r="H208" t="s">
        <v>1194</v>
      </c>
      <c r="I208" t="s">
        <v>236</v>
      </c>
      <c r="J208" t="s">
        <v>277</v>
      </c>
      <c r="K208" t="s">
        <v>238</v>
      </c>
      <c r="L208" t="s">
        <v>239</v>
      </c>
      <c r="N208" t="s">
        <v>240</v>
      </c>
      <c r="O208" t="s">
        <v>241</v>
      </c>
      <c r="P208" t="s">
        <v>242</v>
      </c>
      <c r="Q208" t="s">
        <v>243</v>
      </c>
      <c r="R208" t="s">
        <v>243</v>
      </c>
      <c r="S208" t="s">
        <v>243</v>
      </c>
      <c r="T208" t="s">
        <v>243</v>
      </c>
      <c r="U208" t="s">
        <v>243</v>
      </c>
      <c r="W208" t="s">
        <v>244</v>
      </c>
      <c r="Y208" t="s">
        <v>356</v>
      </c>
      <c r="Z208" t="s">
        <v>243</v>
      </c>
      <c r="AA208" t="s">
        <v>243</v>
      </c>
      <c r="AB208" t="s">
        <v>243</v>
      </c>
      <c r="AC208" t="s">
        <v>243</v>
      </c>
      <c r="AD208" t="s">
        <v>243</v>
      </c>
      <c r="AE208" t="s">
        <v>243</v>
      </c>
      <c r="AF208" t="s">
        <v>243</v>
      </c>
      <c r="AG208" t="s">
        <v>243</v>
      </c>
      <c r="AH208" t="s">
        <v>243</v>
      </c>
      <c r="AI208" t="s">
        <v>243</v>
      </c>
      <c r="AJ208" t="s">
        <v>243</v>
      </c>
      <c r="AK208" t="s">
        <v>242</v>
      </c>
      <c r="AL208" t="s">
        <v>243</v>
      </c>
      <c r="AM208" t="s">
        <v>243</v>
      </c>
      <c r="AN208" t="s">
        <v>243</v>
      </c>
      <c r="AP208" t="s">
        <v>282</v>
      </c>
      <c r="AR208" t="s">
        <v>247</v>
      </c>
      <c r="AT208" t="s">
        <v>284</v>
      </c>
      <c r="AU208" t="s">
        <v>312</v>
      </c>
      <c r="AV208" t="s">
        <v>243</v>
      </c>
      <c r="AW208" t="s">
        <v>242</v>
      </c>
      <c r="AX208" t="s">
        <v>243</v>
      </c>
      <c r="AY208" t="s">
        <v>243</v>
      </c>
      <c r="AZ208" t="s">
        <v>242</v>
      </c>
      <c r="BA208" t="s">
        <v>243</v>
      </c>
      <c r="BB208" t="s">
        <v>243</v>
      </c>
      <c r="BC208" t="s">
        <v>250</v>
      </c>
      <c r="BD208" t="s">
        <v>250</v>
      </c>
      <c r="BE208" t="s">
        <v>250</v>
      </c>
      <c r="BF208" t="s">
        <v>250</v>
      </c>
      <c r="BG208" t="s">
        <v>250</v>
      </c>
      <c r="BH208" t="s">
        <v>250</v>
      </c>
      <c r="BI208" t="s">
        <v>251</v>
      </c>
      <c r="BJ208" t="s">
        <v>251</v>
      </c>
      <c r="BK208" t="s">
        <v>251</v>
      </c>
      <c r="BL208" t="s">
        <v>251</v>
      </c>
      <c r="BN208" t="s">
        <v>251</v>
      </c>
      <c r="BO208" t="s">
        <v>251</v>
      </c>
      <c r="BP208" t="s">
        <v>288</v>
      </c>
      <c r="BQ208" t="s">
        <v>266</v>
      </c>
      <c r="BR208" t="s">
        <v>251</v>
      </c>
      <c r="BT208" t="s">
        <v>251</v>
      </c>
      <c r="BU208" t="s">
        <v>251</v>
      </c>
      <c r="BV208" t="s">
        <v>268</v>
      </c>
      <c r="BX208" t="s">
        <v>251</v>
      </c>
      <c r="BY208" t="s">
        <v>251</v>
      </c>
      <c r="BZ208" t="s">
        <v>251</v>
      </c>
      <c r="CA208" t="s">
        <v>251</v>
      </c>
      <c r="CB208" t="s">
        <v>251</v>
      </c>
      <c r="CC208" t="s">
        <v>251</v>
      </c>
      <c r="CD208" t="s">
        <v>251</v>
      </c>
      <c r="CE208" t="s">
        <v>251</v>
      </c>
      <c r="CF208" t="s">
        <v>251</v>
      </c>
      <c r="CG208" t="s">
        <v>251</v>
      </c>
      <c r="CH208" t="s">
        <v>251</v>
      </c>
      <c r="CI208" t="s">
        <v>251</v>
      </c>
      <c r="CJ208" t="s">
        <v>251</v>
      </c>
      <c r="CK208" t="s">
        <v>251</v>
      </c>
      <c r="CL208" t="s">
        <v>251</v>
      </c>
      <c r="CN208" t="s">
        <v>110</v>
      </c>
      <c r="CO208" t="s">
        <v>109</v>
      </c>
      <c r="CQ208" t="s">
        <v>255</v>
      </c>
      <c r="CR208" t="s">
        <v>535</v>
      </c>
      <c r="CS208" t="s">
        <v>243</v>
      </c>
      <c r="CT208" t="s">
        <v>243</v>
      </c>
      <c r="CU208" t="s">
        <v>243</v>
      </c>
      <c r="CV208" t="s">
        <v>243</v>
      </c>
      <c r="CW208" t="s">
        <v>243</v>
      </c>
      <c r="CX208" t="s">
        <v>243</v>
      </c>
      <c r="CY208" t="s">
        <v>242</v>
      </c>
      <c r="CZ208" t="s">
        <v>243</v>
      </c>
      <c r="DA208" t="s">
        <v>243</v>
      </c>
      <c r="DB208" t="s">
        <v>243</v>
      </c>
      <c r="DC208" t="s">
        <v>243</v>
      </c>
      <c r="DD208" t="s">
        <v>243</v>
      </c>
      <c r="DE208" t="s">
        <v>243</v>
      </c>
      <c r="DF208" t="s">
        <v>243</v>
      </c>
      <c r="DG208" t="s">
        <v>243</v>
      </c>
      <c r="DH208" t="s">
        <v>243</v>
      </c>
      <c r="DI208" t="s">
        <v>243</v>
      </c>
      <c r="DJ208" t="s">
        <v>243</v>
      </c>
      <c r="EF208" t="s">
        <v>676</v>
      </c>
      <c r="EG208" t="s">
        <v>243</v>
      </c>
      <c r="EH208" t="s">
        <v>243</v>
      </c>
      <c r="EI208" t="s">
        <v>243</v>
      </c>
      <c r="EJ208" t="s">
        <v>243</v>
      </c>
      <c r="EK208" t="s">
        <v>243</v>
      </c>
      <c r="EL208" t="s">
        <v>243</v>
      </c>
      <c r="EM208" t="s">
        <v>243</v>
      </c>
      <c r="EN208" t="s">
        <v>242</v>
      </c>
      <c r="EO208" t="s">
        <v>242</v>
      </c>
      <c r="EP208" t="s">
        <v>243</v>
      </c>
      <c r="EQ208" t="s">
        <v>243</v>
      </c>
      <c r="ER208" t="s">
        <v>243</v>
      </c>
      <c r="ES208" t="s">
        <v>243</v>
      </c>
      <c r="ET208" t="s">
        <v>243</v>
      </c>
      <c r="EU208" t="s">
        <v>243</v>
      </c>
      <c r="EV208" t="s">
        <v>243</v>
      </c>
      <c r="EW208" t="s">
        <v>243</v>
      </c>
      <c r="EX208" t="s">
        <v>243</v>
      </c>
      <c r="EY208" t="s">
        <v>243</v>
      </c>
      <c r="EZ208" t="s">
        <v>243</v>
      </c>
      <c r="FA208" t="s">
        <v>243</v>
      </c>
      <c r="FB208" t="s">
        <v>243</v>
      </c>
      <c r="FC208" t="s">
        <v>243</v>
      </c>
      <c r="FD208" t="s">
        <v>243</v>
      </c>
      <c r="FE208" t="s">
        <v>243</v>
      </c>
      <c r="FF208" t="s">
        <v>243</v>
      </c>
      <c r="FG208" t="s">
        <v>243</v>
      </c>
      <c r="FH208" t="s">
        <v>243</v>
      </c>
      <c r="FI208" t="s">
        <v>243</v>
      </c>
      <c r="FJ208" t="s">
        <v>243</v>
      </c>
      <c r="FK208" t="s">
        <v>243</v>
      </c>
      <c r="FL208" t="s">
        <v>257</v>
      </c>
      <c r="FM208" t="s">
        <v>242</v>
      </c>
      <c r="FN208" t="s">
        <v>243</v>
      </c>
      <c r="FO208" t="s">
        <v>243</v>
      </c>
      <c r="FP208" t="s">
        <v>243</v>
      </c>
      <c r="FQ208" t="s">
        <v>243</v>
      </c>
      <c r="FR208" t="s">
        <v>243</v>
      </c>
      <c r="FS208" t="s">
        <v>243</v>
      </c>
      <c r="FT208" t="s">
        <v>243</v>
      </c>
      <c r="FU208" t="s">
        <v>243</v>
      </c>
      <c r="FV208" t="s">
        <v>243</v>
      </c>
      <c r="FW208" t="s">
        <v>243</v>
      </c>
      <c r="FX208" t="s">
        <v>243</v>
      </c>
      <c r="FY208" t="s">
        <v>243</v>
      </c>
      <c r="FZ208" t="s">
        <v>243</v>
      </c>
      <c r="GA208" t="s">
        <v>243</v>
      </c>
      <c r="GB208" t="s">
        <v>243</v>
      </c>
      <c r="GC208" t="s">
        <v>243</v>
      </c>
      <c r="GD208" t="s">
        <v>243</v>
      </c>
      <c r="GE208" t="s">
        <v>243</v>
      </c>
      <c r="GG208" t="s">
        <v>1195</v>
      </c>
    </row>
    <row r="209" spans="1:189" x14ac:dyDescent="0.35">
      <c r="A209" t="s">
        <v>1196</v>
      </c>
      <c r="B209" t="s">
        <v>1080</v>
      </c>
      <c r="C209" t="s">
        <v>233</v>
      </c>
      <c r="D209" t="s">
        <v>259</v>
      </c>
      <c r="E209" t="s">
        <v>233</v>
      </c>
      <c r="F209" t="s">
        <v>233</v>
      </c>
      <c r="G209" t="s">
        <v>233</v>
      </c>
      <c r="H209" t="s">
        <v>1197</v>
      </c>
      <c r="I209" t="s">
        <v>261</v>
      </c>
      <c r="K209" t="s">
        <v>451</v>
      </c>
      <c r="L209" t="s">
        <v>1198</v>
      </c>
      <c r="N209" t="s">
        <v>240</v>
      </c>
      <c r="O209" t="s">
        <v>241</v>
      </c>
      <c r="P209" t="s">
        <v>242</v>
      </c>
      <c r="Q209" t="s">
        <v>243</v>
      </c>
      <c r="R209" t="s">
        <v>243</v>
      </c>
      <c r="S209" t="s">
        <v>243</v>
      </c>
      <c r="T209" t="s">
        <v>243</v>
      </c>
      <c r="U209" t="s">
        <v>243</v>
      </c>
      <c r="W209" t="s">
        <v>244</v>
      </c>
      <c r="Y209" t="s">
        <v>323</v>
      </c>
      <c r="Z209" t="s">
        <v>243</v>
      </c>
      <c r="AA209" t="s">
        <v>243</v>
      </c>
      <c r="AB209" t="s">
        <v>243</v>
      </c>
      <c r="AC209" t="s">
        <v>243</v>
      </c>
      <c r="AD209" t="s">
        <v>243</v>
      </c>
      <c r="AE209" t="s">
        <v>243</v>
      </c>
      <c r="AF209" t="s">
        <v>242</v>
      </c>
      <c r="AG209" t="s">
        <v>243</v>
      </c>
      <c r="AH209" t="s">
        <v>243</v>
      </c>
      <c r="AI209" t="s">
        <v>243</v>
      </c>
      <c r="AJ209" t="s">
        <v>243</v>
      </c>
      <c r="AK209" t="s">
        <v>242</v>
      </c>
      <c r="AL209" t="s">
        <v>243</v>
      </c>
      <c r="AM209" t="s">
        <v>243</v>
      </c>
      <c r="AN209" t="s">
        <v>243</v>
      </c>
      <c r="AP209" t="s">
        <v>246</v>
      </c>
      <c r="AR209" t="s">
        <v>247</v>
      </c>
      <c r="AT209" t="s">
        <v>248</v>
      </c>
      <c r="AU209" t="s">
        <v>265</v>
      </c>
      <c r="AV209" t="s">
        <v>243</v>
      </c>
      <c r="AW209" t="s">
        <v>242</v>
      </c>
      <c r="AX209" t="s">
        <v>243</v>
      </c>
      <c r="AY209" t="s">
        <v>243</v>
      </c>
      <c r="AZ209" t="s">
        <v>243</v>
      </c>
      <c r="BA209" t="s">
        <v>242</v>
      </c>
      <c r="BB209" t="s">
        <v>243</v>
      </c>
      <c r="BC209" t="s">
        <v>287</v>
      </c>
      <c r="BD209" t="s">
        <v>250</v>
      </c>
      <c r="BE209" t="s">
        <v>286</v>
      </c>
      <c r="BF209" t="s">
        <v>250</v>
      </c>
      <c r="BG209" t="s">
        <v>250</v>
      </c>
      <c r="BH209" t="s">
        <v>250</v>
      </c>
      <c r="BI209" t="s">
        <v>348</v>
      </c>
      <c r="BJ209" t="s">
        <v>366</v>
      </c>
      <c r="BK209" t="s">
        <v>465</v>
      </c>
      <c r="BL209" t="s">
        <v>251</v>
      </c>
      <c r="BN209" t="s">
        <v>438</v>
      </c>
      <c r="BO209" t="s">
        <v>252</v>
      </c>
      <c r="BP209" t="s">
        <v>288</v>
      </c>
      <c r="BQ209" t="s">
        <v>266</v>
      </c>
      <c r="BR209" t="s">
        <v>251</v>
      </c>
      <c r="BT209" t="s">
        <v>251</v>
      </c>
      <c r="BU209" t="s">
        <v>253</v>
      </c>
      <c r="BV209" t="s">
        <v>251</v>
      </c>
      <c r="BX209" t="s">
        <v>251</v>
      </c>
      <c r="BY209" t="s">
        <v>251</v>
      </c>
      <c r="BZ209" t="s">
        <v>254</v>
      </c>
      <c r="CA209" t="s">
        <v>251</v>
      </c>
      <c r="CB209" t="s">
        <v>291</v>
      </c>
      <c r="CC209" t="s">
        <v>292</v>
      </c>
      <c r="CD209" t="s">
        <v>251</v>
      </c>
      <c r="CE209" t="s">
        <v>251</v>
      </c>
      <c r="CF209" t="s">
        <v>251</v>
      </c>
      <c r="CG209" t="s">
        <v>251</v>
      </c>
      <c r="CH209" t="s">
        <v>251</v>
      </c>
      <c r="CI209" t="s">
        <v>251</v>
      </c>
      <c r="CJ209" t="s">
        <v>251</v>
      </c>
      <c r="CK209" t="s">
        <v>251</v>
      </c>
      <c r="CL209" t="s">
        <v>251</v>
      </c>
      <c r="CN209" t="s">
        <v>109</v>
      </c>
      <c r="CO209" t="s">
        <v>107</v>
      </c>
      <c r="CP209" t="s">
        <v>103</v>
      </c>
      <c r="CQ209" t="s">
        <v>293</v>
      </c>
      <c r="DL209" t="s">
        <v>339</v>
      </c>
      <c r="DM209" t="s">
        <v>243</v>
      </c>
      <c r="DN209" t="s">
        <v>243</v>
      </c>
      <c r="DO209" t="s">
        <v>243</v>
      </c>
      <c r="DP209" t="s">
        <v>243</v>
      </c>
      <c r="DQ209" t="s">
        <v>243</v>
      </c>
      <c r="DR209" t="s">
        <v>243</v>
      </c>
      <c r="DS209" t="s">
        <v>242</v>
      </c>
      <c r="DT209" t="s">
        <v>243</v>
      </c>
      <c r="DU209" t="s">
        <v>243</v>
      </c>
      <c r="DV209" t="s">
        <v>243</v>
      </c>
      <c r="DW209" t="s">
        <v>242</v>
      </c>
      <c r="DX209" t="s">
        <v>243</v>
      </c>
      <c r="DY209" t="s">
        <v>243</v>
      </c>
      <c r="DZ209" t="s">
        <v>243</v>
      </c>
      <c r="EA209" t="s">
        <v>243</v>
      </c>
      <c r="EB209" t="s">
        <v>243</v>
      </c>
      <c r="EC209" t="s">
        <v>243</v>
      </c>
      <c r="ED209" t="s">
        <v>243</v>
      </c>
      <c r="EF209" t="s">
        <v>863</v>
      </c>
      <c r="EG209" t="s">
        <v>243</v>
      </c>
      <c r="EH209" t="s">
        <v>242</v>
      </c>
      <c r="EI209" t="s">
        <v>243</v>
      </c>
      <c r="EJ209" t="s">
        <v>243</v>
      </c>
      <c r="EK209" t="s">
        <v>243</v>
      </c>
      <c r="EL209" t="s">
        <v>243</v>
      </c>
      <c r="EM209" t="s">
        <v>242</v>
      </c>
      <c r="EN209" t="s">
        <v>242</v>
      </c>
      <c r="EO209" t="s">
        <v>243</v>
      </c>
      <c r="EP209" t="s">
        <v>243</v>
      </c>
      <c r="EQ209" t="s">
        <v>243</v>
      </c>
      <c r="ER209" t="s">
        <v>243</v>
      </c>
      <c r="ES209" t="s">
        <v>243</v>
      </c>
      <c r="ET209" t="s">
        <v>243</v>
      </c>
      <c r="EU209" t="s">
        <v>243</v>
      </c>
      <c r="EV209" t="s">
        <v>243</v>
      </c>
      <c r="EW209" t="s">
        <v>243</v>
      </c>
      <c r="EX209" t="s">
        <v>243</v>
      </c>
      <c r="EY209" t="s">
        <v>243</v>
      </c>
      <c r="EZ209" t="s">
        <v>243</v>
      </c>
      <c r="FA209" t="s">
        <v>243</v>
      </c>
      <c r="FB209" t="s">
        <v>243</v>
      </c>
      <c r="FC209" t="s">
        <v>243</v>
      </c>
      <c r="FD209" t="s">
        <v>243</v>
      </c>
      <c r="FE209" t="s">
        <v>243</v>
      </c>
      <c r="FF209" t="s">
        <v>243</v>
      </c>
      <c r="FG209" t="s">
        <v>243</v>
      </c>
      <c r="FH209" t="s">
        <v>243</v>
      </c>
      <c r="FI209" t="s">
        <v>243</v>
      </c>
      <c r="FJ209" t="s">
        <v>243</v>
      </c>
      <c r="FK209" t="s">
        <v>243</v>
      </c>
      <c r="FL209" t="s">
        <v>942</v>
      </c>
      <c r="FM209" t="s">
        <v>242</v>
      </c>
      <c r="FN209" t="s">
        <v>243</v>
      </c>
      <c r="FO209" t="s">
        <v>242</v>
      </c>
      <c r="FP209" t="s">
        <v>243</v>
      </c>
      <c r="FQ209" t="s">
        <v>243</v>
      </c>
      <c r="FR209" t="s">
        <v>242</v>
      </c>
      <c r="FS209" t="s">
        <v>243</v>
      </c>
      <c r="FT209" t="s">
        <v>243</v>
      </c>
      <c r="FU209" t="s">
        <v>243</v>
      </c>
      <c r="FV209" t="s">
        <v>243</v>
      </c>
      <c r="FW209" t="s">
        <v>243</v>
      </c>
      <c r="FX209" t="s">
        <v>243</v>
      </c>
      <c r="FY209" t="s">
        <v>243</v>
      </c>
      <c r="FZ209" t="s">
        <v>243</v>
      </c>
      <c r="GA209" t="s">
        <v>243</v>
      </c>
      <c r="GB209" t="s">
        <v>243</v>
      </c>
      <c r="GC209" t="s">
        <v>243</v>
      </c>
      <c r="GD209" t="s">
        <v>243</v>
      </c>
      <c r="GE209" t="s">
        <v>243</v>
      </c>
      <c r="GG209" t="s">
        <v>1199</v>
      </c>
    </row>
    <row r="210" spans="1:189" x14ac:dyDescent="0.35">
      <c r="A210" t="s">
        <v>1200</v>
      </c>
      <c r="B210" t="s">
        <v>1080</v>
      </c>
      <c r="C210" t="s">
        <v>233</v>
      </c>
      <c r="D210" t="s">
        <v>298</v>
      </c>
      <c r="E210" t="s">
        <v>233</v>
      </c>
      <c r="F210" t="s">
        <v>233</v>
      </c>
      <c r="G210" t="s">
        <v>233</v>
      </c>
      <c r="H210" t="s">
        <v>996</v>
      </c>
      <c r="I210" t="s">
        <v>261</v>
      </c>
      <c r="K210" t="s">
        <v>238</v>
      </c>
      <c r="L210" t="s">
        <v>239</v>
      </c>
      <c r="N210" t="s">
        <v>240</v>
      </c>
      <c r="O210" t="s">
        <v>241</v>
      </c>
      <c r="P210" t="s">
        <v>242</v>
      </c>
      <c r="Q210" t="s">
        <v>243</v>
      </c>
      <c r="R210" t="s">
        <v>243</v>
      </c>
      <c r="S210" t="s">
        <v>243</v>
      </c>
      <c r="T210" t="s">
        <v>243</v>
      </c>
      <c r="U210" t="s">
        <v>243</v>
      </c>
      <c r="W210" t="s">
        <v>244</v>
      </c>
      <c r="Y210" t="s">
        <v>281</v>
      </c>
      <c r="Z210" t="s">
        <v>243</v>
      </c>
      <c r="AA210" t="s">
        <v>243</v>
      </c>
      <c r="AB210" t="s">
        <v>243</v>
      </c>
      <c r="AC210" t="s">
        <v>243</v>
      </c>
      <c r="AD210" t="s">
        <v>243</v>
      </c>
      <c r="AE210" t="s">
        <v>243</v>
      </c>
      <c r="AF210" t="s">
        <v>243</v>
      </c>
      <c r="AG210" t="s">
        <v>242</v>
      </c>
      <c r="AH210" t="s">
        <v>243</v>
      </c>
      <c r="AI210" t="s">
        <v>243</v>
      </c>
      <c r="AJ210" t="s">
        <v>243</v>
      </c>
      <c r="AK210" t="s">
        <v>243</v>
      </c>
      <c r="AL210" t="s">
        <v>243</v>
      </c>
      <c r="AM210" t="s">
        <v>243</v>
      </c>
      <c r="AN210" t="s">
        <v>243</v>
      </c>
      <c r="AP210" t="s">
        <v>246</v>
      </c>
      <c r="AR210" t="s">
        <v>247</v>
      </c>
      <c r="AT210" t="s">
        <v>242</v>
      </c>
      <c r="AU210" t="s">
        <v>534</v>
      </c>
      <c r="AV210" t="s">
        <v>243</v>
      </c>
      <c r="AW210" t="s">
        <v>243</v>
      </c>
      <c r="AX210" t="s">
        <v>242</v>
      </c>
      <c r="AY210" t="s">
        <v>243</v>
      </c>
      <c r="AZ210" t="s">
        <v>242</v>
      </c>
      <c r="BA210" t="s">
        <v>243</v>
      </c>
      <c r="BB210" t="s">
        <v>243</v>
      </c>
      <c r="BC210" t="s">
        <v>286</v>
      </c>
      <c r="BD210" t="s">
        <v>250</v>
      </c>
      <c r="BE210" t="s">
        <v>286</v>
      </c>
      <c r="BF210" t="s">
        <v>287</v>
      </c>
      <c r="BG210" t="s">
        <v>250</v>
      </c>
      <c r="BH210" t="s">
        <v>250</v>
      </c>
      <c r="BI210" t="s">
        <v>251</v>
      </c>
      <c r="BJ210" t="s">
        <v>251</v>
      </c>
      <c r="BK210" t="s">
        <v>251</v>
      </c>
      <c r="BL210" t="s">
        <v>251</v>
      </c>
      <c r="BN210" t="s">
        <v>438</v>
      </c>
      <c r="BO210" t="s">
        <v>252</v>
      </c>
      <c r="BP210" t="s">
        <v>251</v>
      </c>
      <c r="BQ210" t="s">
        <v>266</v>
      </c>
      <c r="BR210" t="s">
        <v>267</v>
      </c>
      <c r="BT210" t="s">
        <v>251</v>
      </c>
      <c r="BU210" t="s">
        <v>253</v>
      </c>
      <c r="BV210" t="s">
        <v>251</v>
      </c>
      <c r="BY210" t="s">
        <v>251</v>
      </c>
      <c r="BZ210" t="s">
        <v>254</v>
      </c>
      <c r="CA210" t="s">
        <v>251</v>
      </c>
      <c r="CB210" t="s">
        <v>291</v>
      </c>
      <c r="CC210" t="s">
        <v>292</v>
      </c>
      <c r="CD210" t="s">
        <v>251</v>
      </c>
      <c r="CE210" t="s">
        <v>251</v>
      </c>
      <c r="CF210" t="s">
        <v>251</v>
      </c>
      <c r="CG210" t="s">
        <v>251</v>
      </c>
      <c r="CH210" t="s">
        <v>251</v>
      </c>
      <c r="CI210" t="s">
        <v>251</v>
      </c>
      <c r="CJ210" t="s">
        <v>328</v>
      </c>
      <c r="CK210" t="s">
        <v>269</v>
      </c>
      <c r="CL210" t="s">
        <v>251</v>
      </c>
      <c r="CN210" t="s">
        <v>110</v>
      </c>
      <c r="CO210" t="s">
        <v>108</v>
      </c>
      <c r="CP210" t="s">
        <v>111</v>
      </c>
      <c r="CQ210" t="s">
        <v>359</v>
      </c>
      <c r="DL210" t="s">
        <v>824</v>
      </c>
      <c r="DM210" t="s">
        <v>242</v>
      </c>
      <c r="DN210" t="s">
        <v>243</v>
      </c>
      <c r="DO210" t="s">
        <v>243</v>
      </c>
      <c r="DP210" t="s">
        <v>242</v>
      </c>
      <c r="DQ210" t="s">
        <v>243</v>
      </c>
      <c r="DR210" t="s">
        <v>243</v>
      </c>
      <c r="DS210" t="s">
        <v>243</v>
      </c>
      <c r="DT210" t="s">
        <v>243</v>
      </c>
      <c r="DU210" t="s">
        <v>243</v>
      </c>
      <c r="DV210" t="s">
        <v>243</v>
      </c>
      <c r="DW210" t="s">
        <v>243</v>
      </c>
      <c r="DX210" t="s">
        <v>243</v>
      </c>
      <c r="DY210" t="s">
        <v>243</v>
      </c>
      <c r="DZ210" t="s">
        <v>243</v>
      </c>
      <c r="EA210" t="s">
        <v>243</v>
      </c>
      <c r="EB210" t="s">
        <v>243</v>
      </c>
      <c r="EC210" t="s">
        <v>243</v>
      </c>
      <c r="ED210" t="s">
        <v>243</v>
      </c>
      <c r="EF210" t="s">
        <v>726</v>
      </c>
      <c r="EG210" t="s">
        <v>243</v>
      </c>
      <c r="EH210" t="s">
        <v>243</v>
      </c>
      <c r="EI210" t="s">
        <v>243</v>
      </c>
      <c r="EJ210" t="s">
        <v>243</v>
      </c>
      <c r="EK210" t="s">
        <v>243</v>
      </c>
      <c r="EL210" t="s">
        <v>243</v>
      </c>
      <c r="EM210" t="s">
        <v>242</v>
      </c>
      <c r="EN210" t="s">
        <v>243</v>
      </c>
      <c r="EO210" t="s">
        <v>242</v>
      </c>
      <c r="EP210" t="s">
        <v>242</v>
      </c>
      <c r="EQ210" t="s">
        <v>243</v>
      </c>
      <c r="ER210" t="s">
        <v>243</v>
      </c>
      <c r="ES210" t="s">
        <v>243</v>
      </c>
      <c r="ET210" t="s">
        <v>243</v>
      </c>
      <c r="EU210" t="s">
        <v>243</v>
      </c>
      <c r="EV210" t="s">
        <v>243</v>
      </c>
      <c r="EW210" t="s">
        <v>243</v>
      </c>
      <c r="EX210" t="s">
        <v>243</v>
      </c>
      <c r="EY210" t="s">
        <v>243</v>
      </c>
      <c r="EZ210" t="s">
        <v>243</v>
      </c>
      <c r="FA210" t="s">
        <v>243</v>
      </c>
      <c r="FB210" t="s">
        <v>243</v>
      </c>
      <c r="FC210" t="s">
        <v>243</v>
      </c>
      <c r="FD210" t="s">
        <v>243</v>
      </c>
      <c r="FE210" t="s">
        <v>243</v>
      </c>
      <c r="FF210" t="s">
        <v>243</v>
      </c>
      <c r="FG210" t="s">
        <v>243</v>
      </c>
      <c r="FH210" t="s">
        <v>243</v>
      </c>
      <c r="FI210" t="s">
        <v>243</v>
      </c>
      <c r="FJ210" t="s">
        <v>243</v>
      </c>
      <c r="FK210" t="s">
        <v>243</v>
      </c>
      <c r="FL210" t="s">
        <v>272</v>
      </c>
      <c r="FM210" t="s">
        <v>242</v>
      </c>
      <c r="FN210" t="s">
        <v>243</v>
      </c>
      <c r="FO210" t="s">
        <v>243</v>
      </c>
      <c r="FP210" t="s">
        <v>243</v>
      </c>
      <c r="FQ210" t="s">
        <v>243</v>
      </c>
      <c r="FR210" t="s">
        <v>242</v>
      </c>
      <c r="FS210" t="s">
        <v>242</v>
      </c>
      <c r="FT210" t="s">
        <v>243</v>
      </c>
      <c r="FU210" t="s">
        <v>243</v>
      </c>
      <c r="FV210" t="s">
        <v>243</v>
      </c>
      <c r="FW210" t="s">
        <v>243</v>
      </c>
      <c r="FX210" t="s">
        <v>243</v>
      </c>
      <c r="FY210" t="s">
        <v>243</v>
      </c>
      <c r="FZ210" t="s">
        <v>243</v>
      </c>
      <c r="GA210" t="s">
        <v>243</v>
      </c>
      <c r="GB210" t="s">
        <v>243</v>
      </c>
      <c r="GC210" t="s">
        <v>243</v>
      </c>
      <c r="GD210" t="s">
        <v>243</v>
      </c>
      <c r="GE210" t="s">
        <v>243</v>
      </c>
      <c r="GG210" t="s">
        <v>1201</v>
      </c>
    </row>
    <row r="211" spans="1:189" x14ac:dyDescent="0.35">
      <c r="A211" t="s">
        <v>1202</v>
      </c>
      <c r="B211" t="s">
        <v>1080</v>
      </c>
      <c r="C211" t="s">
        <v>233</v>
      </c>
      <c r="D211" t="s">
        <v>486</v>
      </c>
      <c r="E211" t="s">
        <v>233</v>
      </c>
      <c r="F211" t="s">
        <v>233</v>
      </c>
      <c r="G211" t="s">
        <v>233</v>
      </c>
      <c r="H211" t="s">
        <v>481</v>
      </c>
      <c r="I211" t="s">
        <v>261</v>
      </c>
      <c r="K211" t="s">
        <v>557</v>
      </c>
      <c r="L211" t="s">
        <v>558</v>
      </c>
      <c r="N211" t="s">
        <v>240</v>
      </c>
      <c r="O211" t="s">
        <v>241</v>
      </c>
      <c r="P211" t="s">
        <v>242</v>
      </c>
      <c r="Q211" t="s">
        <v>243</v>
      </c>
      <c r="R211" t="s">
        <v>243</v>
      </c>
      <c r="S211" t="s">
        <v>243</v>
      </c>
      <c r="T211" t="s">
        <v>243</v>
      </c>
      <c r="U211" t="s">
        <v>243</v>
      </c>
      <c r="W211" t="s">
        <v>244</v>
      </c>
      <c r="Y211" t="s">
        <v>356</v>
      </c>
      <c r="Z211" t="s">
        <v>243</v>
      </c>
      <c r="AA211" t="s">
        <v>243</v>
      </c>
      <c r="AB211" t="s">
        <v>243</v>
      </c>
      <c r="AC211" t="s">
        <v>243</v>
      </c>
      <c r="AD211" t="s">
        <v>243</v>
      </c>
      <c r="AE211" t="s">
        <v>243</v>
      </c>
      <c r="AF211" t="s">
        <v>243</v>
      </c>
      <c r="AG211" t="s">
        <v>243</v>
      </c>
      <c r="AH211" t="s">
        <v>243</v>
      </c>
      <c r="AI211" t="s">
        <v>243</v>
      </c>
      <c r="AJ211" t="s">
        <v>243</v>
      </c>
      <c r="AK211" t="s">
        <v>242</v>
      </c>
      <c r="AL211" t="s">
        <v>243</v>
      </c>
      <c r="AM211" t="s">
        <v>243</v>
      </c>
      <c r="AN211" t="s">
        <v>243</v>
      </c>
      <c r="AP211" t="s">
        <v>263</v>
      </c>
      <c r="AR211" t="s">
        <v>247</v>
      </c>
      <c r="AT211" t="s">
        <v>248</v>
      </c>
      <c r="AU211" t="s">
        <v>325</v>
      </c>
      <c r="AV211" t="s">
        <v>243</v>
      </c>
      <c r="AW211" t="s">
        <v>242</v>
      </c>
      <c r="AX211" t="s">
        <v>243</v>
      </c>
      <c r="AY211" t="s">
        <v>243</v>
      </c>
      <c r="AZ211" t="s">
        <v>243</v>
      </c>
      <c r="BA211" t="s">
        <v>243</v>
      </c>
      <c r="BB211" t="s">
        <v>243</v>
      </c>
      <c r="BC211" t="s">
        <v>250</v>
      </c>
      <c r="BD211" t="s">
        <v>250</v>
      </c>
      <c r="BE211" t="s">
        <v>250</v>
      </c>
      <c r="BF211" t="s">
        <v>250</v>
      </c>
      <c r="BG211" t="s">
        <v>250</v>
      </c>
      <c r="BH211" t="s">
        <v>250</v>
      </c>
      <c r="BI211" t="s">
        <v>251</v>
      </c>
      <c r="BJ211" t="s">
        <v>251</v>
      </c>
      <c r="BK211" t="s">
        <v>251</v>
      </c>
      <c r="BL211" t="s">
        <v>251</v>
      </c>
      <c r="BN211" t="s">
        <v>251</v>
      </c>
      <c r="BO211" t="s">
        <v>252</v>
      </c>
      <c r="BP211" t="s">
        <v>251</v>
      </c>
      <c r="BQ211" t="s">
        <v>266</v>
      </c>
      <c r="BR211" t="s">
        <v>251</v>
      </c>
      <c r="BT211" t="s">
        <v>251</v>
      </c>
      <c r="BU211" t="s">
        <v>251</v>
      </c>
      <c r="BV211" t="s">
        <v>251</v>
      </c>
      <c r="BW211" t="s">
        <v>251</v>
      </c>
      <c r="BX211" t="s">
        <v>251</v>
      </c>
      <c r="BY211" t="s">
        <v>251</v>
      </c>
      <c r="BZ211" t="s">
        <v>251</v>
      </c>
      <c r="CA211" t="s">
        <v>290</v>
      </c>
      <c r="CB211" t="s">
        <v>291</v>
      </c>
      <c r="CC211" t="s">
        <v>292</v>
      </c>
      <c r="CD211" t="s">
        <v>251</v>
      </c>
      <c r="CE211" t="s">
        <v>251</v>
      </c>
      <c r="CF211" t="s">
        <v>251</v>
      </c>
      <c r="CG211" t="s">
        <v>251</v>
      </c>
      <c r="CH211" t="s">
        <v>251</v>
      </c>
      <c r="CI211" t="s">
        <v>251</v>
      </c>
      <c r="CJ211" t="s">
        <v>251</v>
      </c>
      <c r="CK211" t="s">
        <v>251</v>
      </c>
      <c r="CL211" t="s">
        <v>251</v>
      </c>
      <c r="CN211" t="s">
        <v>110</v>
      </c>
      <c r="CO211" t="s">
        <v>108</v>
      </c>
      <c r="CP211" t="s">
        <v>121</v>
      </c>
      <c r="CQ211" t="s">
        <v>293</v>
      </c>
      <c r="DL211" t="s">
        <v>787</v>
      </c>
      <c r="DM211" t="s">
        <v>242</v>
      </c>
      <c r="DN211" t="s">
        <v>243</v>
      </c>
      <c r="DO211" t="s">
        <v>243</v>
      </c>
      <c r="DP211" t="s">
        <v>242</v>
      </c>
      <c r="DQ211" t="s">
        <v>243</v>
      </c>
      <c r="DR211" t="s">
        <v>243</v>
      </c>
      <c r="DS211" t="s">
        <v>242</v>
      </c>
      <c r="DT211" t="s">
        <v>243</v>
      </c>
      <c r="DU211" t="s">
        <v>242</v>
      </c>
      <c r="DV211" t="s">
        <v>243</v>
      </c>
      <c r="DW211" t="s">
        <v>242</v>
      </c>
      <c r="DX211" t="s">
        <v>243</v>
      </c>
      <c r="DY211" t="s">
        <v>243</v>
      </c>
      <c r="DZ211" t="s">
        <v>243</v>
      </c>
      <c r="EA211" t="s">
        <v>243</v>
      </c>
      <c r="EB211" t="s">
        <v>243</v>
      </c>
      <c r="EC211" t="s">
        <v>243</v>
      </c>
      <c r="ED211" t="s">
        <v>243</v>
      </c>
      <c r="EF211" t="s">
        <v>110</v>
      </c>
      <c r="EG211" t="s">
        <v>243</v>
      </c>
      <c r="EH211" t="s">
        <v>243</v>
      </c>
      <c r="EI211" t="s">
        <v>243</v>
      </c>
      <c r="EJ211" t="s">
        <v>243</v>
      </c>
      <c r="EK211" t="s">
        <v>243</v>
      </c>
      <c r="EL211" t="s">
        <v>243</v>
      </c>
      <c r="EM211" t="s">
        <v>243</v>
      </c>
      <c r="EN211" t="s">
        <v>243</v>
      </c>
      <c r="EO211" t="s">
        <v>242</v>
      </c>
      <c r="EP211" t="s">
        <v>243</v>
      </c>
      <c r="EQ211" t="s">
        <v>243</v>
      </c>
      <c r="ER211" t="s">
        <v>243</v>
      </c>
      <c r="ES211" t="s">
        <v>243</v>
      </c>
      <c r="ET211" t="s">
        <v>243</v>
      </c>
      <c r="EU211" t="s">
        <v>243</v>
      </c>
      <c r="EV211" t="s">
        <v>243</v>
      </c>
      <c r="EW211" t="s">
        <v>243</v>
      </c>
      <c r="EX211" t="s">
        <v>243</v>
      </c>
      <c r="EY211" t="s">
        <v>243</v>
      </c>
      <c r="EZ211" t="s">
        <v>243</v>
      </c>
      <c r="FA211" t="s">
        <v>243</v>
      </c>
      <c r="FB211" t="s">
        <v>243</v>
      </c>
      <c r="FC211" t="s">
        <v>243</v>
      </c>
      <c r="FD211" t="s">
        <v>243</v>
      </c>
      <c r="FE211" t="s">
        <v>243</v>
      </c>
      <c r="FF211" t="s">
        <v>243</v>
      </c>
      <c r="FG211" t="s">
        <v>243</v>
      </c>
      <c r="FH211" t="s">
        <v>243</v>
      </c>
      <c r="FI211" t="s">
        <v>243</v>
      </c>
      <c r="FJ211" t="s">
        <v>243</v>
      </c>
      <c r="FK211" t="s">
        <v>243</v>
      </c>
      <c r="FL211" t="s">
        <v>425</v>
      </c>
      <c r="FM211" t="s">
        <v>242</v>
      </c>
      <c r="FN211" t="s">
        <v>242</v>
      </c>
      <c r="FO211" t="s">
        <v>243</v>
      </c>
      <c r="FP211" t="s">
        <v>243</v>
      </c>
      <c r="FQ211" t="s">
        <v>243</v>
      </c>
      <c r="FR211" t="s">
        <v>243</v>
      </c>
      <c r="FS211" t="s">
        <v>242</v>
      </c>
      <c r="FT211" t="s">
        <v>243</v>
      </c>
      <c r="FU211" t="s">
        <v>243</v>
      </c>
      <c r="FV211" t="s">
        <v>243</v>
      </c>
      <c r="FW211" t="s">
        <v>243</v>
      </c>
      <c r="FX211" t="s">
        <v>243</v>
      </c>
      <c r="FY211" t="s">
        <v>243</v>
      </c>
      <c r="FZ211" t="s">
        <v>243</v>
      </c>
      <c r="GA211" t="s">
        <v>243</v>
      </c>
      <c r="GB211" t="s">
        <v>243</v>
      </c>
      <c r="GC211" t="s">
        <v>243</v>
      </c>
      <c r="GD211" t="s">
        <v>243</v>
      </c>
      <c r="GE211" t="s">
        <v>243</v>
      </c>
      <c r="GG211" t="s">
        <v>1203</v>
      </c>
    </row>
    <row r="212" spans="1:189" x14ac:dyDescent="0.35">
      <c r="A212" t="s">
        <v>1204</v>
      </c>
      <c r="B212" t="s">
        <v>1080</v>
      </c>
      <c r="C212" t="s">
        <v>233</v>
      </c>
      <c r="D212" t="s">
        <v>551</v>
      </c>
      <c r="E212" t="s">
        <v>233</v>
      </c>
      <c r="F212" t="s">
        <v>233</v>
      </c>
      <c r="G212" t="s">
        <v>233</v>
      </c>
      <c r="H212" t="s">
        <v>1194</v>
      </c>
      <c r="I212" t="s">
        <v>236</v>
      </c>
      <c r="J212" t="s">
        <v>277</v>
      </c>
      <c r="K212" t="s">
        <v>238</v>
      </c>
      <c r="L212" t="s">
        <v>239</v>
      </c>
      <c r="N212" t="s">
        <v>240</v>
      </c>
      <c r="O212" t="s">
        <v>241</v>
      </c>
      <c r="P212" t="s">
        <v>242</v>
      </c>
      <c r="Q212" t="s">
        <v>243</v>
      </c>
      <c r="R212" t="s">
        <v>243</v>
      </c>
      <c r="S212" t="s">
        <v>243</v>
      </c>
      <c r="T212" t="s">
        <v>243</v>
      </c>
      <c r="U212" t="s">
        <v>243</v>
      </c>
      <c r="W212" t="s">
        <v>244</v>
      </c>
      <c r="Y212" t="s">
        <v>356</v>
      </c>
      <c r="Z212" t="s">
        <v>243</v>
      </c>
      <c r="AA212" t="s">
        <v>243</v>
      </c>
      <c r="AB212" t="s">
        <v>243</v>
      </c>
      <c r="AC212" t="s">
        <v>243</v>
      </c>
      <c r="AD212" t="s">
        <v>243</v>
      </c>
      <c r="AE212" t="s">
        <v>243</v>
      </c>
      <c r="AF212" t="s">
        <v>243</v>
      </c>
      <c r="AG212" t="s">
        <v>243</v>
      </c>
      <c r="AH212" t="s">
        <v>243</v>
      </c>
      <c r="AI212" t="s">
        <v>243</v>
      </c>
      <c r="AJ212" t="s">
        <v>243</v>
      </c>
      <c r="AK212" t="s">
        <v>242</v>
      </c>
      <c r="AL212" t="s">
        <v>243</v>
      </c>
      <c r="AM212" t="s">
        <v>243</v>
      </c>
      <c r="AN212" t="s">
        <v>243</v>
      </c>
      <c r="AP212" t="s">
        <v>263</v>
      </c>
      <c r="AR212" t="s">
        <v>357</v>
      </c>
      <c r="AT212" t="s">
        <v>248</v>
      </c>
      <c r="AU212" t="s">
        <v>325</v>
      </c>
      <c r="AV212" t="s">
        <v>243</v>
      </c>
      <c r="AW212" t="s">
        <v>242</v>
      </c>
      <c r="AX212" t="s">
        <v>243</v>
      </c>
      <c r="AY212" t="s">
        <v>243</v>
      </c>
      <c r="AZ212" t="s">
        <v>243</v>
      </c>
      <c r="BA212" t="s">
        <v>243</v>
      </c>
      <c r="BB212" t="s">
        <v>243</v>
      </c>
      <c r="BC212" t="s">
        <v>250</v>
      </c>
      <c r="BD212" t="s">
        <v>250</v>
      </c>
      <c r="BE212" t="s">
        <v>250</v>
      </c>
      <c r="BF212" t="s">
        <v>250</v>
      </c>
      <c r="BG212" t="s">
        <v>250</v>
      </c>
      <c r="BH212" t="s">
        <v>250</v>
      </c>
      <c r="BI212" t="s">
        <v>251</v>
      </c>
      <c r="BJ212" t="s">
        <v>251</v>
      </c>
      <c r="BK212" t="s">
        <v>251</v>
      </c>
      <c r="BL212" t="s">
        <v>251</v>
      </c>
      <c r="BN212" t="s">
        <v>251</v>
      </c>
      <c r="BO212" t="s">
        <v>251</v>
      </c>
      <c r="BP212" t="s">
        <v>251</v>
      </c>
      <c r="BQ212" t="s">
        <v>251</v>
      </c>
      <c r="BR212" t="s">
        <v>251</v>
      </c>
      <c r="BT212" t="s">
        <v>251</v>
      </c>
      <c r="BU212" t="s">
        <v>251</v>
      </c>
      <c r="BV212" t="s">
        <v>251</v>
      </c>
      <c r="BW212" t="s">
        <v>251</v>
      </c>
      <c r="BX212" t="s">
        <v>251</v>
      </c>
      <c r="BY212" t="s">
        <v>251</v>
      </c>
      <c r="BZ212" t="s">
        <v>254</v>
      </c>
      <c r="CA212" t="s">
        <v>251</v>
      </c>
      <c r="CB212" t="s">
        <v>251</v>
      </c>
      <c r="CC212" t="s">
        <v>251</v>
      </c>
      <c r="CD212" t="s">
        <v>251</v>
      </c>
      <c r="CE212" t="s">
        <v>251</v>
      </c>
      <c r="CF212" t="s">
        <v>251</v>
      </c>
      <c r="CG212" t="s">
        <v>251</v>
      </c>
      <c r="CH212" t="s">
        <v>251</v>
      </c>
      <c r="CI212" t="s">
        <v>251</v>
      </c>
      <c r="CJ212" t="s">
        <v>328</v>
      </c>
      <c r="CK212" t="s">
        <v>251</v>
      </c>
      <c r="CL212" t="s">
        <v>251</v>
      </c>
      <c r="CN212" t="s">
        <v>119</v>
      </c>
      <c r="CO212" t="s">
        <v>129</v>
      </c>
      <c r="CQ212" t="s">
        <v>293</v>
      </c>
      <c r="DL212" t="s">
        <v>491</v>
      </c>
      <c r="DM212" t="s">
        <v>242</v>
      </c>
      <c r="DN212" t="s">
        <v>243</v>
      </c>
      <c r="DO212" t="s">
        <v>243</v>
      </c>
      <c r="DP212" t="s">
        <v>243</v>
      </c>
      <c r="DQ212" t="s">
        <v>243</v>
      </c>
      <c r="DR212" t="s">
        <v>243</v>
      </c>
      <c r="DS212" t="s">
        <v>243</v>
      </c>
      <c r="DT212" t="s">
        <v>243</v>
      </c>
      <c r="DU212" t="s">
        <v>243</v>
      </c>
      <c r="DV212" t="s">
        <v>243</v>
      </c>
      <c r="DW212" t="s">
        <v>243</v>
      </c>
      <c r="DX212" t="s">
        <v>243</v>
      </c>
      <c r="DY212" t="s">
        <v>243</v>
      </c>
      <c r="DZ212" t="s">
        <v>243</v>
      </c>
      <c r="EA212" t="s">
        <v>243</v>
      </c>
      <c r="EB212" t="s">
        <v>243</v>
      </c>
      <c r="EC212" t="s">
        <v>243</v>
      </c>
      <c r="ED212" t="s">
        <v>243</v>
      </c>
      <c r="EF212" t="s">
        <v>261</v>
      </c>
      <c r="EG212" t="s">
        <v>243</v>
      </c>
      <c r="EH212" t="s">
        <v>243</v>
      </c>
      <c r="EI212" t="s">
        <v>243</v>
      </c>
      <c r="EJ212" t="s">
        <v>243</v>
      </c>
      <c r="EK212" t="s">
        <v>243</v>
      </c>
      <c r="EL212" t="s">
        <v>243</v>
      </c>
      <c r="EM212" t="s">
        <v>243</v>
      </c>
      <c r="EN212" t="s">
        <v>243</v>
      </c>
      <c r="EO212" t="s">
        <v>243</v>
      </c>
      <c r="EP212" t="s">
        <v>243</v>
      </c>
      <c r="EQ212" t="s">
        <v>243</v>
      </c>
      <c r="ER212" t="s">
        <v>243</v>
      </c>
      <c r="ES212" t="s">
        <v>243</v>
      </c>
      <c r="ET212" t="s">
        <v>243</v>
      </c>
      <c r="EU212" t="s">
        <v>243</v>
      </c>
      <c r="EV212" t="s">
        <v>243</v>
      </c>
      <c r="EW212" t="s">
        <v>243</v>
      </c>
      <c r="EX212" t="s">
        <v>243</v>
      </c>
      <c r="EY212" t="s">
        <v>243</v>
      </c>
      <c r="EZ212" t="s">
        <v>243</v>
      </c>
      <c r="FA212" t="s">
        <v>243</v>
      </c>
      <c r="FB212" t="s">
        <v>243</v>
      </c>
      <c r="FC212" t="s">
        <v>243</v>
      </c>
      <c r="FD212" t="s">
        <v>243</v>
      </c>
      <c r="FE212" t="s">
        <v>243</v>
      </c>
      <c r="FF212" t="s">
        <v>243</v>
      </c>
      <c r="FG212" t="s">
        <v>243</v>
      </c>
      <c r="FH212" t="s">
        <v>243</v>
      </c>
      <c r="FI212" t="s">
        <v>243</v>
      </c>
      <c r="FJ212" t="s">
        <v>243</v>
      </c>
      <c r="FK212" t="s">
        <v>242</v>
      </c>
      <c r="GG212" t="s">
        <v>1205</v>
      </c>
    </row>
    <row r="213" spans="1:189" x14ac:dyDescent="0.35">
      <c r="A213" t="s">
        <v>1206</v>
      </c>
      <c r="B213" t="s">
        <v>1080</v>
      </c>
      <c r="C213" t="s">
        <v>233</v>
      </c>
      <c r="D213" t="s">
        <v>344</v>
      </c>
      <c r="E213" t="s">
        <v>233</v>
      </c>
      <c r="F213" t="s">
        <v>233</v>
      </c>
      <c r="G213" t="s">
        <v>233</v>
      </c>
      <c r="H213" t="s">
        <v>481</v>
      </c>
      <c r="I213" t="s">
        <v>433</v>
      </c>
      <c r="J213" t="s">
        <v>381</v>
      </c>
      <c r="K213" t="s">
        <v>557</v>
      </c>
      <c r="L213" t="s">
        <v>558</v>
      </c>
      <c r="N213" t="s">
        <v>240</v>
      </c>
      <c r="O213" t="s">
        <v>241</v>
      </c>
      <c r="P213" t="s">
        <v>242</v>
      </c>
      <c r="Q213" t="s">
        <v>243</v>
      </c>
      <c r="R213" t="s">
        <v>243</v>
      </c>
      <c r="S213" t="s">
        <v>243</v>
      </c>
      <c r="T213" t="s">
        <v>243</v>
      </c>
      <c r="U213" t="s">
        <v>243</v>
      </c>
      <c r="W213" t="s">
        <v>244</v>
      </c>
      <c r="Y213" t="s">
        <v>356</v>
      </c>
      <c r="Z213" t="s">
        <v>243</v>
      </c>
      <c r="AA213" t="s">
        <v>243</v>
      </c>
      <c r="AB213" t="s">
        <v>243</v>
      </c>
      <c r="AC213" t="s">
        <v>243</v>
      </c>
      <c r="AD213" t="s">
        <v>243</v>
      </c>
      <c r="AE213" t="s">
        <v>243</v>
      </c>
      <c r="AF213" t="s">
        <v>243</v>
      </c>
      <c r="AG213" t="s">
        <v>243</v>
      </c>
      <c r="AH213" t="s">
        <v>243</v>
      </c>
      <c r="AI213" t="s">
        <v>243</v>
      </c>
      <c r="AJ213" t="s">
        <v>243</v>
      </c>
      <c r="AK213" t="s">
        <v>242</v>
      </c>
      <c r="AL213" t="s">
        <v>243</v>
      </c>
      <c r="AM213" t="s">
        <v>243</v>
      </c>
      <c r="AN213" t="s">
        <v>243</v>
      </c>
      <c r="AP213" t="s">
        <v>246</v>
      </c>
      <c r="AR213" t="s">
        <v>247</v>
      </c>
      <c r="AT213" t="s">
        <v>284</v>
      </c>
      <c r="AU213" t="s">
        <v>534</v>
      </c>
      <c r="AV213" t="s">
        <v>243</v>
      </c>
      <c r="AW213" t="s">
        <v>243</v>
      </c>
      <c r="AX213" t="s">
        <v>242</v>
      </c>
      <c r="AY213" t="s">
        <v>243</v>
      </c>
      <c r="AZ213" t="s">
        <v>242</v>
      </c>
      <c r="BA213" t="s">
        <v>243</v>
      </c>
      <c r="BB213" t="s">
        <v>243</v>
      </c>
      <c r="BC213" t="s">
        <v>286</v>
      </c>
      <c r="BD213" t="s">
        <v>250</v>
      </c>
      <c r="BE213" t="s">
        <v>250</v>
      </c>
      <c r="BF213" t="s">
        <v>287</v>
      </c>
      <c r="BG213" t="s">
        <v>250</v>
      </c>
      <c r="BH213" t="s">
        <v>250</v>
      </c>
      <c r="BI213" t="s">
        <v>251</v>
      </c>
      <c r="BJ213" t="s">
        <v>366</v>
      </c>
      <c r="BK213" t="s">
        <v>251</v>
      </c>
      <c r="BL213" t="s">
        <v>251</v>
      </c>
      <c r="BN213" t="s">
        <v>438</v>
      </c>
      <c r="BO213" t="s">
        <v>252</v>
      </c>
      <c r="BP213" t="s">
        <v>288</v>
      </c>
      <c r="BQ213" t="s">
        <v>266</v>
      </c>
      <c r="BR213" t="s">
        <v>251</v>
      </c>
      <c r="BT213" t="s">
        <v>251</v>
      </c>
      <c r="BU213" t="s">
        <v>251</v>
      </c>
      <c r="BV213" t="s">
        <v>251</v>
      </c>
      <c r="BX213" t="s">
        <v>251</v>
      </c>
      <c r="BY213" t="s">
        <v>251</v>
      </c>
      <c r="BZ213" t="s">
        <v>251</v>
      </c>
      <c r="CA213" t="s">
        <v>251</v>
      </c>
      <c r="CB213" t="s">
        <v>291</v>
      </c>
      <c r="CC213" t="s">
        <v>251</v>
      </c>
      <c r="CD213" t="s">
        <v>251</v>
      </c>
      <c r="CE213" t="s">
        <v>251</v>
      </c>
      <c r="CF213" t="s">
        <v>251</v>
      </c>
      <c r="CG213" t="s">
        <v>251</v>
      </c>
      <c r="CH213" t="s">
        <v>251</v>
      </c>
      <c r="CI213" t="s">
        <v>251</v>
      </c>
      <c r="CJ213" t="s">
        <v>251</v>
      </c>
      <c r="CK213" t="s">
        <v>251</v>
      </c>
      <c r="CL213" t="s">
        <v>251</v>
      </c>
      <c r="CN213" t="s">
        <v>110</v>
      </c>
      <c r="CO213" t="s">
        <v>103</v>
      </c>
      <c r="CP213" t="s">
        <v>108</v>
      </c>
      <c r="CQ213" t="s">
        <v>293</v>
      </c>
      <c r="DL213" t="s">
        <v>376</v>
      </c>
      <c r="DM213" t="s">
        <v>243</v>
      </c>
      <c r="DN213" t="s">
        <v>243</v>
      </c>
      <c r="DO213" t="s">
        <v>243</v>
      </c>
      <c r="DP213" t="s">
        <v>243</v>
      </c>
      <c r="DQ213" t="s">
        <v>243</v>
      </c>
      <c r="DR213" t="s">
        <v>243</v>
      </c>
      <c r="DS213" t="s">
        <v>243</v>
      </c>
      <c r="DT213" t="s">
        <v>243</v>
      </c>
      <c r="DU213" t="s">
        <v>242</v>
      </c>
      <c r="DV213" t="s">
        <v>243</v>
      </c>
      <c r="DW213" t="s">
        <v>242</v>
      </c>
      <c r="DX213" t="s">
        <v>243</v>
      </c>
      <c r="DY213" t="s">
        <v>243</v>
      </c>
      <c r="DZ213" t="s">
        <v>243</v>
      </c>
      <c r="EA213" t="s">
        <v>243</v>
      </c>
      <c r="EB213" t="s">
        <v>243</v>
      </c>
      <c r="EC213" t="s">
        <v>243</v>
      </c>
      <c r="ED213" t="s">
        <v>243</v>
      </c>
      <c r="EF213" t="s">
        <v>902</v>
      </c>
      <c r="EG213" t="s">
        <v>243</v>
      </c>
      <c r="EH213" t="s">
        <v>242</v>
      </c>
      <c r="EI213" t="s">
        <v>243</v>
      </c>
      <c r="EJ213" t="s">
        <v>243</v>
      </c>
      <c r="EK213" t="s">
        <v>243</v>
      </c>
      <c r="EL213" t="s">
        <v>243</v>
      </c>
      <c r="EM213" t="s">
        <v>242</v>
      </c>
      <c r="EN213" t="s">
        <v>243</v>
      </c>
      <c r="EO213" t="s">
        <v>242</v>
      </c>
      <c r="EP213" t="s">
        <v>243</v>
      </c>
      <c r="EQ213" t="s">
        <v>243</v>
      </c>
      <c r="ER213" t="s">
        <v>243</v>
      </c>
      <c r="ES213" t="s">
        <v>243</v>
      </c>
      <c r="ET213" t="s">
        <v>243</v>
      </c>
      <c r="EU213" t="s">
        <v>243</v>
      </c>
      <c r="EV213" t="s">
        <v>243</v>
      </c>
      <c r="EW213" t="s">
        <v>243</v>
      </c>
      <c r="EX213" t="s">
        <v>243</v>
      </c>
      <c r="EY213" t="s">
        <v>243</v>
      </c>
      <c r="EZ213" t="s">
        <v>243</v>
      </c>
      <c r="FA213" t="s">
        <v>243</v>
      </c>
      <c r="FB213" t="s">
        <v>243</v>
      </c>
      <c r="FC213" t="s">
        <v>243</v>
      </c>
      <c r="FD213" t="s">
        <v>243</v>
      </c>
      <c r="FE213" t="s">
        <v>243</v>
      </c>
      <c r="FF213" t="s">
        <v>243</v>
      </c>
      <c r="FG213" t="s">
        <v>243</v>
      </c>
      <c r="FH213" t="s">
        <v>243</v>
      </c>
      <c r="FI213" t="s">
        <v>243</v>
      </c>
      <c r="FJ213" t="s">
        <v>243</v>
      </c>
      <c r="FK213" t="s">
        <v>243</v>
      </c>
      <c r="FL213" t="s">
        <v>272</v>
      </c>
      <c r="FM213" t="s">
        <v>242</v>
      </c>
      <c r="FN213" t="s">
        <v>243</v>
      </c>
      <c r="FO213" t="s">
        <v>243</v>
      </c>
      <c r="FP213" t="s">
        <v>243</v>
      </c>
      <c r="FQ213" t="s">
        <v>243</v>
      </c>
      <c r="FR213" t="s">
        <v>242</v>
      </c>
      <c r="FS213" t="s">
        <v>242</v>
      </c>
      <c r="FT213" t="s">
        <v>243</v>
      </c>
      <c r="FU213" t="s">
        <v>243</v>
      </c>
      <c r="FV213" t="s">
        <v>243</v>
      </c>
      <c r="FW213" t="s">
        <v>243</v>
      </c>
      <c r="FX213" t="s">
        <v>243</v>
      </c>
      <c r="FY213" t="s">
        <v>243</v>
      </c>
      <c r="FZ213" t="s">
        <v>243</v>
      </c>
      <c r="GA213" t="s">
        <v>243</v>
      </c>
      <c r="GB213" t="s">
        <v>243</v>
      </c>
      <c r="GC213" t="s">
        <v>243</v>
      </c>
      <c r="GD213" t="s">
        <v>243</v>
      </c>
      <c r="GE213" t="s">
        <v>243</v>
      </c>
      <c r="GG213" t="s">
        <v>1207</v>
      </c>
    </row>
    <row r="214" spans="1:189" x14ac:dyDescent="0.35">
      <c r="A214" t="s">
        <v>1208</v>
      </c>
      <c r="B214" t="s">
        <v>1080</v>
      </c>
      <c r="C214" t="s">
        <v>233</v>
      </c>
      <c r="D214" t="s">
        <v>419</v>
      </c>
      <c r="E214" t="s">
        <v>233</v>
      </c>
      <c r="F214" t="s">
        <v>233</v>
      </c>
      <c r="G214" t="s">
        <v>233</v>
      </c>
      <c r="H214" t="s">
        <v>1057</v>
      </c>
      <c r="I214" t="s">
        <v>236</v>
      </c>
      <c r="J214" t="s">
        <v>473</v>
      </c>
      <c r="K214" t="s">
        <v>238</v>
      </c>
      <c r="L214" t="s">
        <v>239</v>
      </c>
      <c r="N214" t="s">
        <v>240</v>
      </c>
      <c r="O214" t="s">
        <v>241</v>
      </c>
      <c r="P214" t="s">
        <v>242</v>
      </c>
      <c r="Q214" t="s">
        <v>243</v>
      </c>
      <c r="R214" t="s">
        <v>243</v>
      </c>
      <c r="S214" t="s">
        <v>243</v>
      </c>
      <c r="T214" t="s">
        <v>243</v>
      </c>
      <c r="U214" t="s">
        <v>243</v>
      </c>
      <c r="W214" t="s">
        <v>244</v>
      </c>
      <c r="Y214" t="s">
        <v>356</v>
      </c>
      <c r="Z214" t="s">
        <v>243</v>
      </c>
      <c r="AA214" t="s">
        <v>243</v>
      </c>
      <c r="AB214" t="s">
        <v>243</v>
      </c>
      <c r="AC214" t="s">
        <v>243</v>
      </c>
      <c r="AD214" t="s">
        <v>243</v>
      </c>
      <c r="AE214" t="s">
        <v>243</v>
      </c>
      <c r="AF214" t="s">
        <v>243</v>
      </c>
      <c r="AG214" t="s">
        <v>243</v>
      </c>
      <c r="AH214" t="s">
        <v>243</v>
      </c>
      <c r="AI214" t="s">
        <v>243</v>
      </c>
      <c r="AJ214" t="s">
        <v>243</v>
      </c>
      <c r="AK214" t="s">
        <v>242</v>
      </c>
      <c r="AL214" t="s">
        <v>243</v>
      </c>
      <c r="AM214" t="s">
        <v>243</v>
      </c>
      <c r="AN214" t="s">
        <v>243</v>
      </c>
      <c r="AP214" t="s">
        <v>336</v>
      </c>
      <c r="AR214" t="s">
        <v>247</v>
      </c>
      <c r="AT214" t="s">
        <v>317</v>
      </c>
      <c r="AU214" t="s">
        <v>312</v>
      </c>
      <c r="AV214" t="s">
        <v>243</v>
      </c>
      <c r="AW214" t="s">
        <v>242</v>
      </c>
      <c r="AX214" t="s">
        <v>243</v>
      </c>
      <c r="AY214" t="s">
        <v>243</v>
      </c>
      <c r="AZ214" t="s">
        <v>242</v>
      </c>
      <c r="BA214" t="s">
        <v>243</v>
      </c>
      <c r="BB214" t="s">
        <v>243</v>
      </c>
      <c r="BC214" t="s">
        <v>250</v>
      </c>
      <c r="BD214" t="s">
        <v>250</v>
      </c>
      <c r="BE214" t="s">
        <v>250</v>
      </c>
      <c r="BF214" t="s">
        <v>250</v>
      </c>
      <c r="BG214" t="s">
        <v>250</v>
      </c>
      <c r="BH214" t="s">
        <v>250</v>
      </c>
      <c r="BI214" t="s">
        <v>251</v>
      </c>
      <c r="BJ214" t="s">
        <v>251</v>
      </c>
      <c r="BK214" t="s">
        <v>251</v>
      </c>
      <c r="BL214" t="s">
        <v>251</v>
      </c>
      <c r="BN214" t="s">
        <v>251</v>
      </c>
      <c r="BO214" t="s">
        <v>252</v>
      </c>
      <c r="BP214" t="s">
        <v>251</v>
      </c>
      <c r="BQ214" t="s">
        <v>266</v>
      </c>
      <c r="BR214" t="s">
        <v>251</v>
      </c>
      <c r="BT214" t="s">
        <v>289</v>
      </c>
      <c r="BU214" t="s">
        <v>253</v>
      </c>
      <c r="BV214" t="s">
        <v>313</v>
      </c>
      <c r="BX214" t="s">
        <v>251</v>
      </c>
      <c r="BY214" t="s">
        <v>251</v>
      </c>
      <c r="BZ214" t="s">
        <v>251</v>
      </c>
      <c r="CA214" t="s">
        <v>268</v>
      </c>
      <c r="CB214" t="s">
        <v>251</v>
      </c>
      <c r="CC214" t="s">
        <v>251</v>
      </c>
      <c r="CD214" t="s">
        <v>251</v>
      </c>
      <c r="CE214" t="s">
        <v>251</v>
      </c>
      <c r="CF214" t="s">
        <v>251</v>
      </c>
      <c r="CG214" t="s">
        <v>251</v>
      </c>
      <c r="CH214" t="s">
        <v>251</v>
      </c>
      <c r="CI214" t="s">
        <v>414</v>
      </c>
      <c r="CJ214" t="s">
        <v>328</v>
      </c>
      <c r="CK214" t="s">
        <v>251</v>
      </c>
      <c r="CL214" t="s">
        <v>697</v>
      </c>
      <c r="CM214" t="s">
        <v>1209</v>
      </c>
      <c r="CN214" t="s">
        <v>110</v>
      </c>
      <c r="CO214" t="s">
        <v>108</v>
      </c>
      <c r="CP214" t="s">
        <v>131</v>
      </c>
      <c r="CQ214" t="s">
        <v>255</v>
      </c>
      <c r="CR214" t="s">
        <v>392</v>
      </c>
      <c r="CS214" t="s">
        <v>243</v>
      </c>
      <c r="CT214" t="s">
        <v>243</v>
      </c>
      <c r="CU214" t="s">
        <v>243</v>
      </c>
      <c r="CV214" t="s">
        <v>243</v>
      </c>
      <c r="CW214" t="s">
        <v>243</v>
      </c>
      <c r="CX214" t="s">
        <v>243</v>
      </c>
      <c r="CY214" t="s">
        <v>242</v>
      </c>
      <c r="CZ214" t="s">
        <v>243</v>
      </c>
      <c r="DA214" t="s">
        <v>243</v>
      </c>
      <c r="DB214" t="s">
        <v>243</v>
      </c>
      <c r="DC214" t="s">
        <v>242</v>
      </c>
      <c r="DD214" t="s">
        <v>242</v>
      </c>
      <c r="DE214" t="s">
        <v>243</v>
      </c>
      <c r="DF214" t="s">
        <v>243</v>
      </c>
      <c r="DG214" t="s">
        <v>243</v>
      </c>
      <c r="DH214" t="s">
        <v>243</v>
      </c>
      <c r="DI214" t="s">
        <v>243</v>
      </c>
      <c r="DJ214" t="s">
        <v>243</v>
      </c>
      <c r="EF214" t="s">
        <v>1210</v>
      </c>
      <c r="EG214" t="s">
        <v>243</v>
      </c>
      <c r="EH214" t="s">
        <v>243</v>
      </c>
      <c r="EI214" t="s">
        <v>243</v>
      </c>
      <c r="EJ214" t="s">
        <v>243</v>
      </c>
      <c r="EK214" t="s">
        <v>243</v>
      </c>
      <c r="EL214" t="s">
        <v>243</v>
      </c>
      <c r="EM214" t="s">
        <v>243</v>
      </c>
      <c r="EN214" t="s">
        <v>243</v>
      </c>
      <c r="EO214" t="s">
        <v>242</v>
      </c>
      <c r="EP214" t="s">
        <v>243</v>
      </c>
      <c r="EQ214" t="s">
        <v>243</v>
      </c>
      <c r="ER214" t="s">
        <v>242</v>
      </c>
      <c r="ES214" t="s">
        <v>243</v>
      </c>
      <c r="ET214" t="s">
        <v>243</v>
      </c>
      <c r="EU214" t="s">
        <v>243</v>
      </c>
      <c r="EV214" t="s">
        <v>243</v>
      </c>
      <c r="EW214" t="s">
        <v>243</v>
      </c>
      <c r="EX214" t="s">
        <v>243</v>
      </c>
      <c r="EY214" t="s">
        <v>243</v>
      </c>
      <c r="EZ214" t="s">
        <v>243</v>
      </c>
      <c r="FA214" t="s">
        <v>243</v>
      </c>
      <c r="FB214" t="s">
        <v>243</v>
      </c>
      <c r="FC214" t="s">
        <v>243</v>
      </c>
      <c r="FD214" t="s">
        <v>243</v>
      </c>
      <c r="FE214" t="s">
        <v>243</v>
      </c>
      <c r="FF214" t="s">
        <v>243</v>
      </c>
      <c r="FG214" t="s">
        <v>243</v>
      </c>
      <c r="FH214" t="s">
        <v>243</v>
      </c>
      <c r="FI214" t="s">
        <v>243</v>
      </c>
      <c r="FJ214" t="s">
        <v>242</v>
      </c>
      <c r="FK214" t="s">
        <v>243</v>
      </c>
      <c r="FL214" t="s">
        <v>576</v>
      </c>
      <c r="FM214" t="s">
        <v>242</v>
      </c>
      <c r="FN214" t="s">
        <v>243</v>
      </c>
      <c r="FO214" t="s">
        <v>243</v>
      </c>
      <c r="FP214" t="s">
        <v>243</v>
      </c>
      <c r="FQ214" t="s">
        <v>243</v>
      </c>
      <c r="FR214" t="s">
        <v>242</v>
      </c>
      <c r="FS214" t="s">
        <v>243</v>
      </c>
      <c r="FT214" t="s">
        <v>242</v>
      </c>
      <c r="FU214" t="s">
        <v>243</v>
      </c>
      <c r="FV214" t="s">
        <v>243</v>
      </c>
      <c r="FW214" t="s">
        <v>243</v>
      </c>
      <c r="FX214" t="s">
        <v>243</v>
      </c>
      <c r="FY214" t="s">
        <v>243</v>
      </c>
      <c r="FZ214" t="s">
        <v>243</v>
      </c>
      <c r="GA214" t="s">
        <v>243</v>
      </c>
      <c r="GB214" t="s">
        <v>243</v>
      </c>
      <c r="GC214" t="s">
        <v>243</v>
      </c>
      <c r="GD214" t="s">
        <v>243</v>
      </c>
      <c r="GE214" t="s">
        <v>243</v>
      </c>
      <c r="GG214" t="s">
        <v>1211</v>
      </c>
    </row>
    <row r="215" spans="1:189" x14ac:dyDescent="0.35">
      <c r="A215" t="s">
        <v>1212</v>
      </c>
      <c r="B215" t="s">
        <v>1080</v>
      </c>
      <c r="C215" t="s">
        <v>233</v>
      </c>
      <c r="D215" t="s">
        <v>334</v>
      </c>
      <c r="E215" t="s">
        <v>233</v>
      </c>
      <c r="F215" t="s">
        <v>233</v>
      </c>
      <c r="G215" t="s">
        <v>233</v>
      </c>
      <c r="H215" t="s">
        <v>1213</v>
      </c>
      <c r="I215" t="s">
        <v>261</v>
      </c>
      <c r="K215" t="s">
        <v>238</v>
      </c>
      <c r="L215" t="s">
        <v>239</v>
      </c>
      <c r="N215" t="s">
        <v>462</v>
      </c>
      <c r="O215" t="s">
        <v>241</v>
      </c>
      <c r="P215" t="s">
        <v>242</v>
      </c>
      <c r="Q215" t="s">
        <v>243</v>
      </c>
      <c r="R215" t="s">
        <v>243</v>
      </c>
      <c r="S215" t="s">
        <v>243</v>
      </c>
      <c r="T215" t="s">
        <v>243</v>
      </c>
      <c r="U215" t="s">
        <v>243</v>
      </c>
      <c r="W215" t="s">
        <v>244</v>
      </c>
      <c r="Y215" t="s">
        <v>311</v>
      </c>
      <c r="Z215" t="s">
        <v>242</v>
      </c>
      <c r="AA215" t="s">
        <v>243</v>
      </c>
      <c r="AB215" t="s">
        <v>243</v>
      </c>
      <c r="AC215" t="s">
        <v>243</v>
      </c>
      <c r="AD215" t="s">
        <v>243</v>
      </c>
      <c r="AE215" t="s">
        <v>243</v>
      </c>
      <c r="AF215" t="s">
        <v>243</v>
      </c>
      <c r="AG215" t="s">
        <v>243</v>
      </c>
      <c r="AH215" t="s">
        <v>243</v>
      </c>
      <c r="AI215" t="s">
        <v>243</v>
      </c>
      <c r="AJ215" t="s">
        <v>243</v>
      </c>
      <c r="AK215" t="s">
        <v>243</v>
      </c>
      <c r="AL215" t="s">
        <v>243</v>
      </c>
      <c r="AM215" t="s">
        <v>243</v>
      </c>
      <c r="AN215" t="s">
        <v>243</v>
      </c>
      <c r="AP215" t="s">
        <v>336</v>
      </c>
      <c r="AR215" t="s">
        <v>247</v>
      </c>
      <c r="AT215" t="s">
        <v>248</v>
      </c>
      <c r="AU215" t="s">
        <v>249</v>
      </c>
      <c r="AV215" t="s">
        <v>243</v>
      </c>
      <c r="AW215" t="s">
        <v>242</v>
      </c>
      <c r="AX215" t="s">
        <v>242</v>
      </c>
      <c r="AY215" t="s">
        <v>243</v>
      </c>
      <c r="AZ215" t="s">
        <v>242</v>
      </c>
      <c r="BA215" t="s">
        <v>243</v>
      </c>
      <c r="BB215" t="s">
        <v>243</v>
      </c>
      <c r="BC215" t="s">
        <v>286</v>
      </c>
      <c r="BD215" t="s">
        <v>250</v>
      </c>
      <c r="BE215" t="s">
        <v>250</v>
      </c>
      <c r="BF215" t="s">
        <v>250</v>
      </c>
      <c r="BG215" t="s">
        <v>250</v>
      </c>
      <c r="BH215" t="s">
        <v>250</v>
      </c>
      <c r="BI215" t="s">
        <v>251</v>
      </c>
      <c r="BJ215" t="s">
        <v>251</v>
      </c>
      <c r="BK215" t="s">
        <v>251</v>
      </c>
      <c r="BL215" t="s">
        <v>251</v>
      </c>
      <c r="BM215" t="s">
        <v>251</v>
      </c>
      <c r="BO215" t="s">
        <v>251</v>
      </c>
      <c r="BP215" t="s">
        <v>251</v>
      </c>
      <c r="BQ215" t="s">
        <v>266</v>
      </c>
      <c r="BR215" t="s">
        <v>251</v>
      </c>
      <c r="BS215" t="s">
        <v>251</v>
      </c>
      <c r="BU215" t="s">
        <v>253</v>
      </c>
      <c r="BV215" t="s">
        <v>251</v>
      </c>
      <c r="BX215" t="s">
        <v>338</v>
      </c>
      <c r="BY215" t="s">
        <v>251</v>
      </c>
      <c r="BZ215" t="s">
        <v>254</v>
      </c>
      <c r="CA215" t="s">
        <v>251</v>
      </c>
      <c r="CB215" t="s">
        <v>251</v>
      </c>
      <c r="CC215" t="s">
        <v>251</v>
      </c>
      <c r="CD215" t="s">
        <v>251</v>
      </c>
      <c r="CE215" t="s">
        <v>251</v>
      </c>
      <c r="CF215" t="s">
        <v>251</v>
      </c>
      <c r="CG215" t="s">
        <v>268</v>
      </c>
      <c r="CH215" t="s">
        <v>251</v>
      </c>
      <c r="CI215" t="s">
        <v>251</v>
      </c>
      <c r="CJ215" t="s">
        <v>328</v>
      </c>
      <c r="CK215" t="s">
        <v>251</v>
      </c>
      <c r="CL215" t="s">
        <v>251</v>
      </c>
      <c r="CN215" t="s">
        <v>114</v>
      </c>
      <c r="CO215" t="s">
        <v>119</v>
      </c>
      <c r="CP215" t="s">
        <v>110</v>
      </c>
      <c r="CQ215" t="s">
        <v>304</v>
      </c>
      <c r="CR215" t="s">
        <v>424</v>
      </c>
      <c r="CS215" t="s">
        <v>243</v>
      </c>
      <c r="CT215" t="s">
        <v>243</v>
      </c>
      <c r="CU215" t="s">
        <v>243</v>
      </c>
      <c r="CV215" t="s">
        <v>243</v>
      </c>
      <c r="CW215" t="s">
        <v>242</v>
      </c>
      <c r="CX215" t="s">
        <v>243</v>
      </c>
      <c r="CY215" t="s">
        <v>242</v>
      </c>
      <c r="CZ215" t="s">
        <v>243</v>
      </c>
      <c r="DA215" t="s">
        <v>243</v>
      </c>
      <c r="DB215" t="s">
        <v>243</v>
      </c>
      <c r="DC215" t="s">
        <v>242</v>
      </c>
      <c r="DD215" t="s">
        <v>243</v>
      </c>
      <c r="DE215" t="s">
        <v>243</v>
      </c>
      <c r="DF215" t="s">
        <v>243</v>
      </c>
      <c r="DG215" t="s">
        <v>243</v>
      </c>
      <c r="DH215" t="s">
        <v>243</v>
      </c>
      <c r="DI215" t="s">
        <v>243</v>
      </c>
      <c r="DJ215" t="s">
        <v>243</v>
      </c>
      <c r="EF215" t="s">
        <v>550</v>
      </c>
      <c r="EG215" t="s">
        <v>243</v>
      </c>
      <c r="EH215" t="s">
        <v>243</v>
      </c>
      <c r="EI215" t="s">
        <v>243</v>
      </c>
      <c r="EJ215" t="s">
        <v>243</v>
      </c>
      <c r="EK215" t="s">
        <v>243</v>
      </c>
      <c r="EL215" t="s">
        <v>243</v>
      </c>
      <c r="EM215" t="s">
        <v>243</v>
      </c>
      <c r="EN215" t="s">
        <v>243</v>
      </c>
      <c r="EO215" t="s">
        <v>242</v>
      </c>
      <c r="EP215" t="s">
        <v>243</v>
      </c>
      <c r="EQ215" t="s">
        <v>243</v>
      </c>
      <c r="ER215" t="s">
        <v>243</v>
      </c>
      <c r="ES215" t="s">
        <v>242</v>
      </c>
      <c r="ET215" t="s">
        <v>243</v>
      </c>
      <c r="EU215" t="s">
        <v>243</v>
      </c>
      <c r="EV215" t="s">
        <v>243</v>
      </c>
      <c r="EW215" t="s">
        <v>243</v>
      </c>
      <c r="EX215" t="s">
        <v>242</v>
      </c>
      <c r="EY215" t="s">
        <v>243</v>
      </c>
      <c r="EZ215" t="s">
        <v>243</v>
      </c>
      <c r="FA215" t="s">
        <v>243</v>
      </c>
      <c r="FB215" t="s">
        <v>243</v>
      </c>
      <c r="FC215" t="s">
        <v>243</v>
      </c>
      <c r="FD215" t="s">
        <v>243</v>
      </c>
      <c r="FE215" t="s">
        <v>243</v>
      </c>
      <c r="FF215" t="s">
        <v>243</v>
      </c>
      <c r="FG215" t="s">
        <v>243</v>
      </c>
      <c r="FH215" t="s">
        <v>243</v>
      </c>
      <c r="FI215" t="s">
        <v>243</v>
      </c>
      <c r="FJ215" t="s">
        <v>243</v>
      </c>
      <c r="FK215" t="s">
        <v>243</v>
      </c>
      <c r="FL215" t="s">
        <v>774</v>
      </c>
      <c r="FM215" t="s">
        <v>242</v>
      </c>
      <c r="FN215" t="s">
        <v>243</v>
      </c>
      <c r="FO215" t="s">
        <v>243</v>
      </c>
      <c r="FP215" t="s">
        <v>243</v>
      </c>
      <c r="FQ215" t="s">
        <v>243</v>
      </c>
      <c r="FR215" t="s">
        <v>242</v>
      </c>
      <c r="FS215" t="s">
        <v>243</v>
      </c>
      <c r="FT215" t="s">
        <v>243</v>
      </c>
      <c r="FU215" t="s">
        <v>243</v>
      </c>
      <c r="FV215" t="s">
        <v>242</v>
      </c>
      <c r="FW215" t="s">
        <v>243</v>
      </c>
      <c r="FX215" t="s">
        <v>243</v>
      </c>
      <c r="FY215" t="s">
        <v>243</v>
      </c>
      <c r="FZ215" t="s">
        <v>243</v>
      </c>
      <c r="GA215" t="s">
        <v>243</v>
      </c>
      <c r="GB215" t="s">
        <v>243</v>
      </c>
      <c r="GC215" t="s">
        <v>243</v>
      </c>
      <c r="GD215" t="s">
        <v>243</v>
      </c>
      <c r="GE215" t="s">
        <v>243</v>
      </c>
      <c r="GG215" t="s">
        <v>1214</v>
      </c>
    </row>
    <row r="216" spans="1:189" x14ac:dyDescent="0.35">
      <c r="A216" t="s">
        <v>1215</v>
      </c>
      <c r="B216" t="s">
        <v>1080</v>
      </c>
      <c r="C216" t="s">
        <v>233</v>
      </c>
      <c r="D216" t="s">
        <v>515</v>
      </c>
      <c r="E216" t="s">
        <v>233</v>
      </c>
      <c r="F216" t="s">
        <v>233</v>
      </c>
      <c r="G216" t="s">
        <v>233</v>
      </c>
      <c r="H216" t="s">
        <v>780</v>
      </c>
      <c r="I216" t="s">
        <v>276</v>
      </c>
      <c r="J216" t="s">
        <v>277</v>
      </c>
      <c r="K216" t="s">
        <v>451</v>
      </c>
      <c r="L216" t="s">
        <v>1180</v>
      </c>
      <c r="N216" t="s">
        <v>240</v>
      </c>
      <c r="O216" t="s">
        <v>241</v>
      </c>
      <c r="P216" t="s">
        <v>242</v>
      </c>
      <c r="Q216" t="s">
        <v>243</v>
      </c>
      <c r="R216" t="s">
        <v>243</v>
      </c>
      <c r="S216" t="s">
        <v>243</v>
      </c>
      <c r="T216" t="s">
        <v>243</v>
      </c>
      <c r="U216" t="s">
        <v>243</v>
      </c>
      <c r="W216" t="s">
        <v>422</v>
      </c>
      <c r="Y216" t="s">
        <v>356</v>
      </c>
      <c r="Z216" t="s">
        <v>243</v>
      </c>
      <c r="AA216" t="s">
        <v>243</v>
      </c>
      <c r="AB216" t="s">
        <v>243</v>
      </c>
      <c r="AC216" t="s">
        <v>243</v>
      </c>
      <c r="AD216" t="s">
        <v>243</v>
      </c>
      <c r="AE216" t="s">
        <v>243</v>
      </c>
      <c r="AF216" t="s">
        <v>243</v>
      </c>
      <c r="AG216" t="s">
        <v>243</v>
      </c>
      <c r="AH216" t="s">
        <v>243</v>
      </c>
      <c r="AI216" t="s">
        <v>243</v>
      </c>
      <c r="AJ216" t="s">
        <v>243</v>
      </c>
      <c r="AK216" t="s">
        <v>242</v>
      </c>
      <c r="AL216" t="s">
        <v>243</v>
      </c>
      <c r="AM216" t="s">
        <v>243</v>
      </c>
      <c r="AN216" t="s">
        <v>243</v>
      </c>
      <c r="AP216" t="s">
        <v>373</v>
      </c>
      <c r="AR216" t="s">
        <v>510</v>
      </c>
      <c r="AT216" t="s">
        <v>248</v>
      </c>
      <c r="AU216" t="s">
        <v>1216</v>
      </c>
      <c r="AV216" t="s">
        <v>242</v>
      </c>
      <c r="AW216" t="s">
        <v>242</v>
      </c>
      <c r="AX216" t="s">
        <v>242</v>
      </c>
      <c r="AY216" t="s">
        <v>243</v>
      </c>
      <c r="AZ216" t="s">
        <v>243</v>
      </c>
      <c r="BA216" t="s">
        <v>242</v>
      </c>
      <c r="BB216" t="s">
        <v>243</v>
      </c>
      <c r="BC216" t="s">
        <v>250</v>
      </c>
      <c r="BD216" t="s">
        <v>250</v>
      </c>
      <c r="BE216" t="s">
        <v>250</v>
      </c>
      <c r="BF216" t="s">
        <v>287</v>
      </c>
      <c r="BG216" t="s">
        <v>250</v>
      </c>
      <c r="BH216" t="s">
        <v>250</v>
      </c>
      <c r="BI216" t="s">
        <v>251</v>
      </c>
      <c r="BJ216" t="s">
        <v>251</v>
      </c>
      <c r="BK216" t="s">
        <v>251</v>
      </c>
      <c r="BL216" t="s">
        <v>251</v>
      </c>
      <c r="BN216" t="s">
        <v>251</v>
      </c>
      <c r="BO216" t="s">
        <v>251</v>
      </c>
      <c r="BP216" t="s">
        <v>251</v>
      </c>
      <c r="BQ216" t="s">
        <v>251</v>
      </c>
      <c r="BR216" t="s">
        <v>251</v>
      </c>
      <c r="BT216" t="s">
        <v>251</v>
      </c>
      <c r="BU216" t="s">
        <v>251</v>
      </c>
      <c r="BV216" t="s">
        <v>251</v>
      </c>
      <c r="BX216" t="s">
        <v>251</v>
      </c>
      <c r="BY216" t="s">
        <v>251</v>
      </c>
      <c r="BZ216" t="s">
        <v>251</v>
      </c>
      <c r="CA216" t="s">
        <v>251</v>
      </c>
      <c r="CB216" t="s">
        <v>251</v>
      </c>
      <c r="CC216" t="s">
        <v>292</v>
      </c>
      <c r="CD216" t="s">
        <v>251</v>
      </c>
      <c r="CE216" t="s">
        <v>251</v>
      </c>
      <c r="CF216" t="s">
        <v>251</v>
      </c>
      <c r="CG216" t="s">
        <v>268</v>
      </c>
      <c r="CH216" t="s">
        <v>251</v>
      </c>
      <c r="CI216" t="s">
        <v>414</v>
      </c>
      <c r="CJ216" t="s">
        <v>268</v>
      </c>
      <c r="CK216" t="s">
        <v>269</v>
      </c>
      <c r="CL216" t="s">
        <v>251</v>
      </c>
      <c r="CN216" t="s">
        <v>130</v>
      </c>
      <c r="CO216" t="s">
        <v>128</v>
      </c>
      <c r="CP216" t="s">
        <v>122</v>
      </c>
      <c r="CQ216" t="s">
        <v>304</v>
      </c>
      <c r="CR216" t="s">
        <v>367</v>
      </c>
      <c r="CS216" t="s">
        <v>243</v>
      </c>
      <c r="CT216" t="s">
        <v>243</v>
      </c>
      <c r="CU216" t="s">
        <v>243</v>
      </c>
      <c r="CV216" t="s">
        <v>243</v>
      </c>
      <c r="CW216" t="s">
        <v>243</v>
      </c>
      <c r="CX216" t="s">
        <v>243</v>
      </c>
      <c r="CY216" t="s">
        <v>243</v>
      </c>
      <c r="CZ216" t="s">
        <v>243</v>
      </c>
      <c r="DA216" t="s">
        <v>243</v>
      </c>
      <c r="DB216" t="s">
        <v>243</v>
      </c>
      <c r="DC216" t="s">
        <v>242</v>
      </c>
      <c r="DD216" t="s">
        <v>243</v>
      </c>
      <c r="DE216" t="s">
        <v>243</v>
      </c>
      <c r="DF216" t="s">
        <v>243</v>
      </c>
      <c r="DG216" t="s">
        <v>243</v>
      </c>
      <c r="DH216" t="s">
        <v>243</v>
      </c>
      <c r="DI216" t="s">
        <v>243</v>
      </c>
      <c r="DJ216" t="s">
        <v>243</v>
      </c>
      <c r="EF216" t="s">
        <v>1217</v>
      </c>
      <c r="EG216" t="s">
        <v>243</v>
      </c>
      <c r="EH216" t="s">
        <v>243</v>
      </c>
      <c r="EI216" t="s">
        <v>243</v>
      </c>
      <c r="EJ216" t="s">
        <v>243</v>
      </c>
      <c r="EK216" t="s">
        <v>243</v>
      </c>
      <c r="EL216" t="s">
        <v>243</v>
      </c>
      <c r="EM216" t="s">
        <v>243</v>
      </c>
      <c r="EN216" t="s">
        <v>243</v>
      </c>
      <c r="EO216" t="s">
        <v>243</v>
      </c>
      <c r="EP216" t="s">
        <v>243</v>
      </c>
      <c r="EQ216" t="s">
        <v>243</v>
      </c>
      <c r="ER216" t="s">
        <v>243</v>
      </c>
      <c r="ES216" t="s">
        <v>243</v>
      </c>
      <c r="ET216" t="s">
        <v>243</v>
      </c>
      <c r="EU216" t="s">
        <v>243</v>
      </c>
      <c r="EV216" t="s">
        <v>243</v>
      </c>
      <c r="EW216" t="s">
        <v>243</v>
      </c>
      <c r="EX216" t="s">
        <v>243</v>
      </c>
      <c r="EY216" t="s">
        <v>243</v>
      </c>
      <c r="EZ216" t="s">
        <v>243</v>
      </c>
      <c r="FA216" t="s">
        <v>242</v>
      </c>
      <c r="FB216" t="s">
        <v>243</v>
      </c>
      <c r="FC216" t="s">
        <v>243</v>
      </c>
      <c r="FD216" t="s">
        <v>243</v>
      </c>
      <c r="FE216" t="s">
        <v>243</v>
      </c>
      <c r="FF216" t="s">
        <v>243</v>
      </c>
      <c r="FG216" t="s">
        <v>243</v>
      </c>
      <c r="FH216" t="s">
        <v>243</v>
      </c>
      <c r="FI216" t="s">
        <v>242</v>
      </c>
      <c r="FJ216" t="s">
        <v>243</v>
      </c>
      <c r="FK216" t="s">
        <v>243</v>
      </c>
      <c r="FL216" t="s">
        <v>257</v>
      </c>
      <c r="FM216" t="s">
        <v>242</v>
      </c>
      <c r="FN216" t="s">
        <v>243</v>
      </c>
      <c r="FO216" t="s">
        <v>243</v>
      </c>
      <c r="FP216" t="s">
        <v>243</v>
      </c>
      <c r="FQ216" t="s">
        <v>243</v>
      </c>
      <c r="FR216" t="s">
        <v>243</v>
      </c>
      <c r="FS216" t="s">
        <v>243</v>
      </c>
      <c r="FT216" t="s">
        <v>243</v>
      </c>
      <c r="FU216" t="s">
        <v>243</v>
      </c>
      <c r="FV216" t="s">
        <v>243</v>
      </c>
      <c r="FW216" t="s">
        <v>243</v>
      </c>
      <c r="FX216" t="s">
        <v>243</v>
      </c>
      <c r="FY216" t="s">
        <v>243</v>
      </c>
      <c r="FZ216" t="s">
        <v>243</v>
      </c>
      <c r="GA216" t="s">
        <v>243</v>
      </c>
      <c r="GB216" t="s">
        <v>243</v>
      </c>
      <c r="GC216" t="s">
        <v>243</v>
      </c>
      <c r="GD216" t="s">
        <v>243</v>
      </c>
      <c r="GE216" t="s">
        <v>243</v>
      </c>
      <c r="GG216" t="s">
        <v>1218</v>
      </c>
    </row>
    <row r="217" spans="1:189" x14ac:dyDescent="0.35">
      <c r="A217" t="s">
        <v>1219</v>
      </c>
      <c r="B217" t="s">
        <v>1080</v>
      </c>
      <c r="C217" t="s">
        <v>233</v>
      </c>
      <c r="D217" t="s">
        <v>396</v>
      </c>
      <c r="E217" t="s">
        <v>233</v>
      </c>
      <c r="F217" t="s">
        <v>233</v>
      </c>
      <c r="G217" t="s">
        <v>233</v>
      </c>
      <c r="H217" t="s">
        <v>494</v>
      </c>
      <c r="I217" t="s">
        <v>433</v>
      </c>
      <c r="J217" t="s">
        <v>277</v>
      </c>
      <c r="K217" t="s">
        <v>1220</v>
      </c>
      <c r="L217" t="s">
        <v>1221</v>
      </c>
      <c r="N217" t="s">
        <v>240</v>
      </c>
      <c r="O217" t="s">
        <v>241</v>
      </c>
      <c r="P217" t="s">
        <v>242</v>
      </c>
      <c r="Q217" t="s">
        <v>243</v>
      </c>
      <c r="R217" t="s">
        <v>243</v>
      </c>
      <c r="S217" t="s">
        <v>243</v>
      </c>
      <c r="T217" t="s">
        <v>243</v>
      </c>
      <c r="U217" t="s">
        <v>243</v>
      </c>
      <c r="W217" t="s">
        <v>244</v>
      </c>
      <c r="Y217" t="s">
        <v>262</v>
      </c>
      <c r="Z217" t="s">
        <v>243</v>
      </c>
      <c r="AA217" t="s">
        <v>243</v>
      </c>
      <c r="AB217" t="s">
        <v>243</v>
      </c>
      <c r="AC217" t="s">
        <v>243</v>
      </c>
      <c r="AD217" t="s">
        <v>243</v>
      </c>
      <c r="AE217" t="s">
        <v>242</v>
      </c>
      <c r="AF217" t="s">
        <v>243</v>
      </c>
      <c r="AG217" t="s">
        <v>243</v>
      </c>
      <c r="AH217" t="s">
        <v>243</v>
      </c>
      <c r="AI217" t="s">
        <v>243</v>
      </c>
      <c r="AJ217" t="s">
        <v>243</v>
      </c>
      <c r="AK217" t="s">
        <v>243</v>
      </c>
      <c r="AL217" t="s">
        <v>243</v>
      </c>
      <c r="AM217" t="s">
        <v>243</v>
      </c>
      <c r="AN217" t="s">
        <v>243</v>
      </c>
      <c r="AP217" t="s">
        <v>246</v>
      </c>
      <c r="AR217" t="s">
        <v>463</v>
      </c>
      <c r="AT217" t="s">
        <v>248</v>
      </c>
      <c r="AU217" t="s">
        <v>249</v>
      </c>
      <c r="AV217" t="s">
        <v>243</v>
      </c>
      <c r="AW217" t="s">
        <v>242</v>
      </c>
      <c r="AX217" t="s">
        <v>242</v>
      </c>
      <c r="AY217" t="s">
        <v>243</v>
      </c>
      <c r="AZ217" t="s">
        <v>242</v>
      </c>
      <c r="BA217" t="s">
        <v>243</v>
      </c>
      <c r="BB217" t="s">
        <v>243</v>
      </c>
      <c r="BC217" t="s">
        <v>287</v>
      </c>
      <c r="BD217" t="s">
        <v>250</v>
      </c>
      <c r="BE217" t="s">
        <v>287</v>
      </c>
      <c r="BF217" t="s">
        <v>250</v>
      </c>
      <c r="BG217" t="s">
        <v>250</v>
      </c>
      <c r="BH217" t="s">
        <v>250</v>
      </c>
      <c r="BI217" t="s">
        <v>348</v>
      </c>
      <c r="BJ217" t="s">
        <v>251</v>
      </c>
      <c r="BK217" t="s">
        <v>251</v>
      </c>
      <c r="BL217" t="s">
        <v>251</v>
      </c>
      <c r="BN217" t="s">
        <v>251</v>
      </c>
      <c r="BO217" t="s">
        <v>252</v>
      </c>
      <c r="BP217" t="s">
        <v>251</v>
      </c>
      <c r="BQ217" t="s">
        <v>266</v>
      </c>
      <c r="BR217" t="s">
        <v>251</v>
      </c>
      <c r="BT217" t="s">
        <v>251</v>
      </c>
      <c r="BU217" t="s">
        <v>251</v>
      </c>
      <c r="BV217" t="s">
        <v>251</v>
      </c>
      <c r="BX217" t="s">
        <v>251</v>
      </c>
      <c r="BY217" t="s">
        <v>251</v>
      </c>
      <c r="BZ217" t="s">
        <v>251</v>
      </c>
      <c r="CA217" t="s">
        <v>251</v>
      </c>
      <c r="CB217" t="s">
        <v>251</v>
      </c>
      <c r="CC217" t="s">
        <v>251</v>
      </c>
      <c r="CD217" t="s">
        <v>251</v>
      </c>
      <c r="CE217" t="s">
        <v>251</v>
      </c>
      <c r="CF217" t="s">
        <v>251</v>
      </c>
      <c r="CG217" t="s">
        <v>251</v>
      </c>
      <c r="CH217" t="s">
        <v>251</v>
      </c>
      <c r="CI217" t="s">
        <v>251</v>
      </c>
      <c r="CJ217" t="s">
        <v>251</v>
      </c>
      <c r="CK217" t="s">
        <v>251</v>
      </c>
      <c r="CL217" t="s">
        <v>251</v>
      </c>
      <c r="CN217" t="s">
        <v>110</v>
      </c>
      <c r="CO217" t="s">
        <v>108</v>
      </c>
      <c r="CP217" t="s">
        <v>102</v>
      </c>
      <c r="CQ217" t="s">
        <v>293</v>
      </c>
      <c r="DL217" t="s">
        <v>517</v>
      </c>
      <c r="DM217" t="s">
        <v>242</v>
      </c>
      <c r="DN217" t="s">
        <v>243</v>
      </c>
      <c r="DO217" t="s">
        <v>243</v>
      </c>
      <c r="DP217" t="s">
        <v>242</v>
      </c>
      <c r="DQ217" t="s">
        <v>243</v>
      </c>
      <c r="DR217" t="s">
        <v>243</v>
      </c>
      <c r="DS217" t="s">
        <v>243</v>
      </c>
      <c r="DT217" t="s">
        <v>243</v>
      </c>
      <c r="DU217" t="s">
        <v>243</v>
      </c>
      <c r="DV217" t="s">
        <v>243</v>
      </c>
      <c r="DW217" t="s">
        <v>242</v>
      </c>
      <c r="DX217" t="s">
        <v>243</v>
      </c>
      <c r="DY217" t="s">
        <v>243</v>
      </c>
      <c r="DZ217" t="s">
        <v>243</v>
      </c>
      <c r="EA217" t="s">
        <v>243</v>
      </c>
      <c r="EB217" t="s">
        <v>243</v>
      </c>
      <c r="EC217" t="s">
        <v>243</v>
      </c>
      <c r="ED217" t="s">
        <v>243</v>
      </c>
      <c r="EF217" t="s">
        <v>1222</v>
      </c>
      <c r="EG217" t="s">
        <v>242</v>
      </c>
      <c r="EH217" t="s">
        <v>243</v>
      </c>
      <c r="EI217" t="s">
        <v>243</v>
      </c>
      <c r="EJ217" t="s">
        <v>243</v>
      </c>
      <c r="EK217" t="s">
        <v>243</v>
      </c>
      <c r="EL217" t="s">
        <v>243</v>
      </c>
      <c r="EM217" t="s">
        <v>242</v>
      </c>
      <c r="EN217" t="s">
        <v>243</v>
      </c>
      <c r="EO217" t="s">
        <v>242</v>
      </c>
      <c r="EP217" t="s">
        <v>243</v>
      </c>
      <c r="EQ217" t="s">
        <v>243</v>
      </c>
      <c r="ER217" t="s">
        <v>243</v>
      </c>
      <c r="ES217" t="s">
        <v>243</v>
      </c>
      <c r="ET217" t="s">
        <v>243</v>
      </c>
      <c r="EU217" t="s">
        <v>243</v>
      </c>
      <c r="EV217" t="s">
        <v>243</v>
      </c>
      <c r="EW217" t="s">
        <v>243</v>
      </c>
      <c r="EX217" t="s">
        <v>243</v>
      </c>
      <c r="EY217" t="s">
        <v>243</v>
      </c>
      <c r="EZ217" t="s">
        <v>243</v>
      </c>
      <c r="FA217" t="s">
        <v>243</v>
      </c>
      <c r="FB217" t="s">
        <v>243</v>
      </c>
      <c r="FC217" t="s">
        <v>243</v>
      </c>
      <c r="FD217" t="s">
        <v>243</v>
      </c>
      <c r="FE217" t="s">
        <v>243</v>
      </c>
      <c r="FF217" t="s">
        <v>243</v>
      </c>
      <c r="FG217" t="s">
        <v>243</v>
      </c>
      <c r="FH217" t="s">
        <v>243</v>
      </c>
      <c r="FI217" t="s">
        <v>243</v>
      </c>
      <c r="FJ217" t="s">
        <v>243</v>
      </c>
      <c r="FK217" t="s">
        <v>243</v>
      </c>
      <c r="FL217" t="s">
        <v>296</v>
      </c>
      <c r="FM217" t="s">
        <v>242</v>
      </c>
      <c r="FN217" t="s">
        <v>242</v>
      </c>
      <c r="FO217" t="s">
        <v>243</v>
      </c>
      <c r="FP217" t="s">
        <v>243</v>
      </c>
      <c r="FQ217" t="s">
        <v>243</v>
      </c>
      <c r="FR217" t="s">
        <v>242</v>
      </c>
      <c r="FS217" t="s">
        <v>243</v>
      </c>
      <c r="FT217" t="s">
        <v>243</v>
      </c>
      <c r="FU217" t="s">
        <v>243</v>
      </c>
      <c r="FV217" t="s">
        <v>243</v>
      </c>
      <c r="FW217" t="s">
        <v>243</v>
      </c>
      <c r="FX217" t="s">
        <v>243</v>
      </c>
      <c r="FY217" t="s">
        <v>243</v>
      </c>
      <c r="FZ217" t="s">
        <v>243</v>
      </c>
      <c r="GA217" t="s">
        <v>243</v>
      </c>
      <c r="GB217" t="s">
        <v>243</v>
      </c>
      <c r="GC217" t="s">
        <v>243</v>
      </c>
      <c r="GD217" t="s">
        <v>243</v>
      </c>
      <c r="GE217" t="s">
        <v>243</v>
      </c>
      <c r="GG217" t="s">
        <v>1223</v>
      </c>
    </row>
    <row r="218" spans="1:189" x14ac:dyDescent="0.35">
      <c r="A218" t="s">
        <v>1224</v>
      </c>
      <c r="B218" t="s">
        <v>1080</v>
      </c>
      <c r="C218" t="s">
        <v>233</v>
      </c>
      <c r="D218" t="s">
        <v>515</v>
      </c>
      <c r="E218" t="s">
        <v>233</v>
      </c>
      <c r="F218" t="s">
        <v>233</v>
      </c>
      <c r="G218" t="s">
        <v>233</v>
      </c>
      <c r="H218" t="s">
        <v>795</v>
      </c>
      <c r="I218" t="s">
        <v>236</v>
      </c>
      <c r="J218" t="s">
        <v>342</v>
      </c>
      <c r="K218" t="s">
        <v>238</v>
      </c>
      <c r="L218" t="s">
        <v>239</v>
      </c>
      <c r="N218" t="s">
        <v>240</v>
      </c>
      <c r="O218" t="s">
        <v>241</v>
      </c>
      <c r="P218" t="s">
        <v>242</v>
      </c>
      <c r="Q218" t="s">
        <v>243</v>
      </c>
      <c r="R218" t="s">
        <v>243</v>
      </c>
      <c r="S218" t="s">
        <v>243</v>
      </c>
      <c r="T218" t="s">
        <v>243</v>
      </c>
      <c r="U218" t="s">
        <v>243</v>
      </c>
      <c r="W218" t="s">
        <v>244</v>
      </c>
      <c r="Y218" t="s">
        <v>412</v>
      </c>
      <c r="Z218" t="s">
        <v>243</v>
      </c>
      <c r="AA218" t="s">
        <v>242</v>
      </c>
      <c r="AB218" t="s">
        <v>243</v>
      </c>
      <c r="AC218" t="s">
        <v>243</v>
      </c>
      <c r="AD218" t="s">
        <v>243</v>
      </c>
      <c r="AE218" t="s">
        <v>243</v>
      </c>
      <c r="AF218" t="s">
        <v>243</v>
      </c>
      <c r="AG218" t="s">
        <v>243</v>
      </c>
      <c r="AH218" t="s">
        <v>243</v>
      </c>
      <c r="AI218" t="s">
        <v>243</v>
      </c>
      <c r="AJ218" t="s">
        <v>243</v>
      </c>
      <c r="AK218" t="s">
        <v>243</v>
      </c>
      <c r="AL218" t="s">
        <v>243</v>
      </c>
      <c r="AM218" t="s">
        <v>243</v>
      </c>
      <c r="AN218" t="s">
        <v>243</v>
      </c>
      <c r="AP218" t="s">
        <v>336</v>
      </c>
      <c r="AR218" t="s">
        <v>247</v>
      </c>
      <c r="AT218" t="s">
        <v>248</v>
      </c>
      <c r="AU218" t="s">
        <v>325</v>
      </c>
      <c r="AV218" t="s">
        <v>243</v>
      </c>
      <c r="AW218" t="s">
        <v>242</v>
      </c>
      <c r="AX218" t="s">
        <v>243</v>
      </c>
      <c r="AY218" t="s">
        <v>243</v>
      </c>
      <c r="AZ218" t="s">
        <v>243</v>
      </c>
      <c r="BA218" t="s">
        <v>243</v>
      </c>
      <c r="BB218" t="s">
        <v>243</v>
      </c>
      <c r="BC218" t="s">
        <v>250</v>
      </c>
      <c r="BD218" t="s">
        <v>250</v>
      </c>
      <c r="BE218" t="s">
        <v>250</v>
      </c>
      <c r="BF218" t="s">
        <v>250</v>
      </c>
      <c r="BG218" t="s">
        <v>250</v>
      </c>
      <c r="BH218" t="s">
        <v>250</v>
      </c>
      <c r="BI218" t="s">
        <v>251</v>
      </c>
      <c r="BJ218" t="s">
        <v>251</v>
      </c>
      <c r="BK218" t="s">
        <v>251</v>
      </c>
      <c r="BL218" t="s">
        <v>251</v>
      </c>
      <c r="BN218" t="s">
        <v>251</v>
      </c>
      <c r="BO218" t="s">
        <v>251</v>
      </c>
      <c r="BP218" t="s">
        <v>251</v>
      </c>
      <c r="BQ218" t="s">
        <v>266</v>
      </c>
      <c r="BR218" t="s">
        <v>251</v>
      </c>
      <c r="BT218" t="s">
        <v>251</v>
      </c>
      <c r="BU218" t="s">
        <v>253</v>
      </c>
      <c r="BV218" t="s">
        <v>251</v>
      </c>
      <c r="BW218" t="s">
        <v>326</v>
      </c>
      <c r="BX218" t="s">
        <v>338</v>
      </c>
      <c r="BY218" t="s">
        <v>251</v>
      </c>
      <c r="BZ218" t="s">
        <v>254</v>
      </c>
      <c r="CA218" t="s">
        <v>290</v>
      </c>
      <c r="CB218" t="s">
        <v>251</v>
      </c>
      <c r="CC218" t="s">
        <v>251</v>
      </c>
      <c r="CD218" t="s">
        <v>251</v>
      </c>
      <c r="CE218" t="s">
        <v>251</v>
      </c>
      <c r="CF218" t="s">
        <v>251</v>
      </c>
      <c r="CG218" t="s">
        <v>423</v>
      </c>
      <c r="CH218" t="s">
        <v>251</v>
      </c>
      <c r="CI218" t="s">
        <v>251</v>
      </c>
      <c r="CJ218" t="s">
        <v>251</v>
      </c>
      <c r="CK218" t="s">
        <v>251</v>
      </c>
      <c r="CL218" t="s">
        <v>251</v>
      </c>
      <c r="CN218" t="s">
        <v>110</v>
      </c>
      <c r="CO218" t="s">
        <v>119</v>
      </c>
      <c r="CP218" t="s">
        <v>116</v>
      </c>
      <c r="CQ218" t="s">
        <v>255</v>
      </c>
      <c r="CR218" t="s">
        <v>367</v>
      </c>
      <c r="CS218" t="s">
        <v>243</v>
      </c>
      <c r="CT218" t="s">
        <v>243</v>
      </c>
      <c r="CU218" t="s">
        <v>243</v>
      </c>
      <c r="CV218" t="s">
        <v>243</v>
      </c>
      <c r="CW218" t="s">
        <v>243</v>
      </c>
      <c r="CX218" t="s">
        <v>243</v>
      </c>
      <c r="CY218" t="s">
        <v>243</v>
      </c>
      <c r="CZ218" t="s">
        <v>243</v>
      </c>
      <c r="DA218" t="s">
        <v>243</v>
      </c>
      <c r="DB218" t="s">
        <v>243</v>
      </c>
      <c r="DC218" t="s">
        <v>242</v>
      </c>
      <c r="DD218" t="s">
        <v>243</v>
      </c>
      <c r="DE218" t="s">
        <v>243</v>
      </c>
      <c r="DF218" t="s">
        <v>243</v>
      </c>
      <c r="DG218" t="s">
        <v>243</v>
      </c>
      <c r="DH218" t="s">
        <v>243</v>
      </c>
      <c r="DI218" t="s">
        <v>243</v>
      </c>
      <c r="DJ218" t="s">
        <v>243</v>
      </c>
      <c r="EF218" t="s">
        <v>1225</v>
      </c>
      <c r="EG218" t="s">
        <v>243</v>
      </c>
      <c r="EH218" t="s">
        <v>243</v>
      </c>
      <c r="EI218" t="s">
        <v>243</v>
      </c>
      <c r="EJ218" t="s">
        <v>243</v>
      </c>
      <c r="EK218" t="s">
        <v>243</v>
      </c>
      <c r="EL218" t="s">
        <v>243</v>
      </c>
      <c r="EM218" t="s">
        <v>243</v>
      </c>
      <c r="EN218" t="s">
        <v>243</v>
      </c>
      <c r="EO218" t="s">
        <v>242</v>
      </c>
      <c r="EP218" t="s">
        <v>243</v>
      </c>
      <c r="EQ218" t="s">
        <v>243</v>
      </c>
      <c r="ER218" t="s">
        <v>243</v>
      </c>
      <c r="ES218" t="s">
        <v>243</v>
      </c>
      <c r="ET218" t="s">
        <v>243</v>
      </c>
      <c r="EU218" t="s">
        <v>242</v>
      </c>
      <c r="EV218" t="s">
        <v>243</v>
      </c>
      <c r="EW218" t="s">
        <v>243</v>
      </c>
      <c r="EX218" t="s">
        <v>243</v>
      </c>
      <c r="EY218" t="s">
        <v>242</v>
      </c>
      <c r="EZ218" t="s">
        <v>243</v>
      </c>
      <c r="FA218" t="s">
        <v>243</v>
      </c>
      <c r="FB218" t="s">
        <v>243</v>
      </c>
      <c r="FC218" t="s">
        <v>243</v>
      </c>
      <c r="FD218" t="s">
        <v>243</v>
      </c>
      <c r="FE218" t="s">
        <v>243</v>
      </c>
      <c r="FF218" t="s">
        <v>243</v>
      </c>
      <c r="FG218" t="s">
        <v>243</v>
      </c>
      <c r="FH218" t="s">
        <v>243</v>
      </c>
      <c r="FI218" t="s">
        <v>243</v>
      </c>
      <c r="FJ218" t="s">
        <v>243</v>
      </c>
      <c r="FK218" t="s">
        <v>243</v>
      </c>
      <c r="FL218" t="s">
        <v>554</v>
      </c>
      <c r="FM218" t="s">
        <v>242</v>
      </c>
      <c r="FN218" t="s">
        <v>242</v>
      </c>
      <c r="FO218" t="s">
        <v>243</v>
      </c>
      <c r="FP218" t="s">
        <v>243</v>
      </c>
      <c r="FQ218" t="s">
        <v>243</v>
      </c>
      <c r="FR218" t="s">
        <v>243</v>
      </c>
      <c r="FS218" t="s">
        <v>243</v>
      </c>
      <c r="FT218" t="s">
        <v>242</v>
      </c>
      <c r="FU218" t="s">
        <v>243</v>
      </c>
      <c r="FV218" t="s">
        <v>243</v>
      </c>
      <c r="FW218" t="s">
        <v>243</v>
      </c>
      <c r="FX218" t="s">
        <v>243</v>
      </c>
      <c r="FY218" t="s">
        <v>243</v>
      </c>
      <c r="FZ218" t="s">
        <v>243</v>
      </c>
      <c r="GA218" t="s">
        <v>243</v>
      </c>
      <c r="GB218" t="s">
        <v>243</v>
      </c>
      <c r="GC218" t="s">
        <v>243</v>
      </c>
      <c r="GD218" t="s">
        <v>243</v>
      </c>
      <c r="GE218" t="s">
        <v>243</v>
      </c>
      <c r="GG218" t="s">
        <v>1226</v>
      </c>
    </row>
    <row r="219" spans="1:189" x14ac:dyDescent="0.35">
      <c r="A219" t="s">
        <v>1227</v>
      </c>
      <c r="B219" t="s">
        <v>1080</v>
      </c>
      <c r="C219" t="s">
        <v>233</v>
      </c>
      <c r="D219" t="s">
        <v>234</v>
      </c>
      <c r="E219" t="s">
        <v>233</v>
      </c>
      <c r="F219" t="s">
        <v>233</v>
      </c>
      <c r="G219" t="s">
        <v>233</v>
      </c>
      <c r="H219" t="s">
        <v>1228</v>
      </c>
      <c r="I219" t="s">
        <v>276</v>
      </c>
      <c r="J219" t="s">
        <v>277</v>
      </c>
      <c r="K219" t="s">
        <v>567</v>
      </c>
      <c r="L219" t="s">
        <v>1229</v>
      </c>
      <c r="N219" t="s">
        <v>240</v>
      </c>
      <c r="O219" t="s">
        <v>241</v>
      </c>
      <c r="P219" t="s">
        <v>242</v>
      </c>
      <c r="Q219" t="s">
        <v>243</v>
      </c>
      <c r="R219" t="s">
        <v>243</v>
      </c>
      <c r="S219" t="s">
        <v>243</v>
      </c>
      <c r="T219" t="s">
        <v>243</v>
      </c>
      <c r="U219" t="s">
        <v>243</v>
      </c>
      <c r="W219" t="s">
        <v>244</v>
      </c>
      <c r="Y219" t="s">
        <v>262</v>
      </c>
      <c r="Z219" t="s">
        <v>243</v>
      </c>
      <c r="AA219" t="s">
        <v>243</v>
      </c>
      <c r="AB219" t="s">
        <v>243</v>
      </c>
      <c r="AC219" t="s">
        <v>243</v>
      </c>
      <c r="AD219" t="s">
        <v>243</v>
      </c>
      <c r="AE219" t="s">
        <v>242</v>
      </c>
      <c r="AF219" t="s">
        <v>243</v>
      </c>
      <c r="AG219" t="s">
        <v>243</v>
      </c>
      <c r="AH219" t="s">
        <v>243</v>
      </c>
      <c r="AI219" t="s">
        <v>243</v>
      </c>
      <c r="AJ219" t="s">
        <v>243</v>
      </c>
      <c r="AK219" t="s">
        <v>243</v>
      </c>
      <c r="AL219" t="s">
        <v>243</v>
      </c>
      <c r="AM219" t="s">
        <v>243</v>
      </c>
      <c r="AN219" t="s">
        <v>243</v>
      </c>
      <c r="AP219" t="s">
        <v>282</v>
      </c>
      <c r="AR219" t="s">
        <v>283</v>
      </c>
      <c r="AT219" t="s">
        <v>248</v>
      </c>
      <c r="AU219" t="s">
        <v>401</v>
      </c>
      <c r="AV219" t="s">
        <v>243</v>
      </c>
      <c r="AW219" t="s">
        <v>242</v>
      </c>
      <c r="AX219" t="s">
        <v>242</v>
      </c>
      <c r="AY219" t="s">
        <v>243</v>
      </c>
      <c r="AZ219" t="s">
        <v>242</v>
      </c>
      <c r="BA219" t="s">
        <v>242</v>
      </c>
      <c r="BB219" t="s">
        <v>243</v>
      </c>
      <c r="BC219" t="s">
        <v>250</v>
      </c>
      <c r="BD219" t="s">
        <v>250</v>
      </c>
      <c r="BE219" t="s">
        <v>250</v>
      </c>
      <c r="BF219" t="s">
        <v>287</v>
      </c>
      <c r="BG219" t="s">
        <v>250</v>
      </c>
      <c r="BH219" t="s">
        <v>250</v>
      </c>
      <c r="BI219" t="s">
        <v>348</v>
      </c>
      <c r="BJ219" t="s">
        <v>251</v>
      </c>
      <c r="BK219" t="s">
        <v>251</v>
      </c>
      <c r="BL219" t="s">
        <v>349</v>
      </c>
      <c r="BN219" t="s">
        <v>251</v>
      </c>
      <c r="BO219" t="s">
        <v>251</v>
      </c>
      <c r="BP219" t="s">
        <v>251</v>
      </c>
      <c r="BQ219" t="s">
        <v>251</v>
      </c>
      <c r="BR219" t="s">
        <v>251</v>
      </c>
      <c r="BT219" t="s">
        <v>289</v>
      </c>
      <c r="BU219" t="s">
        <v>253</v>
      </c>
      <c r="BV219" t="s">
        <v>313</v>
      </c>
      <c r="BX219" t="s">
        <v>251</v>
      </c>
      <c r="BY219" t="s">
        <v>251</v>
      </c>
      <c r="BZ219" t="s">
        <v>251</v>
      </c>
      <c r="CA219" t="s">
        <v>251</v>
      </c>
      <c r="CB219" t="s">
        <v>251</v>
      </c>
      <c r="CC219" t="s">
        <v>251</v>
      </c>
      <c r="CD219" t="s">
        <v>327</v>
      </c>
      <c r="CE219" t="s">
        <v>251</v>
      </c>
      <c r="CF219" t="s">
        <v>251</v>
      </c>
      <c r="CG219" t="s">
        <v>251</v>
      </c>
      <c r="CH219" t="s">
        <v>251</v>
      </c>
      <c r="CI219" t="s">
        <v>251</v>
      </c>
      <c r="CJ219" t="s">
        <v>251</v>
      </c>
      <c r="CK219" t="s">
        <v>251</v>
      </c>
      <c r="CL219" t="s">
        <v>251</v>
      </c>
      <c r="CN219" t="s">
        <v>102</v>
      </c>
      <c r="CO219" t="s">
        <v>114</v>
      </c>
      <c r="CP219" t="s">
        <v>115</v>
      </c>
      <c r="CQ219" t="s">
        <v>255</v>
      </c>
      <c r="CR219" t="s">
        <v>424</v>
      </c>
      <c r="CS219" t="s">
        <v>243</v>
      </c>
      <c r="CT219" t="s">
        <v>243</v>
      </c>
      <c r="CU219" t="s">
        <v>243</v>
      </c>
      <c r="CV219" t="s">
        <v>243</v>
      </c>
      <c r="CW219" t="s">
        <v>242</v>
      </c>
      <c r="CX219" t="s">
        <v>243</v>
      </c>
      <c r="CY219" t="s">
        <v>242</v>
      </c>
      <c r="CZ219" t="s">
        <v>243</v>
      </c>
      <c r="DA219" t="s">
        <v>243</v>
      </c>
      <c r="DB219" t="s">
        <v>243</v>
      </c>
      <c r="DC219" t="s">
        <v>242</v>
      </c>
      <c r="DD219" t="s">
        <v>243</v>
      </c>
      <c r="DE219" t="s">
        <v>243</v>
      </c>
      <c r="DF219" t="s">
        <v>243</v>
      </c>
      <c r="DG219" t="s">
        <v>243</v>
      </c>
      <c r="DH219" t="s">
        <v>243</v>
      </c>
      <c r="DI219" t="s">
        <v>243</v>
      </c>
      <c r="DJ219" t="s">
        <v>243</v>
      </c>
      <c r="EF219" t="s">
        <v>1230</v>
      </c>
      <c r="EG219" t="s">
        <v>242</v>
      </c>
      <c r="EH219" t="s">
        <v>243</v>
      </c>
      <c r="EI219" t="s">
        <v>243</v>
      </c>
      <c r="EJ219" t="s">
        <v>243</v>
      </c>
      <c r="EK219" t="s">
        <v>243</v>
      </c>
      <c r="EL219" t="s">
        <v>243</v>
      </c>
      <c r="EM219" t="s">
        <v>243</v>
      </c>
      <c r="EN219" t="s">
        <v>243</v>
      </c>
      <c r="EO219" t="s">
        <v>243</v>
      </c>
      <c r="EP219" t="s">
        <v>243</v>
      </c>
      <c r="EQ219" t="s">
        <v>243</v>
      </c>
      <c r="ER219" t="s">
        <v>243</v>
      </c>
      <c r="ES219" t="s">
        <v>242</v>
      </c>
      <c r="ET219" t="s">
        <v>242</v>
      </c>
      <c r="EU219" t="s">
        <v>243</v>
      </c>
      <c r="EV219" t="s">
        <v>243</v>
      </c>
      <c r="EW219" t="s">
        <v>243</v>
      </c>
      <c r="EX219" t="s">
        <v>243</v>
      </c>
      <c r="EY219" t="s">
        <v>243</v>
      </c>
      <c r="EZ219" t="s">
        <v>243</v>
      </c>
      <c r="FA219" t="s">
        <v>243</v>
      </c>
      <c r="FB219" t="s">
        <v>243</v>
      </c>
      <c r="FC219" t="s">
        <v>243</v>
      </c>
      <c r="FD219" t="s">
        <v>243</v>
      </c>
      <c r="FE219" t="s">
        <v>243</v>
      </c>
      <c r="FF219" t="s">
        <v>243</v>
      </c>
      <c r="FG219" t="s">
        <v>243</v>
      </c>
      <c r="FH219" t="s">
        <v>243</v>
      </c>
      <c r="FI219" t="s">
        <v>243</v>
      </c>
      <c r="FJ219" t="s">
        <v>243</v>
      </c>
      <c r="FK219" t="s">
        <v>243</v>
      </c>
      <c r="FL219" t="s">
        <v>1231</v>
      </c>
      <c r="FM219" t="s">
        <v>242</v>
      </c>
      <c r="FN219" t="s">
        <v>243</v>
      </c>
      <c r="FO219" t="s">
        <v>243</v>
      </c>
      <c r="FP219" t="s">
        <v>243</v>
      </c>
      <c r="FQ219" t="s">
        <v>243</v>
      </c>
      <c r="FR219" t="s">
        <v>243</v>
      </c>
      <c r="FS219" t="s">
        <v>243</v>
      </c>
      <c r="FT219" t="s">
        <v>243</v>
      </c>
      <c r="FU219" t="s">
        <v>243</v>
      </c>
      <c r="FV219" t="s">
        <v>243</v>
      </c>
      <c r="FW219" t="s">
        <v>243</v>
      </c>
      <c r="FX219" t="s">
        <v>243</v>
      </c>
      <c r="FY219" t="s">
        <v>243</v>
      </c>
      <c r="FZ219" t="s">
        <v>243</v>
      </c>
      <c r="GA219" t="s">
        <v>243</v>
      </c>
      <c r="GB219" t="s">
        <v>242</v>
      </c>
      <c r="GC219" t="s">
        <v>243</v>
      </c>
      <c r="GD219" t="s">
        <v>243</v>
      </c>
      <c r="GE219" t="s">
        <v>243</v>
      </c>
      <c r="GG219" t="s">
        <v>1232</v>
      </c>
    </row>
    <row r="220" spans="1:189" x14ac:dyDescent="0.35">
      <c r="A220" t="s">
        <v>1233</v>
      </c>
      <c r="B220" t="s">
        <v>1080</v>
      </c>
      <c r="C220" t="s">
        <v>233</v>
      </c>
      <c r="D220" t="s">
        <v>545</v>
      </c>
      <c r="E220" t="s">
        <v>233</v>
      </c>
      <c r="F220" t="s">
        <v>233</v>
      </c>
      <c r="G220" t="s">
        <v>233</v>
      </c>
      <c r="H220" t="s">
        <v>1234</v>
      </c>
      <c r="I220" t="s">
        <v>261</v>
      </c>
      <c r="K220" t="s">
        <v>557</v>
      </c>
      <c r="L220" t="s">
        <v>558</v>
      </c>
      <c r="N220" t="s">
        <v>462</v>
      </c>
      <c r="O220" t="s">
        <v>241</v>
      </c>
      <c r="P220" t="s">
        <v>242</v>
      </c>
      <c r="Q220" t="s">
        <v>243</v>
      </c>
      <c r="R220" t="s">
        <v>243</v>
      </c>
      <c r="S220" t="s">
        <v>243</v>
      </c>
      <c r="T220" t="s">
        <v>243</v>
      </c>
      <c r="U220" t="s">
        <v>243</v>
      </c>
      <c r="W220" t="s">
        <v>244</v>
      </c>
      <c r="Y220" t="s">
        <v>311</v>
      </c>
      <c r="Z220" t="s">
        <v>242</v>
      </c>
      <c r="AA220" t="s">
        <v>243</v>
      </c>
      <c r="AB220" t="s">
        <v>243</v>
      </c>
      <c r="AC220" t="s">
        <v>243</v>
      </c>
      <c r="AD220" t="s">
        <v>243</v>
      </c>
      <c r="AE220" t="s">
        <v>243</v>
      </c>
      <c r="AF220" t="s">
        <v>243</v>
      </c>
      <c r="AG220" t="s">
        <v>243</v>
      </c>
      <c r="AH220" t="s">
        <v>243</v>
      </c>
      <c r="AI220" t="s">
        <v>243</v>
      </c>
      <c r="AJ220" t="s">
        <v>243</v>
      </c>
      <c r="AK220" t="s">
        <v>243</v>
      </c>
      <c r="AL220" t="s">
        <v>243</v>
      </c>
      <c r="AM220" t="s">
        <v>243</v>
      </c>
      <c r="AN220" t="s">
        <v>243</v>
      </c>
      <c r="AP220" t="s">
        <v>282</v>
      </c>
      <c r="AR220" t="s">
        <v>247</v>
      </c>
      <c r="AT220" t="s">
        <v>264</v>
      </c>
      <c r="AU220" t="s">
        <v>303</v>
      </c>
      <c r="AV220" t="s">
        <v>243</v>
      </c>
      <c r="AW220" t="s">
        <v>243</v>
      </c>
      <c r="AX220" t="s">
        <v>242</v>
      </c>
      <c r="AY220" t="s">
        <v>243</v>
      </c>
      <c r="AZ220" t="s">
        <v>243</v>
      </c>
      <c r="BA220" t="s">
        <v>243</v>
      </c>
      <c r="BB220" t="s">
        <v>243</v>
      </c>
      <c r="BC220" t="s">
        <v>250</v>
      </c>
      <c r="BD220" t="s">
        <v>250</v>
      </c>
      <c r="BE220" t="s">
        <v>250</v>
      </c>
      <c r="BF220" t="s">
        <v>250</v>
      </c>
      <c r="BG220" t="s">
        <v>250</v>
      </c>
      <c r="BH220" t="s">
        <v>250</v>
      </c>
      <c r="BI220" t="s">
        <v>251</v>
      </c>
      <c r="BJ220" t="s">
        <v>251</v>
      </c>
      <c r="BK220" t="s">
        <v>251</v>
      </c>
      <c r="BL220" t="s">
        <v>251</v>
      </c>
      <c r="BM220" t="s">
        <v>251</v>
      </c>
      <c r="BO220" t="s">
        <v>251</v>
      </c>
      <c r="BP220" t="s">
        <v>251</v>
      </c>
      <c r="BQ220" t="s">
        <v>266</v>
      </c>
      <c r="BR220" t="s">
        <v>251</v>
      </c>
      <c r="BS220" t="s">
        <v>251</v>
      </c>
      <c r="BU220" t="s">
        <v>251</v>
      </c>
      <c r="BV220" t="s">
        <v>251</v>
      </c>
      <c r="BX220" t="s">
        <v>251</v>
      </c>
      <c r="BY220" t="s">
        <v>251</v>
      </c>
      <c r="BZ220" t="s">
        <v>251</v>
      </c>
      <c r="CA220" t="s">
        <v>251</v>
      </c>
      <c r="CB220" t="s">
        <v>291</v>
      </c>
      <c r="CC220" t="s">
        <v>292</v>
      </c>
      <c r="CD220" t="s">
        <v>251</v>
      </c>
      <c r="CE220" t="s">
        <v>251</v>
      </c>
      <c r="CF220" t="s">
        <v>251</v>
      </c>
      <c r="CG220" t="s">
        <v>251</v>
      </c>
      <c r="CH220" t="s">
        <v>251</v>
      </c>
      <c r="CI220" t="s">
        <v>251</v>
      </c>
      <c r="CJ220" t="s">
        <v>251</v>
      </c>
      <c r="CK220" t="s">
        <v>251</v>
      </c>
      <c r="CL220" t="s">
        <v>251</v>
      </c>
      <c r="CN220" t="s">
        <v>110</v>
      </c>
      <c r="CO220" t="s">
        <v>121</v>
      </c>
      <c r="CQ220" t="s">
        <v>293</v>
      </c>
      <c r="DL220" t="s">
        <v>517</v>
      </c>
      <c r="DM220" t="s">
        <v>242</v>
      </c>
      <c r="DN220" t="s">
        <v>243</v>
      </c>
      <c r="DO220" t="s">
        <v>243</v>
      </c>
      <c r="DP220" t="s">
        <v>242</v>
      </c>
      <c r="DQ220" t="s">
        <v>243</v>
      </c>
      <c r="DR220" t="s">
        <v>243</v>
      </c>
      <c r="DS220" t="s">
        <v>243</v>
      </c>
      <c r="DT220" t="s">
        <v>243</v>
      </c>
      <c r="DU220" t="s">
        <v>243</v>
      </c>
      <c r="DV220" t="s">
        <v>243</v>
      </c>
      <c r="DW220" t="s">
        <v>242</v>
      </c>
      <c r="DX220" t="s">
        <v>243</v>
      </c>
      <c r="DY220" t="s">
        <v>243</v>
      </c>
      <c r="DZ220" t="s">
        <v>243</v>
      </c>
      <c r="EA220" t="s">
        <v>243</v>
      </c>
      <c r="EB220" t="s">
        <v>243</v>
      </c>
      <c r="EC220" t="s">
        <v>243</v>
      </c>
      <c r="ED220" t="s">
        <v>243</v>
      </c>
      <c r="EF220" t="s">
        <v>110</v>
      </c>
      <c r="EG220" t="s">
        <v>243</v>
      </c>
      <c r="EH220" t="s">
        <v>243</v>
      </c>
      <c r="EI220" t="s">
        <v>243</v>
      </c>
      <c r="EJ220" t="s">
        <v>243</v>
      </c>
      <c r="EK220" t="s">
        <v>243</v>
      </c>
      <c r="EL220" t="s">
        <v>243</v>
      </c>
      <c r="EM220" t="s">
        <v>243</v>
      </c>
      <c r="EN220" t="s">
        <v>243</v>
      </c>
      <c r="EO220" t="s">
        <v>242</v>
      </c>
      <c r="EP220" t="s">
        <v>243</v>
      </c>
      <c r="EQ220" t="s">
        <v>243</v>
      </c>
      <c r="ER220" t="s">
        <v>243</v>
      </c>
      <c r="ES220" t="s">
        <v>243</v>
      </c>
      <c r="ET220" t="s">
        <v>243</v>
      </c>
      <c r="EU220" t="s">
        <v>243</v>
      </c>
      <c r="EV220" t="s">
        <v>243</v>
      </c>
      <c r="EW220" t="s">
        <v>243</v>
      </c>
      <c r="EX220" t="s">
        <v>243</v>
      </c>
      <c r="EY220" t="s">
        <v>243</v>
      </c>
      <c r="EZ220" t="s">
        <v>243</v>
      </c>
      <c r="FA220" t="s">
        <v>243</v>
      </c>
      <c r="FB220" t="s">
        <v>243</v>
      </c>
      <c r="FC220" t="s">
        <v>243</v>
      </c>
      <c r="FD220" t="s">
        <v>243</v>
      </c>
      <c r="FE220" t="s">
        <v>243</v>
      </c>
      <c r="FF220" t="s">
        <v>243</v>
      </c>
      <c r="FG220" t="s">
        <v>243</v>
      </c>
      <c r="FH220" t="s">
        <v>243</v>
      </c>
      <c r="FI220" t="s">
        <v>243</v>
      </c>
      <c r="FJ220" t="s">
        <v>243</v>
      </c>
      <c r="FK220" t="s">
        <v>243</v>
      </c>
      <c r="FL220" t="s">
        <v>416</v>
      </c>
      <c r="FM220" t="s">
        <v>242</v>
      </c>
      <c r="FN220" t="s">
        <v>242</v>
      </c>
      <c r="FO220" t="s">
        <v>243</v>
      </c>
      <c r="FP220" t="s">
        <v>243</v>
      </c>
      <c r="FQ220" t="s">
        <v>243</v>
      </c>
      <c r="FR220" t="s">
        <v>243</v>
      </c>
      <c r="FS220" t="s">
        <v>243</v>
      </c>
      <c r="FT220" t="s">
        <v>243</v>
      </c>
      <c r="FU220" t="s">
        <v>243</v>
      </c>
      <c r="FV220" t="s">
        <v>243</v>
      </c>
      <c r="FW220" t="s">
        <v>243</v>
      </c>
      <c r="FX220" t="s">
        <v>243</v>
      </c>
      <c r="FY220" t="s">
        <v>243</v>
      </c>
      <c r="FZ220" t="s">
        <v>243</v>
      </c>
      <c r="GA220" t="s">
        <v>243</v>
      </c>
      <c r="GB220" t="s">
        <v>243</v>
      </c>
      <c r="GC220" t="s">
        <v>243</v>
      </c>
      <c r="GD220" t="s">
        <v>243</v>
      </c>
      <c r="GE220" t="s">
        <v>243</v>
      </c>
      <c r="GG220" t="s">
        <v>1235</v>
      </c>
    </row>
    <row r="221" spans="1:189" x14ac:dyDescent="0.35">
      <c r="A221" t="s">
        <v>1236</v>
      </c>
      <c r="B221" t="s">
        <v>1080</v>
      </c>
      <c r="C221" t="s">
        <v>233</v>
      </c>
      <c r="D221" t="s">
        <v>605</v>
      </c>
      <c r="E221" t="s">
        <v>233</v>
      </c>
      <c r="F221" t="s">
        <v>233</v>
      </c>
      <c r="G221" t="s">
        <v>233</v>
      </c>
      <c r="H221" t="s">
        <v>1237</v>
      </c>
      <c r="I221" t="s">
        <v>261</v>
      </c>
      <c r="K221" t="s">
        <v>238</v>
      </c>
      <c r="L221" t="s">
        <v>239</v>
      </c>
      <c r="N221" t="s">
        <v>462</v>
      </c>
      <c r="O221" t="s">
        <v>241</v>
      </c>
      <c r="P221" t="s">
        <v>242</v>
      </c>
      <c r="Q221" t="s">
        <v>243</v>
      </c>
      <c r="R221" t="s">
        <v>243</v>
      </c>
      <c r="S221" t="s">
        <v>243</v>
      </c>
      <c r="T221" t="s">
        <v>243</v>
      </c>
      <c r="U221" t="s">
        <v>243</v>
      </c>
      <c r="W221" t="s">
        <v>244</v>
      </c>
      <c r="Y221" t="s">
        <v>311</v>
      </c>
      <c r="Z221" t="s">
        <v>242</v>
      </c>
      <c r="AA221" t="s">
        <v>243</v>
      </c>
      <c r="AB221" t="s">
        <v>243</v>
      </c>
      <c r="AC221" t="s">
        <v>243</v>
      </c>
      <c r="AD221" t="s">
        <v>243</v>
      </c>
      <c r="AE221" t="s">
        <v>243</v>
      </c>
      <c r="AF221" t="s">
        <v>243</v>
      </c>
      <c r="AG221" t="s">
        <v>243</v>
      </c>
      <c r="AH221" t="s">
        <v>243</v>
      </c>
      <c r="AI221" t="s">
        <v>243</v>
      </c>
      <c r="AJ221" t="s">
        <v>243</v>
      </c>
      <c r="AK221" t="s">
        <v>243</v>
      </c>
      <c r="AL221" t="s">
        <v>243</v>
      </c>
      <c r="AM221" t="s">
        <v>243</v>
      </c>
      <c r="AN221" t="s">
        <v>243</v>
      </c>
      <c r="AP221" t="s">
        <v>246</v>
      </c>
      <c r="AR221" t="s">
        <v>247</v>
      </c>
      <c r="AT221" t="s">
        <v>264</v>
      </c>
      <c r="AU221" t="s">
        <v>534</v>
      </c>
      <c r="AV221" t="s">
        <v>243</v>
      </c>
      <c r="AW221" t="s">
        <v>243</v>
      </c>
      <c r="AX221" t="s">
        <v>242</v>
      </c>
      <c r="AY221" t="s">
        <v>243</v>
      </c>
      <c r="AZ221" t="s">
        <v>242</v>
      </c>
      <c r="BA221" t="s">
        <v>243</v>
      </c>
      <c r="BB221" t="s">
        <v>243</v>
      </c>
      <c r="BC221" t="s">
        <v>250</v>
      </c>
      <c r="BD221" t="s">
        <v>250</v>
      </c>
      <c r="BE221" t="s">
        <v>250</v>
      </c>
      <c r="BF221" t="s">
        <v>250</v>
      </c>
      <c r="BG221" t="s">
        <v>250</v>
      </c>
      <c r="BH221" t="s">
        <v>250</v>
      </c>
      <c r="BI221" t="s">
        <v>251</v>
      </c>
      <c r="BJ221" t="s">
        <v>251</v>
      </c>
      <c r="BK221" t="s">
        <v>251</v>
      </c>
      <c r="BL221" t="s">
        <v>251</v>
      </c>
      <c r="BM221" t="s">
        <v>251</v>
      </c>
      <c r="BO221" t="s">
        <v>251</v>
      </c>
      <c r="BP221" t="s">
        <v>288</v>
      </c>
      <c r="BQ221" t="s">
        <v>266</v>
      </c>
      <c r="BR221" t="s">
        <v>251</v>
      </c>
      <c r="BS221" t="s">
        <v>609</v>
      </c>
      <c r="BU221" t="s">
        <v>251</v>
      </c>
      <c r="BV221" t="s">
        <v>251</v>
      </c>
      <c r="BX221" t="s">
        <v>251</v>
      </c>
      <c r="BY221" t="s">
        <v>251</v>
      </c>
      <c r="BZ221" t="s">
        <v>251</v>
      </c>
      <c r="CA221" t="s">
        <v>251</v>
      </c>
      <c r="CB221" t="s">
        <v>251</v>
      </c>
      <c r="CC221" t="s">
        <v>251</v>
      </c>
      <c r="CD221" t="s">
        <v>251</v>
      </c>
      <c r="CE221" t="s">
        <v>251</v>
      </c>
      <c r="CF221" t="s">
        <v>251</v>
      </c>
      <c r="CG221" t="s">
        <v>251</v>
      </c>
      <c r="CH221" t="s">
        <v>251</v>
      </c>
      <c r="CI221" t="s">
        <v>251</v>
      </c>
      <c r="CJ221" t="s">
        <v>251</v>
      </c>
      <c r="CK221" t="s">
        <v>251</v>
      </c>
      <c r="CL221" t="s">
        <v>251</v>
      </c>
      <c r="CN221" t="s">
        <v>110</v>
      </c>
      <c r="CO221" t="s">
        <v>112</v>
      </c>
      <c r="CP221" t="s">
        <v>109</v>
      </c>
      <c r="CQ221" t="s">
        <v>304</v>
      </c>
      <c r="CR221" t="s">
        <v>517</v>
      </c>
      <c r="CS221" t="s">
        <v>242</v>
      </c>
      <c r="CT221" t="s">
        <v>243</v>
      </c>
      <c r="CU221" t="s">
        <v>243</v>
      </c>
      <c r="CV221" t="s">
        <v>242</v>
      </c>
      <c r="CW221" t="s">
        <v>243</v>
      </c>
      <c r="CX221" t="s">
        <v>243</v>
      </c>
      <c r="CY221" t="s">
        <v>243</v>
      </c>
      <c r="CZ221" t="s">
        <v>243</v>
      </c>
      <c r="DA221" t="s">
        <v>243</v>
      </c>
      <c r="DB221" t="s">
        <v>243</v>
      </c>
      <c r="DC221" t="s">
        <v>242</v>
      </c>
      <c r="DD221" t="s">
        <v>243</v>
      </c>
      <c r="DE221" t="s">
        <v>243</v>
      </c>
      <c r="DF221" t="s">
        <v>243</v>
      </c>
      <c r="DG221" t="s">
        <v>243</v>
      </c>
      <c r="DH221" t="s">
        <v>243</v>
      </c>
      <c r="DI221" t="s">
        <v>243</v>
      </c>
      <c r="DJ221" t="s">
        <v>243</v>
      </c>
      <c r="EF221" t="s">
        <v>1238</v>
      </c>
      <c r="EG221" t="s">
        <v>243</v>
      </c>
      <c r="EH221" t="s">
        <v>243</v>
      </c>
      <c r="EI221" t="s">
        <v>243</v>
      </c>
      <c r="EJ221" t="s">
        <v>243</v>
      </c>
      <c r="EK221" t="s">
        <v>243</v>
      </c>
      <c r="EL221" t="s">
        <v>243</v>
      </c>
      <c r="EM221" t="s">
        <v>243</v>
      </c>
      <c r="EN221" t="s">
        <v>243</v>
      </c>
      <c r="EO221" t="s">
        <v>242</v>
      </c>
      <c r="EP221" t="s">
        <v>243</v>
      </c>
      <c r="EQ221" t="s">
        <v>242</v>
      </c>
      <c r="ER221" t="s">
        <v>243</v>
      </c>
      <c r="ES221" t="s">
        <v>243</v>
      </c>
      <c r="ET221" t="s">
        <v>243</v>
      </c>
      <c r="EU221" t="s">
        <v>243</v>
      </c>
      <c r="EV221" t="s">
        <v>243</v>
      </c>
      <c r="EW221" t="s">
        <v>243</v>
      </c>
      <c r="EX221" t="s">
        <v>243</v>
      </c>
      <c r="EY221" t="s">
        <v>243</v>
      </c>
      <c r="EZ221" t="s">
        <v>243</v>
      </c>
      <c r="FA221" t="s">
        <v>243</v>
      </c>
      <c r="FB221" t="s">
        <v>243</v>
      </c>
      <c r="FC221" t="s">
        <v>243</v>
      </c>
      <c r="FD221" t="s">
        <v>243</v>
      </c>
      <c r="FE221" t="s">
        <v>243</v>
      </c>
      <c r="FF221" t="s">
        <v>243</v>
      </c>
      <c r="FG221" t="s">
        <v>243</v>
      </c>
      <c r="FH221" t="s">
        <v>243</v>
      </c>
      <c r="FI221" t="s">
        <v>243</v>
      </c>
      <c r="FJ221" t="s">
        <v>243</v>
      </c>
      <c r="FK221" t="s">
        <v>243</v>
      </c>
      <c r="FL221" t="s">
        <v>296</v>
      </c>
      <c r="FM221" t="s">
        <v>242</v>
      </c>
      <c r="FN221" t="s">
        <v>242</v>
      </c>
      <c r="FO221" t="s">
        <v>243</v>
      </c>
      <c r="FP221" t="s">
        <v>243</v>
      </c>
      <c r="FQ221" t="s">
        <v>243</v>
      </c>
      <c r="FR221" t="s">
        <v>242</v>
      </c>
      <c r="FS221" t="s">
        <v>243</v>
      </c>
      <c r="FT221" t="s">
        <v>243</v>
      </c>
      <c r="FU221" t="s">
        <v>243</v>
      </c>
      <c r="FV221" t="s">
        <v>243</v>
      </c>
      <c r="FW221" t="s">
        <v>243</v>
      </c>
      <c r="FX221" t="s">
        <v>243</v>
      </c>
      <c r="FY221" t="s">
        <v>243</v>
      </c>
      <c r="FZ221" t="s">
        <v>243</v>
      </c>
      <c r="GA221" t="s">
        <v>243</v>
      </c>
      <c r="GB221" t="s">
        <v>243</v>
      </c>
      <c r="GC221" t="s">
        <v>243</v>
      </c>
      <c r="GD221" t="s">
        <v>243</v>
      </c>
      <c r="GE221" t="s">
        <v>243</v>
      </c>
      <c r="GG221" t="s">
        <v>1239</v>
      </c>
    </row>
    <row r="222" spans="1:189" x14ac:dyDescent="0.35">
      <c r="A222" t="s">
        <v>1240</v>
      </c>
      <c r="B222" t="s">
        <v>1080</v>
      </c>
      <c r="C222" t="s">
        <v>233</v>
      </c>
      <c r="D222" t="s">
        <v>486</v>
      </c>
      <c r="E222" t="s">
        <v>233</v>
      </c>
      <c r="F222" t="s">
        <v>233</v>
      </c>
      <c r="G222" t="s">
        <v>233</v>
      </c>
      <c r="H222" t="s">
        <v>1241</v>
      </c>
      <c r="I222" t="s">
        <v>261</v>
      </c>
      <c r="K222" t="s">
        <v>238</v>
      </c>
      <c r="L222" t="s">
        <v>239</v>
      </c>
      <c r="N222" t="s">
        <v>240</v>
      </c>
      <c r="O222" t="s">
        <v>241</v>
      </c>
      <c r="P222" t="s">
        <v>242</v>
      </c>
      <c r="Q222" t="s">
        <v>243</v>
      </c>
      <c r="R222" t="s">
        <v>243</v>
      </c>
      <c r="S222" t="s">
        <v>243</v>
      </c>
      <c r="T222" t="s">
        <v>243</v>
      </c>
      <c r="U222" t="s">
        <v>243</v>
      </c>
      <c r="W222" t="s">
        <v>244</v>
      </c>
      <c r="Y222" t="s">
        <v>372</v>
      </c>
      <c r="Z222" t="s">
        <v>243</v>
      </c>
      <c r="AA222" t="s">
        <v>243</v>
      </c>
      <c r="AB222" t="s">
        <v>242</v>
      </c>
      <c r="AC222" t="s">
        <v>243</v>
      </c>
      <c r="AD222" t="s">
        <v>243</v>
      </c>
      <c r="AE222" t="s">
        <v>243</v>
      </c>
      <c r="AF222" t="s">
        <v>243</v>
      </c>
      <c r="AG222" t="s">
        <v>243</v>
      </c>
      <c r="AH222" t="s">
        <v>243</v>
      </c>
      <c r="AI222" t="s">
        <v>243</v>
      </c>
      <c r="AJ222" t="s">
        <v>243</v>
      </c>
      <c r="AK222" t="s">
        <v>243</v>
      </c>
      <c r="AL222" t="s">
        <v>243</v>
      </c>
      <c r="AM222" t="s">
        <v>243</v>
      </c>
      <c r="AN222" t="s">
        <v>243</v>
      </c>
      <c r="AP222" t="s">
        <v>246</v>
      </c>
      <c r="AR222" t="s">
        <v>247</v>
      </c>
      <c r="AT222" t="s">
        <v>264</v>
      </c>
      <c r="AU222" t="s">
        <v>312</v>
      </c>
      <c r="AV222" t="s">
        <v>243</v>
      </c>
      <c r="AW222" t="s">
        <v>242</v>
      </c>
      <c r="AX222" t="s">
        <v>243</v>
      </c>
      <c r="AY222" t="s">
        <v>243</v>
      </c>
      <c r="AZ222" t="s">
        <v>242</v>
      </c>
      <c r="BA222" t="s">
        <v>243</v>
      </c>
      <c r="BB222" t="s">
        <v>243</v>
      </c>
      <c r="BC222" t="s">
        <v>250</v>
      </c>
      <c r="BD222" t="s">
        <v>250</v>
      </c>
      <c r="BE222" t="s">
        <v>250</v>
      </c>
      <c r="BF222" t="s">
        <v>250</v>
      </c>
      <c r="BG222" t="s">
        <v>250</v>
      </c>
      <c r="BH222" t="s">
        <v>250</v>
      </c>
      <c r="BI222" t="s">
        <v>251</v>
      </c>
      <c r="BJ222" t="s">
        <v>251</v>
      </c>
      <c r="BK222" t="s">
        <v>251</v>
      </c>
      <c r="BL222" t="s">
        <v>251</v>
      </c>
      <c r="BN222" t="s">
        <v>251</v>
      </c>
      <c r="BO222" t="s">
        <v>252</v>
      </c>
      <c r="BP222" t="s">
        <v>268</v>
      </c>
      <c r="BQ222" t="s">
        <v>266</v>
      </c>
      <c r="BR222" t="s">
        <v>251</v>
      </c>
      <c r="BT222" t="s">
        <v>251</v>
      </c>
      <c r="BU222" t="s">
        <v>253</v>
      </c>
      <c r="BV222" t="s">
        <v>251</v>
      </c>
      <c r="BX222" t="s">
        <v>251</v>
      </c>
      <c r="BY222" t="s">
        <v>251</v>
      </c>
      <c r="BZ222" t="s">
        <v>254</v>
      </c>
      <c r="CA222" t="s">
        <v>251</v>
      </c>
      <c r="CB222" t="s">
        <v>251</v>
      </c>
      <c r="CC222" t="s">
        <v>251</v>
      </c>
      <c r="CD222" t="s">
        <v>251</v>
      </c>
      <c r="CE222" t="s">
        <v>251</v>
      </c>
      <c r="CF222" t="s">
        <v>251</v>
      </c>
      <c r="CG222" t="s">
        <v>251</v>
      </c>
      <c r="CH222" t="s">
        <v>251</v>
      </c>
      <c r="CI222" t="s">
        <v>251</v>
      </c>
      <c r="CJ222" t="s">
        <v>251</v>
      </c>
      <c r="CK222" t="s">
        <v>251</v>
      </c>
      <c r="CL222" t="s">
        <v>251</v>
      </c>
      <c r="CN222" t="s">
        <v>110</v>
      </c>
      <c r="CO222" t="s">
        <v>119</v>
      </c>
      <c r="CP222" t="s">
        <v>108</v>
      </c>
      <c r="CQ222" t="s">
        <v>255</v>
      </c>
      <c r="CR222" t="s">
        <v>339</v>
      </c>
      <c r="CS222" t="s">
        <v>243</v>
      </c>
      <c r="CT222" t="s">
        <v>243</v>
      </c>
      <c r="CU222" t="s">
        <v>243</v>
      </c>
      <c r="CV222" t="s">
        <v>243</v>
      </c>
      <c r="CW222" t="s">
        <v>243</v>
      </c>
      <c r="CX222" t="s">
        <v>243</v>
      </c>
      <c r="CY222" t="s">
        <v>242</v>
      </c>
      <c r="CZ222" t="s">
        <v>243</v>
      </c>
      <c r="DA222" t="s">
        <v>243</v>
      </c>
      <c r="DB222" t="s">
        <v>243</v>
      </c>
      <c r="DC222" t="s">
        <v>242</v>
      </c>
      <c r="DD222" t="s">
        <v>243</v>
      </c>
      <c r="DE222" t="s">
        <v>243</v>
      </c>
      <c r="DF222" t="s">
        <v>243</v>
      </c>
      <c r="DG222" t="s">
        <v>243</v>
      </c>
      <c r="DH222" t="s">
        <v>243</v>
      </c>
      <c r="DI222" t="s">
        <v>243</v>
      </c>
      <c r="DJ222" t="s">
        <v>243</v>
      </c>
      <c r="EF222" t="s">
        <v>306</v>
      </c>
      <c r="EG222" t="s">
        <v>243</v>
      </c>
      <c r="EH222" t="s">
        <v>243</v>
      </c>
      <c r="EI222" t="s">
        <v>243</v>
      </c>
      <c r="EJ222" t="s">
        <v>243</v>
      </c>
      <c r="EK222" t="s">
        <v>243</v>
      </c>
      <c r="EL222" t="s">
        <v>243</v>
      </c>
      <c r="EM222" t="s">
        <v>242</v>
      </c>
      <c r="EN222" t="s">
        <v>243</v>
      </c>
      <c r="EO222" t="s">
        <v>242</v>
      </c>
      <c r="EP222" t="s">
        <v>243</v>
      </c>
      <c r="EQ222" t="s">
        <v>243</v>
      </c>
      <c r="ER222" t="s">
        <v>243</v>
      </c>
      <c r="ES222" t="s">
        <v>243</v>
      </c>
      <c r="ET222" t="s">
        <v>243</v>
      </c>
      <c r="EU222" t="s">
        <v>243</v>
      </c>
      <c r="EV222" t="s">
        <v>243</v>
      </c>
      <c r="EW222" t="s">
        <v>243</v>
      </c>
      <c r="EX222" t="s">
        <v>243</v>
      </c>
      <c r="EY222" t="s">
        <v>243</v>
      </c>
      <c r="EZ222" t="s">
        <v>243</v>
      </c>
      <c r="FA222" t="s">
        <v>243</v>
      </c>
      <c r="FB222" t="s">
        <v>243</v>
      </c>
      <c r="FC222" t="s">
        <v>243</v>
      </c>
      <c r="FD222" t="s">
        <v>243</v>
      </c>
      <c r="FE222" t="s">
        <v>243</v>
      </c>
      <c r="FF222" t="s">
        <v>243</v>
      </c>
      <c r="FG222" t="s">
        <v>243</v>
      </c>
      <c r="FH222" t="s">
        <v>243</v>
      </c>
      <c r="FI222" t="s">
        <v>243</v>
      </c>
      <c r="FJ222" t="s">
        <v>243</v>
      </c>
      <c r="FK222" t="s">
        <v>243</v>
      </c>
      <c r="FL222" t="s">
        <v>468</v>
      </c>
      <c r="FM222" t="s">
        <v>242</v>
      </c>
      <c r="FN222" t="s">
        <v>243</v>
      </c>
      <c r="FO222" t="s">
        <v>243</v>
      </c>
      <c r="FP222" t="s">
        <v>243</v>
      </c>
      <c r="FQ222" t="s">
        <v>242</v>
      </c>
      <c r="FR222" t="s">
        <v>243</v>
      </c>
      <c r="FS222" t="s">
        <v>242</v>
      </c>
      <c r="FT222" t="s">
        <v>243</v>
      </c>
      <c r="FU222" t="s">
        <v>243</v>
      </c>
      <c r="FV222" t="s">
        <v>243</v>
      </c>
      <c r="FW222" t="s">
        <v>243</v>
      </c>
      <c r="FX222" t="s">
        <v>243</v>
      </c>
      <c r="FY222" t="s">
        <v>243</v>
      </c>
      <c r="FZ222" t="s">
        <v>243</v>
      </c>
      <c r="GA222" t="s">
        <v>243</v>
      </c>
      <c r="GB222" t="s">
        <v>243</v>
      </c>
      <c r="GC222" t="s">
        <v>243</v>
      </c>
      <c r="GD222" t="s">
        <v>243</v>
      </c>
      <c r="GE222" t="s">
        <v>243</v>
      </c>
      <c r="GG222" t="s">
        <v>1242</v>
      </c>
    </row>
    <row r="223" spans="1:189" x14ac:dyDescent="0.35">
      <c r="A223" t="s">
        <v>1243</v>
      </c>
      <c r="B223" t="s">
        <v>1080</v>
      </c>
      <c r="C223" t="s">
        <v>233</v>
      </c>
      <c r="D223" t="s">
        <v>618</v>
      </c>
      <c r="E223" t="s">
        <v>233</v>
      </c>
      <c r="F223" t="s">
        <v>233</v>
      </c>
      <c r="G223" t="s">
        <v>233</v>
      </c>
      <c r="H223" t="s">
        <v>1244</v>
      </c>
      <c r="I223" t="s">
        <v>261</v>
      </c>
      <c r="K223" t="s">
        <v>238</v>
      </c>
      <c r="L223" t="s">
        <v>239</v>
      </c>
      <c r="N223" t="s">
        <v>240</v>
      </c>
      <c r="O223" t="s">
        <v>241</v>
      </c>
      <c r="P223" t="s">
        <v>242</v>
      </c>
      <c r="Q223" t="s">
        <v>243</v>
      </c>
      <c r="R223" t="s">
        <v>243</v>
      </c>
      <c r="S223" t="s">
        <v>243</v>
      </c>
      <c r="T223" t="s">
        <v>243</v>
      </c>
      <c r="U223" t="s">
        <v>243</v>
      </c>
      <c r="W223" t="s">
        <v>244</v>
      </c>
      <c r="Y223" t="s">
        <v>412</v>
      </c>
      <c r="Z223" t="s">
        <v>243</v>
      </c>
      <c r="AA223" t="s">
        <v>242</v>
      </c>
      <c r="AB223" t="s">
        <v>243</v>
      </c>
      <c r="AC223" t="s">
        <v>243</v>
      </c>
      <c r="AD223" t="s">
        <v>243</v>
      </c>
      <c r="AE223" t="s">
        <v>243</v>
      </c>
      <c r="AF223" t="s">
        <v>243</v>
      </c>
      <c r="AG223" t="s">
        <v>243</v>
      </c>
      <c r="AH223" t="s">
        <v>243</v>
      </c>
      <c r="AI223" t="s">
        <v>243</v>
      </c>
      <c r="AJ223" t="s">
        <v>243</v>
      </c>
      <c r="AK223" t="s">
        <v>243</v>
      </c>
      <c r="AL223" t="s">
        <v>243</v>
      </c>
      <c r="AM223" t="s">
        <v>243</v>
      </c>
      <c r="AN223" t="s">
        <v>243</v>
      </c>
      <c r="AP223" t="s">
        <v>246</v>
      </c>
      <c r="AR223" t="s">
        <v>247</v>
      </c>
      <c r="AT223" t="s">
        <v>248</v>
      </c>
      <c r="AU223" t="s">
        <v>534</v>
      </c>
      <c r="AV223" t="s">
        <v>243</v>
      </c>
      <c r="AW223" t="s">
        <v>243</v>
      </c>
      <c r="AX223" t="s">
        <v>242</v>
      </c>
      <c r="AY223" t="s">
        <v>243</v>
      </c>
      <c r="AZ223" t="s">
        <v>242</v>
      </c>
      <c r="BA223" t="s">
        <v>243</v>
      </c>
      <c r="BB223" t="s">
        <v>243</v>
      </c>
      <c r="BC223" t="s">
        <v>250</v>
      </c>
      <c r="BD223" t="s">
        <v>287</v>
      </c>
      <c r="BE223" t="s">
        <v>287</v>
      </c>
      <c r="BF223" t="s">
        <v>250</v>
      </c>
      <c r="BG223" t="s">
        <v>250</v>
      </c>
      <c r="BH223" t="s">
        <v>250</v>
      </c>
      <c r="BI223" t="s">
        <v>251</v>
      </c>
      <c r="BJ223" t="s">
        <v>366</v>
      </c>
      <c r="BK223" t="s">
        <v>465</v>
      </c>
      <c r="BL223" t="s">
        <v>251</v>
      </c>
      <c r="BN223" t="s">
        <v>251</v>
      </c>
      <c r="BO223" t="s">
        <v>252</v>
      </c>
      <c r="BP223" t="s">
        <v>251</v>
      </c>
      <c r="BQ223" t="s">
        <v>266</v>
      </c>
      <c r="BR223" t="s">
        <v>267</v>
      </c>
      <c r="BT223" t="s">
        <v>289</v>
      </c>
      <c r="BU223" t="s">
        <v>253</v>
      </c>
      <c r="BV223" t="s">
        <v>251</v>
      </c>
      <c r="BX223" t="s">
        <v>338</v>
      </c>
      <c r="BY223" t="s">
        <v>251</v>
      </c>
      <c r="BZ223" t="s">
        <v>251</v>
      </c>
      <c r="CA223" t="s">
        <v>251</v>
      </c>
      <c r="CB223" t="s">
        <v>251</v>
      </c>
      <c r="CC223" t="s">
        <v>251</v>
      </c>
      <c r="CD223" t="s">
        <v>251</v>
      </c>
      <c r="CE223" t="s">
        <v>391</v>
      </c>
      <c r="CF223" t="s">
        <v>251</v>
      </c>
      <c r="CG223" t="s">
        <v>268</v>
      </c>
      <c r="CH223" t="s">
        <v>251</v>
      </c>
      <c r="CI223" t="s">
        <v>251</v>
      </c>
      <c r="CJ223" t="s">
        <v>251</v>
      </c>
      <c r="CK223" t="s">
        <v>251</v>
      </c>
      <c r="CL223" t="s">
        <v>697</v>
      </c>
      <c r="CM223" t="s">
        <v>1245</v>
      </c>
      <c r="CN223" t="s">
        <v>104</v>
      </c>
      <c r="CO223" t="s">
        <v>111</v>
      </c>
      <c r="CP223" t="s">
        <v>103</v>
      </c>
      <c r="CQ223" t="s">
        <v>304</v>
      </c>
      <c r="CR223" t="s">
        <v>816</v>
      </c>
      <c r="CS223" t="s">
        <v>243</v>
      </c>
      <c r="CT223" t="s">
        <v>242</v>
      </c>
      <c r="CU223" t="s">
        <v>242</v>
      </c>
      <c r="CV223" t="s">
        <v>243</v>
      </c>
      <c r="CW223" t="s">
        <v>242</v>
      </c>
      <c r="CX223" t="s">
        <v>243</v>
      </c>
      <c r="CY223" t="s">
        <v>242</v>
      </c>
      <c r="CZ223" t="s">
        <v>243</v>
      </c>
      <c r="DA223" t="s">
        <v>243</v>
      </c>
      <c r="DB223" t="s">
        <v>243</v>
      </c>
      <c r="DC223" t="s">
        <v>242</v>
      </c>
      <c r="DD223" t="s">
        <v>243</v>
      </c>
      <c r="DE223" t="s">
        <v>243</v>
      </c>
      <c r="DF223" t="s">
        <v>243</v>
      </c>
      <c r="DG223" t="s">
        <v>243</v>
      </c>
      <c r="DH223" t="s">
        <v>243</v>
      </c>
      <c r="DI223" t="s">
        <v>243</v>
      </c>
      <c r="DJ223" t="s">
        <v>243</v>
      </c>
      <c r="EF223" t="s">
        <v>1246</v>
      </c>
      <c r="EG223" t="s">
        <v>243</v>
      </c>
      <c r="EH223" t="s">
        <v>242</v>
      </c>
      <c r="EI223" t="s">
        <v>242</v>
      </c>
      <c r="EJ223" t="s">
        <v>243</v>
      </c>
      <c r="EK223" t="s">
        <v>243</v>
      </c>
      <c r="EL223" t="s">
        <v>243</v>
      </c>
      <c r="EM223" t="s">
        <v>243</v>
      </c>
      <c r="EN223" t="s">
        <v>243</v>
      </c>
      <c r="EO223" t="s">
        <v>243</v>
      </c>
      <c r="EP223" t="s">
        <v>242</v>
      </c>
      <c r="EQ223" t="s">
        <v>243</v>
      </c>
      <c r="ER223" t="s">
        <v>243</v>
      </c>
      <c r="ES223" t="s">
        <v>243</v>
      </c>
      <c r="ET223" t="s">
        <v>243</v>
      </c>
      <c r="EU223" t="s">
        <v>243</v>
      </c>
      <c r="EV223" t="s">
        <v>243</v>
      </c>
      <c r="EW223" t="s">
        <v>243</v>
      </c>
      <c r="EX223" t="s">
        <v>243</v>
      </c>
      <c r="EY223" t="s">
        <v>243</v>
      </c>
      <c r="EZ223" t="s">
        <v>243</v>
      </c>
      <c r="FA223" t="s">
        <v>243</v>
      </c>
      <c r="FB223" t="s">
        <v>243</v>
      </c>
      <c r="FC223" t="s">
        <v>243</v>
      </c>
      <c r="FD223" t="s">
        <v>243</v>
      </c>
      <c r="FE223" t="s">
        <v>243</v>
      </c>
      <c r="FF223" t="s">
        <v>243</v>
      </c>
      <c r="FG223" t="s">
        <v>243</v>
      </c>
      <c r="FH223" t="s">
        <v>243</v>
      </c>
      <c r="FI223" t="s">
        <v>243</v>
      </c>
      <c r="FJ223" t="s">
        <v>243</v>
      </c>
      <c r="FK223" t="s">
        <v>243</v>
      </c>
      <c r="FL223" t="s">
        <v>468</v>
      </c>
      <c r="FM223" t="s">
        <v>242</v>
      </c>
      <c r="FN223" t="s">
        <v>243</v>
      </c>
      <c r="FO223" t="s">
        <v>243</v>
      </c>
      <c r="FP223" t="s">
        <v>243</v>
      </c>
      <c r="FQ223" t="s">
        <v>242</v>
      </c>
      <c r="FR223" t="s">
        <v>243</v>
      </c>
      <c r="FS223" t="s">
        <v>242</v>
      </c>
      <c r="FT223" t="s">
        <v>243</v>
      </c>
      <c r="FU223" t="s">
        <v>243</v>
      </c>
      <c r="FV223" t="s">
        <v>243</v>
      </c>
      <c r="FW223" t="s">
        <v>243</v>
      </c>
      <c r="FX223" t="s">
        <v>243</v>
      </c>
      <c r="FY223" t="s">
        <v>243</v>
      </c>
      <c r="FZ223" t="s">
        <v>243</v>
      </c>
      <c r="GA223" t="s">
        <v>243</v>
      </c>
      <c r="GB223" t="s">
        <v>243</v>
      </c>
      <c r="GC223" t="s">
        <v>243</v>
      </c>
      <c r="GD223" t="s">
        <v>243</v>
      </c>
      <c r="GE223" t="s">
        <v>243</v>
      </c>
      <c r="GG223" t="s">
        <v>1247</v>
      </c>
    </row>
    <row r="224" spans="1:189" x14ac:dyDescent="0.35">
      <c r="A224" t="s">
        <v>1248</v>
      </c>
      <c r="B224" t="s">
        <v>1249</v>
      </c>
      <c r="C224" t="s">
        <v>233</v>
      </c>
      <c r="D224" t="s">
        <v>498</v>
      </c>
      <c r="E224" t="s">
        <v>233</v>
      </c>
      <c r="F224" t="s">
        <v>233</v>
      </c>
      <c r="G224" t="s">
        <v>233</v>
      </c>
      <c r="H224" t="s">
        <v>275</v>
      </c>
      <c r="I224" t="s">
        <v>261</v>
      </c>
      <c r="K224" t="s">
        <v>238</v>
      </c>
      <c r="L224" t="s">
        <v>239</v>
      </c>
      <c r="N224" t="s">
        <v>240</v>
      </c>
      <c r="O224" t="s">
        <v>241</v>
      </c>
      <c r="P224" t="s">
        <v>242</v>
      </c>
      <c r="Q224" t="s">
        <v>243</v>
      </c>
      <c r="R224" t="s">
        <v>243</v>
      </c>
      <c r="S224" t="s">
        <v>243</v>
      </c>
      <c r="T224" t="s">
        <v>243</v>
      </c>
      <c r="U224" t="s">
        <v>243</v>
      </c>
      <c r="W224" t="s">
        <v>244</v>
      </c>
      <c r="Y224" t="s">
        <v>372</v>
      </c>
      <c r="Z224" t="s">
        <v>243</v>
      </c>
      <c r="AA224" t="s">
        <v>243</v>
      </c>
      <c r="AB224" t="s">
        <v>242</v>
      </c>
      <c r="AC224" t="s">
        <v>243</v>
      </c>
      <c r="AD224" t="s">
        <v>243</v>
      </c>
      <c r="AE224" t="s">
        <v>243</v>
      </c>
      <c r="AF224" t="s">
        <v>243</v>
      </c>
      <c r="AG224" t="s">
        <v>243</v>
      </c>
      <c r="AH224" t="s">
        <v>243</v>
      </c>
      <c r="AI224" t="s">
        <v>243</v>
      </c>
      <c r="AJ224" t="s">
        <v>243</v>
      </c>
      <c r="AK224" t="s">
        <v>243</v>
      </c>
      <c r="AL224" t="s">
        <v>243</v>
      </c>
      <c r="AM224" t="s">
        <v>243</v>
      </c>
      <c r="AN224" t="s">
        <v>243</v>
      </c>
      <c r="AP224" t="s">
        <v>373</v>
      </c>
      <c r="AR224" t="s">
        <v>510</v>
      </c>
      <c r="AT224" t="s">
        <v>264</v>
      </c>
      <c r="AU224" t="s">
        <v>347</v>
      </c>
      <c r="AV224" t="s">
        <v>243</v>
      </c>
      <c r="AW224" t="s">
        <v>243</v>
      </c>
      <c r="AX224" t="s">
        <v>243</v>
      </c>
      <c r="AY224" t="s">
        <v>242</v>
      </c>
      <c r="AZ224" t="s">
        <v>242</v>
      </c>
      <c r="BA224" t="s">
        <v>243</v>
      </c>
      <c r="BB224" t="s">
        <v>243</v>
      </c>
      <c r="BC224" t="s">
        <v>250</v>
      </c>
      <c r="BD224" t="s">
        <v>250</v>
      </c>
      <c r="BE224" t="s">
        <v>250</v>
      </c>
      <c r="BF224" t="s">
        <v>250</v>
      </c>
      <c r="BG224" t="s">
        <v>250</v>
      </c>
      <c r="BH224" t="s">
        <v>250</v>
      </c>
      <c r="BI224" t="s">
        <v>251</v>
      </c>
      <c r="BJ224" t="s">
        <v>251</v>
      </c>
      <c r="BK224" t="s">
        <v>465</v>
      </c>
      <c r="BL224" t="s">
        <v>251</v>
      </c>
      <c r="BN224" t="s">
        <v>251</v>
      </c>
      <c r="BO224" t="s">
        <v>251</v>
      </c>
      <c r="BP224" t="s">
        <v>251</v>
      </c>
      <c r="BQ224" t="s">
        <v>266</v>
      </c>
      <c r="BR224" t="s">
        <v>251</v>
      </c>
      <c r="BT224" t="s">
        <v>251</v>
      </c>
      <c r="BU224" t="s">
        <v>253</v>
      </c>
      <c r="BV224" t="s">
        <v>251</v>
      </c>
      <c r="BX224" t="s">
        <v>338</v>
      </c>
      <c r="BY224" t="s">
        <v>382</v>
      </c>
      <c r="BZ224" t="s">
        <v>254</v>
      </c>
      <c r="CA224" t="s">
        <v>290</v>
      </c>
      <c r="CB224" t="s">
        <v>251</v>
      </c>
      <c r="CC224" t="s">
        <v>292</v>
      </c>
      <c r="CD224" t="s">
        <v>251</v>
      </c>
      <c r="CE224" t="s">
        <v>251</v>
      </c>
      <c r="CF224" t="s">
        <v>251</v>
      </c>
      <c r="CG224" t="s">
        <v>251</v>
      </c>
      <c r="CH224" t="s">
        <v>251</v>
      </c>
      <c r="CI224" t="s">
        <v>251</v>
      </c>
      <c r="CJ224" t="s">
        <v>328</v>
      </c>
      <c r="CK224" t="s">
        <v>251</v>
      </c>
      <c r="CL224" t="s">
        <v>251</v>
      </c>
      <c r="CN224" t="s">
        <v>104</v>
      </c>
      <c r="CO224" t="s">
        <v>110</v>
      </c>
      <c r="CP224" t="s">
        <v>118</v>
      </c>
      <c r="CQ224" t="s">
        <v>304</v>
      </c>
      <c r="CR224" t="s">
        <v>424</v>
      </c>
      <c r="CS224" t="s">
        <v>243</v>
      </c>
      <c r="CT224" t="s">
        <v>243</v>
      </c>
      <c r="CU224" t="s">
        <v>243</v>
      </c>
      <c r="CV224" t="s">
        <v>243</v>
      </c>
      <c r="CW224" t="s">
        <v>242</v>
      </c>
      <c r="CX224" t="s">
        <v>243</v>
      </c>
      <c r="CY224" t="s">
        <v>242</v>
      </c>
      <c r="CZ224" t="s">
        <v>243</v>
      </c>
      <c r="DA224" t="s">
        <v>243</v>
      </c>
      <c r="DB224" t="s">
        <v>243</v>
      </c>
      <c r="DC224" t="s">
        <v>242</v>
      </c>
      <c r="DD224" t="s">
        <v>243</v>
      </c>
      <c r="DE224" t="s">
        <v>243</v>
      </c>
      <c r="DF224" t="s">
        <v>243</v>
      </c>
      <c r="DG224" t="s">
        <v>243</v>
      </c>
      <c r="DH224" t="s">
        <v>243</v>
      </c>
      <c r="DI224" t="s">
        <v>243</v>
      </c>
      <c r="DJ224" t="s">
        <v>243</v>
      </c>
      <c r="EF224" t="s">
        <v>1250</v>
      </c>
      <c r="EG224" t="s">
        <v>243</v>
      </c>
      <c r="EH224" t="s">
        <v>243</v>
      </c>
      <c r="EI224" t="s">
        <v>242</v>
      </c>
      <c r="EJ224" t="s">
        <v>243</v>
      </c>
      <c r="EK224" t="s">
        <v>243</v>
      </c>
      <c r="EL224" t="s">
        <v>243</v>
      </c>
      <c r="EM224" t="s">
        <v>243</v>
      </c>
      <c r="EN224" t="s">
        <v>243</v>
      </c>
      <c r="EO224" t="s">
        <v>242</v>
      </c>
      <c r="EP224" t="s">
        <v>243</v>
      </c>
      <c r="EQ224" t="s">
        <v>243</v>
      </c>
      <c r="ER224" t="s">
        <v>243</v>
      </c>
      <c r="ES224" t="s">
        <v>242</v>
      </c>
      <c r="ET224" t="s">
        <v>243</v>
      </c>
      <c r="EU224" t="s">
        <v>243</v>
      </c>
      <c r="EV224" t="s">
        <v>243</v>
      </c>
      <c r="EW224" t="s">
        <v>243</v>
      </c>
      <c r="EX224" t="s">
        <v>243</v>
      </c>
      <c r="EY224" t="s">
        <v>243</v>
      </c>
      <c r="EZ224" t="s">
        <v>243</v>
      </c>
      <c r="FA224" t="s">
        <v>243</v>
      </c>
      <c r="FB224" t="s">
        <v>243</v>
      </c>
      <c r="FC224" t="s">
        <v>243</v>
      </c>
      <c r="FD224" t="s">
        <v>243</v>
      </c>
      <c r="FE224" t="s">
        <v>243</v>
      </c>
      <c r="FF224" t="s">
        <v>243</v>
      </c>
      <c r="FG224" t="s">
        <v>243</v>
      </c>
      <c r="FH224" t="s">
        <v>243</v>
      </c>
      <c r="FI224" t="s">
        <v>243</v>
      </c>
      <c r="FJ224" t="s">
        <v>243</v>
      </c>
      <c r="FK224" t="s">
        <v>243</v>
      </c>
      <c r="FL224" t="s">
        <v>1112</v>
      </c>
      <c r="FM224" t="s">
        <v>242</v>
      </c>
      <c r="FN224" t="s">
        <v>243</v>
      </c>
      <c r="FO224" t="s">
        <v>243</v>
      </c>
      <c r="FP224" t="s">
        <v>243</v>
      </c>
      <c r="FQ224" t="s">
        <v>242</v>
      </c>
      <c r="FR224" t="s">
        <v>243</v>
      </c>
      <c r="FS224" t="s">
        <v>243</v>
      </c>
      <c r="FT224" t="s">
        <v>243</v>
      </c>
      <c r="FU224" t="s">
        <v>243</v>
      </c>
      <c r="FV224" t="s">
        <v>242</v>
      </c>
      <c r="FW224" t="s">
        <v>243</v>
      </c>
      <c r="FX224" t="s">
        <v>243</v>
      </c>
      <c r="FY224" t="s">
        <v>243</v>
      </c>
      <c r="FZ224" t="s">
        <v>243</v>
      </c>
      <c r="GA224" t="s">
        <v>243</v>
      </c>
      <c r="GB224" t="s">
        <v>243</v>
      </c>
      <c r="GC224" t="s">
        <v>243</v>
      </c>
      <c r="GD224" t="s">
        <v>243</v>
      </c>
      <c r="GE224" t="s">
        <v>243</v>
      </c>
      <c r="GG224" t="s">
        <v>1251</v>
      </c>
    </row>
    <row r="225" spans="1:189" x14ac:dyDescent="0.35">
      <c r="A225" t="s">
        <v>1252</v>
      </c>
      <c r="B225" t="s">
        <v>1249</v>
      </c>
      <c r="C225" t="s">
        <v>233</v>
      </c>
      <c r="D225" t="s">
        <v>334</v>
      </c>
      <c r="E225" t="s">
        <v>233</v>
      </c>
      <c r="F225" t="s">
        <v>233</v>
      </c>
      <c r="G225" t="s">
        <v>233</v>
      </c>
      <c r="H225" t="s">
        <v>1253</v>
      </c>
      <c r="I225" t="s">
        <v>261</v>
      </c>
      <c r="K225" t="s">
        <v>451</v>
      </c>
      <c r="L225" t="s">
        <v>1198</v>
      </c>
      <c r="N225" t="s">
        <v>240</v>
      </c>
      <c r="O225" t="s">
        <v>1254</v>
      </c>
      <c r="P225" t="s">
        <v>242</v>
      </c>
      <c r="Q225" t="s">
        <v>243</v>
      </c>
      <c r="R225" t="s">
        <v>243</v>
      </c>
      <c r="S225" t="s">
        <v>243</v>
      </c>
      <c r="T225" t="s">
        <v>243</v>
      </c>
      <c r="U225" t="s">
        <v>242</v>
      </c>
      <c r="V225" t="s">
        <v>1255</v>
      </c>
      <c r="W225" t="s">
        <v>244</v>
      </c>
      <c r="Y225" t="s">
        <v>311</v>
      </c>
      <c r="Z225" t="s">
        <v>242</v>
      </c>
      <c r="AA225" t="s">
        <v>243</v>
      </c>
      <c r="AB225" t="s">
        <v>243</v>
      </c>
      <c r="AC225" t="s">
        <v>243</v>
      </c>
      <c r="AD225" t="s">
        <v>243</v>
      </c>
      <c r="AE225" t="s">
        <v>243</v>
      </c>
      <c r="AF225" t="s">
        <v>243</v>
      </c>
      <c r="AG225" t="s">
        <v>243</v>
      </c>
      <c r="AH225" t="s">
        <v>243</v>
      </c>
      <c r="AI225" t="s">
        <v>243</v>
      </c>
      <c r="AJ225" t="s">
        <v>243</v>
      </c>
      <c r="AK225" t="s">
        <v>243</v>
      </c>
      <c r="AL225" t="s">
        <v>243</v>
      </c>
      <c r="AM225" t="s">
        <v>243</v>
      </c>
      <c r="AN225" t="s">
        <v>243</v>
      </c>
      <c r="AP225" t="s">
        <v>282</v>
      </c>
      <c r="AR225" t="s">
        <v>413</v>
      </c>
      <c r="AT225" t="s">
        <v>342</v>
      </c>
      <c r="AU225" t="s">
        <v>249</v>
      </c>
      <c r="AV225" t="s">
        <v>243</v>
      </c>
      <c r="AW225" t="s">
        <v>242</v>
      </c>
      <c r="AX225" t="s">
        <v>242</v>
      </c>
      <c r="AY225" t="s">
        <v>243</v>
      </c>
      <c r="AZ225" t="s">
        <v>242</v>
      </c>
      <c r="BA225" t="s">
        <v>243</v>
      </c>
      <c r="BB225" t="s">
        <v>243</v>
      </c>
      <c r="BC225" t="s">
        <v>250</v>
      </c>
      <c r="BD225" t="s">
        <v>250</v>
      </c>
      <c r="BE225" t="s">
        <v>250</v>
      </c>
      <c r="BF225" t="s">
        <v>250</v>
      </c>
      <c r="BG225" t="s">
        <v>250</v>
      </c>
      <c r="BH225" t="s">
        <v>250</v>
      </c>
      <c r="BI225" t="s">
        <v>251</v>
      </c>
      <c r="BJ225" t="s">
        <v>251</v>
      </c>
      <c r="BK225" t="s">
        <v>251</v>
      </c>
      <c r="BL225" t="s">
        <v>251</v>
      </c>
      <c r="BN225" t="s">
        <v>251</v>
      </c>
      <c r="BO225" t="s">
        <v>251</v>
      </c>
      <c r="BP225" t="s">
        <v>288</v>
      </c>
      <c r="BQ225" t="s">
        <v>251</v>
      </c>
      <c r="BR225" t="s">
        <v>251</v>
      </c>
      <c r="BT225" t="s">
        <v>251</v>
      </c>
      <c r="BU225" t="s">
        <v>251</v>
      </c>
      <c r="BV225" t="s">
        <v>251</v>
      </c>
      <c r="BX225" t="s">
        <v>251</v>
      </c>
      <c r="BY225" t="s">
        <v>251</v>
      </c>
      <c r="BZ225" t="s">
        <v>251</v>
      </c>
      <c r="CA225" t="s">
        <v>251</v>
      </c>
      <c r="CB225" t="s">
        <v>251</v>
      </c>
      <c r="CC225" t="s">
        <v>251</v>
      </c>
      <c r="CD225" t="s">
        <v>251</v>
      </c>
      <c r="CE225" t="s">
        <v>251</v>
      </c>
      <c r="CF225" t="s">
        <v>251</v>
      </c>
      <c r="CG225" t="s">
        <v>251</v>
      </c>
      <c r="CH225" t="s">
        <v>251</v>
      </c>
      <c r="CI225" t="s">
        <v>251</v>
      </c>
      <c r="CJ225" t="s">
        <v>251</v>
      </c>
      <c r="CK225" t="s">
        <v>251</v>
      </c>
      <c r="CL225" t="s">
        <v>251</v>
      </c>
      <c r="CN225" t="s">
        <v>109</v>
      </c>
      <c r="CQ225" t="s">
        <v>359</v>
      </c>
      <c r="DL225" t="s">
        <v>455</v>
      </c>
      <c r="DM225" t="s">
        <v>243</v>
      </c>
      <c r="DN225" t="s">
        <v>243</v>
      </c>
      <c r="DO225" t="s">
        <v>243</v>
      </c>
      <c r="DP225" t="s">
        <v>243</v>
      </c>
      <c r="DQ225" t="s">
        <v>243</v>
      </c>
      <c r="DR225" t="s">
        <v>243</v>
      </c>
      <c r="DS225" t="s">
        <v>242</v>
      </c>
      <c r="DT225" t="s">
        <v>243</v>
      </c>
      <c r="DU225" t="s">
        <v>242</v>
      </c>
      <c r="DV225" t="s">
        <v>243</v>
      </c>
      <c r="DW225" t="s">
        <v>242</v>
      </c>
      <c r="DX225" t="s">
        <v>243</v>
      </c>
      <c r="DY225" t="s">
        <v>243</v>
      </c>
      <c r="DZ225" t="s">
        <v>243</v>
      </c>
      <c r="EA225" t="s">
        <v>243</v>
      </c>
      <c r="EB225" t="s">
        <v>243</v>
      </c>
      <c r="EC225" t="s">
        <v>243</v>
      </c>
      <c r="ED225" t="s">
        <v>243</v>
      </c>
      <c r="EF225" t="s">
        <v>109</v>
      </c>
      <c r="EG225" t="s">
        <v>243</v>
      </c>
      <c r="EH225" t="s">
        <v>243</v>
      </c>
      <c r="EI225" t="s">
        <v>243</v>
      </c>
      <c r="EJ225" t="s">
        <v>243</v>
      </c>
      <c r="EK225" t="s">
        <v>243</v>
      </c>
      <c r="EL225" t="s">
        <v>243</v>
      </c>
      <c r="EM225" t="s">
        <v>243</v>
      </c>
      <c r="EN225" t="s">
        <v>242</v>
      </c>
      <c r="EO225" t="s">
        <v>243</v>
      </c>
      <c r="EP225" t="s">
        <v>243</v>
      </c>
      <c r="EQ225" t="s">
        <v>243</v>
      </c>
      <c r="ER225" t="s">
        <v>243</v>
      </c>
      <c r="ES225" t="s">
        <v>243</v>
      </c>
      <c r="ET225" t="s">
        <v>243</v>
      </c>
      <c r="EU225" t="s">
        <v>243</v>
      </c>
      <c r="EV225" t="s">
        <v>243</v>
      </c>
      <c r="EW225" t="s">
        <v>243</v>
      </c>
      <c r="EX225" t="s">
        <v>243</v>
      </c>
      <c r="EY225" t="s">
        <v>243</v>
      </c>
      <c r="EZ225" t="s">
        <v>243</v>
      </c>
      <c r="FA225" t="s">
        <v>243</v>
      </c>
      <c r="FB225" t="s">
        <v>243</v>
      </c>
      <c r="FC225" t="s">
        <v>243</v>
      </c>
      <c r="FD225" t="s">
        <v>243</v>
      </c>
      <c r="FE225" t="s">
        <v>243</v>
      </c>
      <c r="FF225" t="s">
        <v>243</v>
      </c>
      <c r="FG225" t="s">
        <v>243</v>
      </c>
      <c r="FH225" t="s">
        <v>243</v>
      </c>
      <c r="FI225" t="s">
        <v>243</v>
      </c>
      <c r="FJ225" t="s">
        <v>243</v>
      </c>
      <c r="FK225" t="s">
        <v>243</v>
      </c>
      <c r="FL225" t="s">
        <v>272</v>
      </c>
      <c r="FM225" t="s">
        <v>242</v>
      </c>
      <c r="FN225" t="s">
        <v>243</v>
      </c>
      <c r="FO225" t="s">
        <v>243</v>
      </c>
      <c r="FP225" t="s">
        <v>243</v>
      </c>
      <c r="FQ225" t="s">
        <v>243</v>
      </c>
      <c r="FR225" t="s">
        <v>242</v>
      </c>
      <c r="FS225" t="s">
        <v>242</v>
      </c>
      <c r="FT225" t="s">
        <v>243</v>
      </c>
      <c r="FU225" t="s">
        <v>243</v>
      </c>
      <c r="FV225" t="s">
        <v>243</v>
      </c>
      <c r="FW225" t="s">
        <v>243</v>
      </c>
      <c r="FX225" t="s">
        <v>243</v>
      </c>
      <c r="FY225" t="s">
        <v>243</v>
      </c>
      <c r="FZ225" t="s">
        <v>243</v>
      </c>
      <c r="GA225" t="s">
        <v>243</v>
      </c>
      <c r="GB225" t="s">
        <v>243</v>
      </c>
      <c r="GC225" t="s">
        <v>243</v>
      </c>
      <c r="GD225" t="s">
        <v>243</v>
      </c>
      <c r="GE225" t="s">
        <v>243</v>
      </c>
      <c r="GG225" t="s">
        <v>1256</v>
      </c>
    </row>
    <row r="226" spans="1:189" x14ac:dyDescent="0.35">
      <c r="A226" t="s">
        <v>1257</v>
      </c>
      <c r="B226" t="s">
        <v>1249</v>
      </c>
      <c r="C226" t="s">
        <v>233</v>
      </c>
      <c r="D226" t="s">
        <v>498</v>
      </c>
      <c r="E226" t="s">
        <v>233</v>
      </c>
      <c r="F226" t="s">
        <v>233</v>
      </c>
      <c r="G226" t="s">
        <v>233</v>
      </c>
      <c r="H226" t="s">
        <v>380</v>
      </c>
      <c r="I226" t="s">
        <v>261</v>
      </c>
      <c r="K226" t="s">
        <v>567</v>
      </c>
      <c r="L226" t="s">
        <v>1258</v>
      </c>
      <c r="N226" t="s">
        <v>240</v>
      </c>
      <c r="O226" t="s">
        <v>241</v>
      </c>
      <c r="P226" t="s">
        <v>242</v>
      </c>
      <c r="Q226" t="s">
        <v>243</v>
      </c>
      <c r="R226" t="s">
        <v>243</v>
      </c>
      <c r="S226" t="s">
        <v>243</v>
      </c>
      <c r="T226" t="s">
        <v>243</v>
      </c>
      <c r="U226" t="s">
        <v>243</v>
      </c>
      <c r="W226" t="s">
        <v>244</v>
      </c>
      <c r="Y226" t="s">
        <v>311</v>
      </c>
      <c r="Z226" t="s">
        <v>242</v>
      </c>
      <c r="AA226" t="s">
        <v>243</v>
      </c>
      <c r="AB226" t="s">
        <v>243</v>
      </c>
      <c r="AC226" t="s">
        <v>243</v>
      </c>
      <c r="AD226" t="s">
        <v>243</v>
      </c>
      <c r="AE226" t="s">
        <v>243</v>
      </c>
      <c r="AF226" t="s">
        <v>243</v>
      </c>
      <c r="AG226" t="s">
        <v>243</v>
      </c>
      <c r="AH226" t="s">
        <v>243</v>
      </c>
      <c r="AI226" t="s">
        <v>243</v>
      </c>
      <c r="AJ226" t="s">
        <v>243</v>
      </c>
      <c r="AK226" t="s">
        <v>243</v>
      </c>
      <c r="AL226" t="s">
        <v>243</v>
      </c>
      <c r="AM226" t="s">
        <v>243</v>
      </c>
      <c r="AN226" t="s">
        <v>243</v>
      </c>
      <c r="AP226" t="s">
        <v>246</v>
      </c>
      <c r="AR226" t="s">
        <v>283</v>
      </c>
      <c r="AT226" t="s">
        <v>284</v>
      </c>
      <c r="AU226" t="s">
        <v>511</v>
      </c>
      <c r="AV226" t="s">
        <v>243</v>
      </c>
      <c r="AW226" t="s">
        <v>243</v>
      </c>
      <c r="AX226" t="s">
        <v>243</v>
      </c>
      <c r="AY226" t="s">
        <v>243</v>
      </c>
      <c r="AZ226" t="s">
        <v>242</v>
      </c>
      <c r="BA226" t="s">
        <v>243</v>
      </c>
      <c r="BB226" t="s">
        <v>243</v>
      </c>
      <c r="BC226" t="s">
        <v>250</v>
      </c>
      <c r="BD226" t="s">
        <v>250</v>
      </c>
      <c r="BE226" t="s">
        <v>286</v>
      </c>
      <c r="BF226" t="s">
        <v>250</v>
      </c>
      <c r="BG226" t="s">
        <v>250</v>
      </c>
      <c r="BH226" t="s">
        <v>250</v>
      </c>
      <c r="BI226" t="s">
        <v>348</v>
      </c>
      <c r="BJ226" t="s">
        <v>251</v>
      </c>
      <c r="BK226" t="s">
        <v>251</v>
      </c>
      <c r="BL226" t="s">
        <v>349</v>
      </c>
      <c r="BN226" t="s">
        <v>251</v>
      </c>
      <c r="BO226" t="s">
        <v>251</v>
      </c>
      <c r="BP226" t="s">
        <v>288</v>
      </c>
      <c r="BQ226" t="s">
        <v>266</v>
      </c>
      <c r="BR226" t="s">
        <v>251</v>
      </c>
      <c r="BT226" t="s">
        <v>251</v>
      </c>
      <c r="BU226" t="s">
        <v>251</v>
      </c>
      <c r="BV226" t="s">
        <v>251</v>
      </c>
      <c r="BX226" t="s">
        <v>251</v>
      </c>
      <c r="BY226" t="s">
        <v>382</v>
      </c>
      <c r="BZ226" t="s">
        <v>254</v>
      </c>
      <c r="CA226" t="s">
        <v>251</v>
      </c>
      <c r="CB226" t="s">
        <v>251</v>
      </c>
      <c r="CC226" t="s">
        <v>251</v>
      </c>
      <c r="CD226" t="s">
        <v>327</v>
      </c>
      <c r="CE226" t="s">
        <v>251</v>
      </c>
      <c r="CF226" t="s">
        <v>251</v>
      </c>
      <c r="CG226" t="s">
        <v>423</v>
      </c>
      <c r="CH226" t="s">
        <v>475</v>
      </c>
      <c r="CI226" t="s">
        <v>414</v>
      </c>
      <c r="CJ226" t="s">
        <v>251</v>
      </c>
      <c r="CK226" t="s">
        <v>251</v>
      </c>
      <c r="CL226" t="s">
        <v>251</v>
      </c>
      <c r="CN226" t="s">
        <v>110</v>
      </c>
      <c r="CO226" t="s">
        <v>109</v>
      </c>
      <c r="CP226" t="s">
        <v>119</v>
      </c>
      <c r="CQ226" t="s">
        <v>293</v>
      </c>
      <c r="DL226" t="s">
        <v>424</v>
      </c>
      <c r="DM226" t="s">
        <v>243</v>
      </c>
      <c r="DN226" t="s">
        <v>243</v>
      </c>
      <c r="DO226" t="s">
        <v>243</v>
      </c>
      <c r="DP226" t="s">
        <v>243</v>
      </c>
      <c r="DQ226" t="s">
        <v>242</v>
      </c>
      <c r="DR226" t="s">
        <v>243</v>
      </c>
      <c r="DS226" t="s">
        <v>242</v>
      </c>
      <c r="DT226" t="s">
        <v>243</v>
      </c>
      <c r="DU226" t="s">
        <v>243</v>
      </c>
      <c r="DV226" t="s">
        <v>243</v>
      </c>
      <c r="DW226" t="s">
        <v>242</v>
      </c>
      <c r="DX226" t="s">
        <v>243</v>
      </c>
      <c r="DY226" t="s">
        <v>243</v>
      </c>
      <c r="DZ226" t="s">
        <v>243</v>
      </c>
      <c r="EA226" t="s">
        <v>243</v>
      </c>
      <c r="EB226" t="s">
        <v>243</v>
      </c>
      <c r="EC226" t="s">
        <v>243</v>
      </c>
      <c r="ED226" t="s">
        <v>243</v>
      </c>
      <c r="EF226" t="s">
        <v>1259</v>
      </c>
      <c r="EG226" t="s">
        <v>242</v>
      </c>
      <c r="EH226" t="s">
        <v>243</v>
      </c>
      <c r="EI226" t="s">
        <v>243</v>
      </c>
      <c r="EJ226" t="s">
        <v>243</v>
      </c>
      <c r="EK226" t="s">
        <v>243</v>
      </c>
      <c r="EL226" t="s">
        <v>243</v>
      </c>
      <c r="EM226" t="s">
        <v>243</v>
      </c>
      <c r="EN226" t="s">
        <v>242</v>
      </c>
      <c r="EO226" t="s">
        <v>242</v>
      </c>
      <c r="EP226" t="s">
        <v>243</v>
      </c>
      <c r="EQ226" t="s">
        <v>243</v>
      </c>
      <c r="ER226" t="s">
        <v>243</v>
      </c>
      <c r="ES226" t="s">
        <v>243</v>
      </c>
      <c r="ET226" t="s">
        <v>243</v>
      </c>
      <c r="EU226" t="s">
        <v>243</v>
      </c>
      <c r="EV226" t="s">
        <v>243</v>
      </c>
      <c r="EW226" t="s">
        <v>243</v>
      </c>
      <c r="EX226" t="s">
        <v>243</v>
      </c>
      <c r="EY226" t="s">
        <v>243</v>
      </c>
      <c r="EZ226" t="s">
        <v>243</v>
      </c>
      <c r="FA226" t="s">
        <v>243</v>
      </c>
      <c r="FB226" t="s">
        <v>243</v>
      </c>
      <c r="FC226" t="s">
        <v>243</v>
      </c>
      <c r="FD226" t="s">
        <v>243</v>
      </c>
      <c r="FE226" t="s">
        <v>243</v>
      </c>
      <c r="FF226" t="s">
        <v>243</v>
      </c>
      <c r="FG226" t="s">
        <v>243</v>
      </c>
      <c r="FH226" t="s">
        <v>243</v>
      </c>
      <c r="FI226" t="s">
        <v>243</v>
      </c>
      <c r="FJ226" t="s">
        <v>243</v>
      </c>
      <c r="FK226" t="s">
        <v>243</v>
      </c>
      <c r="FL226" t="s">
        <v>1260</v>
      </c>
      <c r="FM226" t="s">
        <v>242</v>
      </c>
      <c r="FN226" t="s">
        <v>243</v>
      </c>
      <c r="FO226" t="s">
        <v>242</v>
      </c>
      <c r="FP226" t="s">
        <v>243</v>
      </c>
      <c r="FQ226" t="s">
        <v>243</v>
      </c>
      <c r="FR226" t="s">
        <v>243</v>
      </c>
      <c r="FS226" t="s">
        <v>243</v>
      </c>
      <c r="FT226" t="s">
        <v>243</v>
      </c>
      <c r="FU226" t="s">
        <v>243</v>
      </c>
      <c r="FV226" t="s">
        <v>243</v>
      </c>
      <c r="FW226" t="s">
        <v>242</v>
      </c>
      <c r="FX226" t="s">
        <v>243</v>
      </c>
      <c r="FY226" t="s">
        <v>243</v>
      </c>
      <c r="FZ226" t="s">
        <v>243</v>
      </c>
      <c r="GA226" t="s">
        <v>243</v>
      </c>
      <c r="GB226" t="s">
        <v>243</v>
      </c>
      <c r="GC226" t="s">
        <v>243</v>
      </c>
      <c r="GD226" t="s">
        <v>243</v>
      </c>
      <c r="GE226" t="s">
        <v>243</v>
      </c>
      <c r="GG226" t="s">
        <v>1261</v>
      </c>
    </row>
    <row r="227" spans="1:189" x14ac:dyDescent="0.35">
      <c r="A227" t="s">
        <v>1262</v>
      </c>
      <c r="B227" t="s">
        <v>1249</v>
      </c>
      <c r="C227" t="s">
        <v>233</v>
      </c>
      <c r="D227" t="s">
        <v>486</v>
      </c>
      <c r="E227" t="s">
        <v>233</v>
      </c>
      <c r="F227" t="s">
        <v>233</v>
      </c>
      <c r="G227" t="s">
        <v>233</v>
      </c>
      <c r="H227" t="s">
        <v>832</v>
      </c>
      <c r="I227" t="s">
        <v>261</v>
      </c>
      <c r="K227" t="s">
        <v>238</v>
      </c>
      <c r="L227" t="s">
        <v>239</v>
      </c>
      <c r="N227" t="s">
        <v>240</v>
      </c>
      <c r="O227" t="s">
        <v>241</v>
      </c>
      <c r="P227" t="s">
        <v>242</v>
      </c>
      <c r="Q227" t="s">
        <v>243</v>
      </c>
      <c r="R227" t="s">
        <v>243</v>
      </c>
      <c r="S227" t="s">
        <v>243</v>
      </c>
      <c r="T227" t="s">
        <v>243</v>
      </c>
      <c r="U227" t="s">
        <v>243</v>
      </c>
      <c r="W227" t="s">
        <v>244</v>
      </c>
      <c r="Y227" t="s">
        <v>311</v>
      </c>
      <c r="Z227" t="s">
        <v>242</v>
      </c>
      <c r="AA227" t="s">
        <v>243</v>
      </c>
      <c r="AB227" t="s">
        <v>243</v>
      </c>
      <c r="AC227" t="s">
        <v>243</v>
      </c>
      <c r="AD227" t="s">
        <v>243</v>
      </c>
      <c r="AE227" t="s">
        <v>243</v>
      </c>
      <c r="AF227" t="s">
        <v>243</v>
      </c>
      <c r="AG227" t="s">
        <v>243</v>
      </c>
      <c r="AH227" t="s">
        <v>243</v>
      </c>
      <c r="AI227" t="s">
        <v>243</v>
      </c>
      <c r="AJ227" t="s">
        <v>243</v>
      </c>
      <c r="AK227" t="s">
        <v>243</v>
      </c>
      <c r="AL227" t="s">
        <v>243</v>
      </c>
      <c r="AM227" t="s">
        <v>243</v>
      </c>
      <c r="AN227" t="s">
        <v>243</v>
      </c>
      <c r="AP227" t="s">
        <v>282</v>
      </c>
      <c r="AR227" t="s">
        <v>357</v>
      </c>
      <c r="AT227" t="s">
        <v>248</v>
      </c>
      <c r="AU227" t="s">
        <v>337</v>
      </c>
      <c r="AV227" t="s">
        <v>243</v>
      </c>
      <c r="AW227" t="s">
        <v>242</v>
      </c>
      <c r="AX227" t="s">
        <v>243</v>
      </c>
      <c r="AY227" t="s">
        <v>242</v>
      </c>
      <c r="AZ227" t="s">
        <v>242</v>
      </c>
      <c r="BA227" t="s">
        <v>243</v>
      </c>
      <c r="BB227" t="s">
        <v>243</v>
      </c>
      <c r="BC227" t="s">
        <v>250</v>
      </c>
      <c r="BD227" t="s">
        <v>250</v>
      </c>
      <c r="BE227" t="s">
        <v>250</v>
      </c>
      <c r="BF227" t="s">
        <v>250</v>
      </c>
      <c r="BG227" t="s">
        <v>250</v>
      </c>
      <c r="BH227" t="s">
        <v>250</v>
      </c>
      <c r="BI227" t="s">
        <v>251</v>
      </c>
      <c r="BJ227" t="s">
        <v>251</v>
      </c>
      <c r="BK227" t="s">
        <v>251</v>
      </c>
      <c r="BL227" t="s">
        <v>251</v>
      </c>
      <c r="BN227" t="s">
        <v>251</v>
      </c>
      <c r="BO227" t="s">
        <v>251</v>
      </c>
      <c r="BP227" t="s">
        <v>251</v>
      </c>
      <c r="BQ227" t="s">
        <v>266</v>
      </c>
      <c r="BR227" t="s">
        <v>251</v>
      </c>
      <c r="BT227" t="s">
        <v>251</v>
      </c>
      <c r="BU227" t="s">
        <v>251</v>
      </c>
      <c r="BV227" t="s">
        <v>251</v>
      </c>
      <c r="BX227" t="s">
        <v>338</v>
      </c>
      <c r="BY227" t="s">
        <v>251</v>
      </c>
      <c r="BZ227" t="s">
        <v>251</v>
      </c>
      <c r="CA227" t="s">
        <v>251</v>
      </c>
      <c r="CB227" t="s">
        <v>251</v>
      </c>
      <c r="CC227" t="s">
        <v>251</v>
      </c>
      <c r="CD227" t="s">
        <v>251</v>
      </c>
      <c r="CE227" t="s">
        <v>251</v>
      </c>
      <c r="CF227" t="s">
        <v>251</v>
      </c>
      <c r="CG227" t="s">
        <v>251</v>
      </c>
      <c r="CH227" t="s">
        <v>251</v>
      </c>
      <c r="CI227" t="s">
        <v>251</v>
      </c>
      <c r="CJ227" t="s">
        <v>251</v>
      </c>
      <c r="CK227" t="s">
        <v>251</v>
      </c>
      <c r="CL227" t="s">
        <v>251</v>
      </c>
      <c r="CN227" t="s">
        <v>117</v>
      </c>
      <c r="CO227" t="s">
        <v>110</v>
      </c>
      <c r="CQ227" t="s">
        <v>255</v>
      </c>
      <c r="CR227" t="s">
        <v>702</v>
      </c>
      <c r="CS227" t="s">
        <v>243</v>
      </c>
      <c r="CT227" t="s">
        <v>243</v>
      </c>
      <c r="CU227" t="s">
        <v>242</v>
      </c>
      <c r="CV227" t="s">
        <v>243</v>
      </c>
      <c r="CW227" t="s">
        <v>242</v>
      </c>
      <c r="CX227" t="s">
        <v>243</v>
      </c>
      <c r="CY227" t="s">
        <v>243</v>
      </c>
      <c r="CZ227" t="s">
        <v>243</v>
      </c>
      <c r="DA227" t="s">
        <v>243</v>
      </c>
      <c r="DB227" t="s">
        <v>243</v>
      </c>
      <c r="DC227" t="s">
        <v>242</v>
      </c>
      <c r="DD227" t="s">
        <v>242</v>
      </c>
      <c r="DE227" t="s">
        <v>243</v>
      </c>
      <c r="DF227" t="s">
        <v>243</v>
      </c>
      <c r="DG227" t="s">
        <v>243</v>
      </c>
      <c r="DH227" t="s">
        <v>243</v>
      </c>
      <c r="DI227" t="s">
        <v>243</v>
      </c>
      <c r="DJ227" t="s">
        <v>243</v>
      </c>
      <c r="EF227" t="s">
        <v>1263</v>
      </c>
      <c r="EG227" t="s">
        <v>243</v>
      </c>
      <c r="EH227" t="s">
        <v>243</v>
      </c>
      <c r="EI227" t="s">
        <v>243</v>
      </c>
      <c r="EJ227" t="s">
        <v>243</v>
      </c>
      <c r="EK227" t="s">
        <v>243</v>
      </c>
      <c r="EL227" t="s">
        <v>243</v>
      </c>
      <c r="EM227" t="s">
        <v>243</v>
      </c>
      <c r="EN227" t="s">
        <v>243</v>
      </c>
      <c r="EO227" t="s">
        <v>242</v>
      </c>
      <c r="EP227" t="s">
        <v>243</v>
      </c>
      <c r="EQ227" t="s">
        <v>243</v>
      </c>
      <c r="ER227" t="s">
        <v>243</v>
      </c>
      <c r="ES227" t="s">
        <v>243</v>
      </c>
      <c r="ET227" t="s">
        <v>243</v>
      </c>
      <c r="EU227" t="s">
        <v>243</v>
      </c>
      <c r="EV227" t="s">
        <v>242</v>
      </c>
      <c r="EW227" t="s">
        <v>243</v>
      </c>
      <c r="EX227" t="s">
        <v>243</v>
      </c>
      <c r="EY227" t="s">
        <v>243</v>
      </c>
      <c r="EZ227" t="s">
        <v>243</v>
      </c>
      <c r="FA227" t="s">
        <v>243</v>
      </c>
      <c r="FB227" t="s">
        <v>243</v>
      </c>
      <c r="FC227" t="s">
        <v>243</v>
      </c>
      <c r="FD227" t="s">
        <v>243</v>
      </c>
      <c r="FE227" t="s">
        <v>243</v>
      </c>
      <c r="FF227" t="s">
        <v>243</v>
      </c>
      <c r="FG227" t="s">
        <v>243</v>
      </c>
      <c r="FH227" t="s">
        <v>243</v>
      </c>
      <c r="FI227" t="s">
        <v>243</v>
      </c>
      <c r="FJ227" t="s">
        <v>243</v>
      </c>
      <c r="FK227" t="s">
        <v>243</v>
      </c>
      <c r="FL227" t="s">
        <v>576</v>
      </c>
      <c r="FM227" t="s">
        <v>242</v>
      </c>
      <c r="FN227" t="s">
        <v>243</v>
      </c>
      <c r="FO227" t="s">
        <v>243</v>
      </c>
      <c r="FP227" t="s">
        <v>243</v>
      </c>
      <c r="FQ227" t="s">
        <v>243</v>
      </c>
      <c r="FR227" t="s">
        <v>242</v>
      </c>
      <c r="FS227" t="s">
        <v>243</v>
      </c>
      <c r="FT227" t="s">
        <v>242</v>
      </c>
      <c r="FU227" t="s">
        <v>243</v>
      </c>
      <c r="FV227" t="s">
        <v>243</v>
      </c>
      <c r="FW227" t="s">
        <v>243</v>
      </c>
      <c r="FX227" t="s">
        <v>243</v>
      </c>
      <c r="FY227" t="s">
        <v>243</v>
      </c>
      <c r="FZ227" t="s">
        <v>243</v>
      </c>
      <c r="GA227" t="s">
        <v>243</v>
      </c>
      <c r="GB227" t="s">
        <v>243</v>
      </c>
      <c r="GC227" t="s">
        <v>243</v>
      </c>
      <c r="GD227" t="s">
        <v>243</v>
      </c>
      <c r="GE227" t="s">
        <v>243</v>
      </c>
      <c r="GG227" t="s">
        <v>1264</v>
      </c>
    </row>
    <row r="228" spans="1:189" x14ac:dyDescent="0.35">
      <c r="A228" t="s">
        <v>1265</v>
      </c>
      <c r="B228" t="s">
        <v>1249</v>
      </c>
      <c r="C228" t="s">
        <v>233</v>
      </c>
      <c r="D228" t="s">
        <v>493</v>
      </c>
      <c r="E228" t="s">
        <v>233</v>
      </c>
      <c r="F228" t="s">
        <v>233</v>
      </c>
      <c r="G228" t="s">
        <v>233</v>
      </c>
      <c r="H228" t="s">
        <v>1266</v>
      </c>
      <c r="I228" t="s">
        <v>236</v>
      </c>
      <c r="J228" t="s">
        <v>507</v>
      </c>
      <c r="K228" t="s">
        <v>628</v>
      </c>
      <c r="L228" t="s">
        <v>629</v>
      </c>
      <c r="N228" t="s">
        <v>240</v>
      </c>
      <c r="O228" t="s">
        <v>280</v>
      </c>
      <c r="P228" t="s">
        <v>243</v>
      </c>
      <c r="Q228" t="s">
        <v>243</v>
      </c>
      <c r="R228" t="s">
        <v>242</v>
      </c>
      <c r="S228" t="s">
        <v>243</v>
      </c>
      <c r="T228" t="s">
        <v>243</v>
      </c>
      <c r="U228" t="s">
        <v>243</v>
      </c>
      <c r="W228" t="s">
        <v>261</v>
      </c>
      <c r="Y228" t="s">
        <v>281</v>
      </c>
      <c r="Z228" t="s">
        <v>243</v>
      </c>
      <c r="AA228" t="s">
        <v>243</v>
      </c>
      <c r="AB228" t="s">
        <v>243</v>
      </c>
      <c r="AC228" t="s">
        <v>243</v>
      </c>
      <c r="AD228" t="s">
        <v>243</v>
      </c>
      <c r="AE228" t="s">
        <v>243</v>
      </c>
      <c r="AF228" t="s">
        <v>243</v>
      </c>
      <c r="AG228" t="s">
        <v>242</v>
      </c>
      <c r="AH228" t="s">
        <v>243</v>
      </c>
      <c r="AI228" t="s">
        <v>243</v>
      </c>
      <c r="AJ228" t="s">
        <v>243</v>
      </c>
      <c r="AK228" t="s">
        <v>243</v>
      </c>
      <c r="AL228" t="s">
        <v>243</v>
      </c>
      <c r="AM228" t="s">
        <v>243</v>
      </c>
      <c r="AN228" t="s">
        <v>243</v>
      </c>
      <c r="AP228" t="s">
        <v>246</v>
      </c>
      <c r="AR228" t="s">
        <v>247</v>
      </c>
      <c r="AT228" t="s">
        <v>264</v>
      </c>
      <c r="AU228" t="s">
        <v>303</v>
      </c>
      <c r="AV228" t="s">
        <v>243</v>
      </c>
      <c r="AW228" t="s">
        <v>243</v>
      </c>
      <c r="AX228" t="s">
        <v>242</v>
      </c>
      <c r="AY228" t="s">
        <v>243</v>
      </c>
      <c r="AZ228" t="s">
        <v>243</v>
      </c>
      <c r="BA228" t="s">
        <v>243</v>
      </c>
      <c r="BB228" t="s">
        <v>243</v>
      </c>
      <c r="BC228" t="s">
        <v>287</v>
      </c>
      <c r="BD228" t="s">
        <v>250</v>
      </c>
      <c r="BE228" t="s">
        <v>286</v>
      </c>
      <c r="BF228" t="s">
        <v>287</v>
      </c>
      <c r="BG228" t="s">
        <v>250</v>
      </c>
      <c r="BH228" t="s">
        <v>250</v>
      </c>
      <c r="BI228" t="s">
        <v>348</v>
      </c>
      <c r="BJ228" t="s">
        <v>251</v>
      </c>
      <c r="BK228" t="s">
        <v>251</v>
      </c>
      <c r="BL228" t="s">
        <v>251</v>
      </c>
      <c r="BN228" t="s">
        <v>251</v>
      </c>
      <c r="BO228" t="s">
        <v>251</v>
      </c>
      <c r="BP228" t="s">
        <v>288</v>
      </c>
      <c r="BQ228" t="s">
        <v>266</v>
      </c>
      <c r="BR228" t="s">
        <v>267</v>
      </c>
      <c r="BT228" t="s">
        <v>251</v>
      </c>
      <c r="BU228" t="s">
        <v>253</v>
      </c>
      <c r="BV228" t="s">
        <v>251</v>
      </c>
      <c r="BX228" t="s">
        <v>251</v>
      </c>
      <c r="BY228" t="s">
        <v>251</v>
      </c>
      <c r="BZ228" t="s">
        <v>254</v>
      </c>
      <c r="CA228" t="s">
        <v>251</v>
      </c>
      <c r="CB228" t="s">
        <v>291</v>
      </c>
      <c r="CC228" t="s">
        <v>251</v>
      </c>
      <c r="CD228" t="s">
        <v>251</v>
      </c>
      <c r="CE228" t="s">
        <v>391</v>
      </c>
      <c r="CF228" t="s">
        <v>251</v>
      </c>
      <c r="CG228" t="s">
        <v>251</v>
      </c>
      <c r="CH228" t="s">
        <v>251</v>
      </c>
      <c r="CI228" t="s">
        <v>251</v>
      </c>
      <c r="CJ228" t="s">
        <v>328</v>
      </c>
      <c r="CK228" t="s">
        <v>251</v>
      </c>
      <c r="CL228" t="s">
        <v>251</v>
      </c>
      <c r="CN228" t="s">
        <v>110</v>
      </c>
      <c r="CO228" t="s">
        <v>114</v>
      </c>
      <c r="CP228" t="s">
        <v>119</v>
      </c>
      <c r="CQ228" t="s">
        <v>304</v>
      </c>
      <c r="CR228" t="s">
        <v>424</v>
      </c>
      <c r="CS228" t="s">
        <v>243</v>
      </c>
      <c r="CT228" t="s">
        <v>243</v>
      </c>
      <c r="CU228" t="s">
        <v>243</v>
      </c>
      <c r="CV228" t="s">
        <v>243</v>
      </c>
      <c r="CW228" t="s">
        <v>242</v>
      </c>
      <c r="CX228" t="s">
        <v>243</v>
      </c>
      <c r="CY228" t="s">
        <v>242</v>
      </c>
      <c r="CZ228" t="s">
        <v>243</v>
      </c>
      <c r="DA228" t="s">
        <v>243</v>
      </c>
      <c r="DB228" t="s">
        <v>243</v>
      </c>
      <c r="DC228" t="s">
        <v>242</v>
      </c>
      <c r="DD228" t="s">
        <v>243</v>
      </c>
      <c r="DE228" t="s">
        <v>243</v>
      </c>
      <c r="DF228" t="s">
        <v>243</v>
      </c>
      <c r="DG228" t="s">
        <v>243</v>
      </c>
      <c r="DH228" t="s">
        <v>243</v>
      </c>
      <c r="DI228" t="s">
        <v>243</v>
      </c>
      <c r="DJ228" t="s">
        <v>243</v>
      </c>
      <c r="EF228" t="s">
        <v>1259</v>
      </c>
      <c r="EG228" t="s">
        <v>242</v>
      </c>
      <c r="EH228" t="s">
        <v>243</v>
      </c>
      <c r="EI228" t="s">
        <v>243</v>
      </c>
      <c r="EJ228" t="s">
        <v>243</v>
      </c>
      <c r="EK228" t="s">
        <v>243</v>
      </c>
      <c r="EL228" t="s">
        <v>243</v>
      </c>
      <c r="EM228" t="s">
        <v>243</v>
      </c>
      <c r="EN228" t="s">
        <v>242</v>
      </c>
      <c r="EO228" t="s">
        <v>242</v>
      </c>
      <c r="EP228" t="s">
        <v>243</v>
      </c>
      <c r="EQ228" t="s">
        <v>243</v>
      </c>
      <c r="ER228" t="s">
        <v>243</v>
      </c>
      <c r="ES228" t="s">
        <v>243</v>
      </c>
      <c r="ET228" t="s">
        <v>243</v>
      </c>
      <c r="EU228" t="s">
        <v>243</v>
      </c>
      <c r="EV228" t="s">
        <v>243</v>
      </c>
      <c r="EW228" t="s">
        <v>243</v>
      </c>
      <c r="EX228" t="s">
        <v>243</v>
      </c>
      <c r="EY228" t="s">
        <v>243</v>
      </c>
      <c r="EZ228" t="s">
        <v>243</v>
      </c>
      <c r="FA228" t="s">
        <v>243</v>
      </c>
      <c r="FB228" t="s">
        <v>243</v>
      </c>
      <c r="FC228" t="s">
        <v>243</v>
      </c>
      <c r="FD228" t="s">
        <v>243</v>
      </c>
      <c r="FE228" t="s">
        <v>243</v>
      </c>
      <c r="FF228" t="s">
        <v>243</v>
      </c>
      <c r="FG228" t="s">
        <v>243</v>
      </c>
      <c r="FH228" t="s">
        <v>243</v>
      </c>
      <c r="FI228" t="s">
        <v>243</v>
      </c>
      <c r="FJ228" t="s">
        <v>243</v>
      </c>
      <c r="FK228" t="s">
        <v>243</v>
      </c>
      <c r="FL228" t="s">
        <v>1267</v>
      </c>
      <c r="FM228" t="s">
        <v>242</v>
      </c>
      <c r="FN228" t="s">
        <v>243</v>
      </c>
      <c r="FO228" t="s">
        <v>242</v>
      </c>
      <c r="FP228" t="s">
        <v>243</v>
      </c>
      <c r="FQ228" t="s">
        <v>243</v>
      </c>
      <c r="FR228" t="s">
        <v>243</v>
      </c>
      <c r="FS228" t="s">
        <v>243</v>
      </c>
      <c r="FT228" t="s">
        <v>243</v>
      </c>
      <c r="FU228" t="s">
        <v>243</v>
      </c>
      <c r="FV228" t="s">
        <v>243</v>
      </c>
      <c r="FW228" t="s">
        <v>243</v>
      </c>
      <c r="FX228" t="s">
        <v>243</v>
      </c>
      <c r="FY228" t="s">
        <v>243</v>
      </c>
      <c r="FZ228" t="s">
        <v>243</v>
      </c>
      <c r="GA228" t="s">
        <v>243</v>
      </c>
      <c r="GB228" t="s">
        <v>243</v>
      </c>
      <c r="GC228" t="s">
        <v>243</v>
      </c>
      <c r="GD228" t="s">
        <v>243</v>
      </c>
      <c r="GE228" t="s">
        <v>243</v>
      </c>
      <c r="GG228" t="s">
        <v>1268</v>
      </c>
    </row>
    <row r="229" spans="1:189" x14ac:dyDescent="0.35">
      <c r="A229" t="s">
        <v>1269</v>
      </c>
      <c r="B229" t="s">
        <v>1249</v>
      </c>
      <c r="C229" t="s">
        <v>233</v>
      </c>
      <c r="D229" t="s">
        <v>545</v>
      </c>
      <c r="E229" t="s">
        <v>233</v>
      </c>
      <c r="F229" t="s">
        <v>233</v>
      </c>
      <c r="G229" t="s">
        <v>233</v>
      </c>
      <c r="H229" t="s">
        <v>1270</v>
      </c>
      <c r="I229" t="s">
        <v>261</v>
      </c>
      <c r="K229" t="s">
        <v>238</v>
      </c>
      <c r="L229" t="s">
        <v>239</v>
      </c>
      <c r="N229" t="s">
        <v>240</v>
      </c>
      <c r="O229" t="s">
        <v>241</v>
      </c>
      <c r="P229" t="s">
        <v>242</v>
      </c>
      <c r="Q229" t="s">
        <v>243</v>
      </c>
      <c r="R229" t="s">
        <v>243</v>
      </c>
      <c r="S229" t="s">
        <v>243</v>
      </c>
      <c r="T229" t="s">
        <v>243</v>
      </c>
      <c r="U229" t="s">
        <v>243</v>
      </c>
      <c r="W229" t="s">
        <v>244</v>
      </c>
      <c r="Y229" t="s">
        <v>245</v>
      </c>
      <c r="Z229" t="s">
        <v>243</v>
      </c>
      <c r="AA229" t="s">
        <v>243</v>
      </c>
      <c r="AB229" t="s">
        <v>243</v>
      </c>
      <c r="AC229" t="s">
        <v>243</v>
      </c>
      <c r="AD229" t="s">
        <v>243</v>
      </c>
      <c r="AE229" t="s">
        <v>243</v>
      </c>
      <c r="AF229" t="s">
        <v>242</v>
      </c>
      <c r="AG229" t="s">
        <v>243</v>
      </c>
      <c r="AH229" t="s">
        <v>243</v>
      </c>
      <c r="AI229" t="s">
        <v>243</v>
      </c>
      <c r="AJ229" t="s">
        <v>243</v>
      </c>
      <c r="AK229" t="s">
        <v>243</v>
      </c>
      <c r="AL229" t="s">
        <v>243</v>
      </c>
      <c r="AM229" t="s">
        <v>243</v>
      </c>
      <c r="AN229" t="s">
        <v>243</v>
      </c>
      <c r="AP229" t="s">
        <v>246</v>
      </c>
      <c r="AR229" t="s">
        <v>247</v>
      </c>
      <c r="AT229" t="s">
        <v>242</v>
      </c>
      <c r="AU229" t="s">
        <v>261</v>
      </c>
      <c r="AV229" t="s">
        <v>243</v>
      </c>
      <c r="AW229" t="s">
        <v>243</v>
      </c>
      <c r="AX229" t="s">
        <v>243</v>
      </c>
      <c r="AY229" t="s">
        <v>243</v>
      </c>
      <c r="AZ229" t="s">
        <v>243</v>
      </c>
      <c r="BA229" t="s">
        <v>243</v>
      </c>
      <c r="BB229" t="s">
        <v>242</v>
      </c>
      <c r="BC229" t="s">
        <v>287</v>
      </c>
      <c r="BD229" t="s">
        <v>250</v>
      </c>
      <c r="BE229" t="s">
        <v>250</v>
      </c>
      <c r="BF229" t="s">
        <v>287</v>
      </c>
      <c r="BG229" t="s">
        <v>250</v>
      </c>
      <c r="BH229" t="s">
        <v>250</v>
      </c>
      <c r="BI229" t="s">
        <v>251</v>
      </c>
      <c r="BJ229" t="s">
        <v>251</v>
      </c>
      <c r="BK229" t="s">
        <v>251</v>
      </c>
      <c r="BL229" t="s">
        <v>251</v>
      </c>
      <c r="BN229" t="s">
        <v>251</v>
      </c>
      <c r="BO229" t="s">
        <v>251</v>
      </c>
      <c r="BP229" t="s">
        <v>251</v>
      </c>
      <c r="BQ229" t="s">
        <v>266</v>
      </c>
      <c r="BR229" t="s">
        <v>251</v>
      </c>
      <c r="BT229" t="s">
        <v>251</v>
      </c>
      <c r="BU229" t="s">
        <v>251</v>
      </c>
      <c r="BV229" t="s">
        <v>251</v>
      </c>
      <c r="BY229" t="s">
        <v>251</v>
      </c>
      <c r="BZ229" t="s">
        <v>251</v>
      </c>
      <c r="CA229" t="s">
        <v>251</v>
      </c>
      <c r="CB229" t="s">
        <v>251</v>
      </c>
      <c r="CC229" t="s">
        <v>251</v>
      </c>
      <c r="CD229" t="s">
        <v>251</v>
      </c>
      <c r="CE229" t="s">
        <v>251</v>
      </c>
      <c r="CF229" t="s">
        <v>251</v>
      </c>
      <c r="CG229" t="s">
        <v>251</v>
      </c>
      <c r="CH229" t="s">
        <v>251</v>
      </c>
      <c r="CI229" t="s">
        <v>251</v>
      </c>
      <c r="CJ229" t="s">
        <v>251</v>
      </c>
      <c r="CK229" t="s">
        <v>251</v>
      </c>
      <c r="CL229" t="s">
        <v>251</v>
      </c>
      <c r="CN229" t="s">
        <v>110</v>
      </c>
      <c r="CQ229" t="s">
        <v>255</v>
      </c>
      <c r="CR229" t="s">
        <v>367</v>
      </c>
      <c r="CS229" t="s">
        <v>243</v>
      </c>
      <c r="CT229" t="s">
        <v>243</v>
      </c>
      <c r="CU229" t="s">
        <v>243</v>
      </c>
      <c r="CV229" t="s">
        <v>243</v>
      </c>
      <c r="CW229" t="s">
        <v>243</v>
      </c>
      <c r="CX229" t="s">
        <v>243</v>
      </c>
      <c r="CY229" t="s">
        <v>243</v>
      </c>
      <c r="CZ229" t="s">
        <v>243</v>
      </c>
      <c r="DA229" t="s">
        <v>243</v>
      </c>
      <c r="DB229" t="s">
        <v>243</v>
      </c>
      <c r="DC229" t="s">
        <v>242</v>
      </c>
      <c r="DD229" t="s">
        <v>243</v>
      </c>
      <c r="DE229" t="s">
        <v>243</v>
      </c>
      <c r="DF229" t="s">
        <v>243</v>
      </c>
      <c r="DG229" t="s">
        <v>243</v>
      </c>
      <c r="DH229" t="s">
        <v>243</v>
      </c>
      <c r="DI229" t="s">
        <v>243</v>
      </c>
      <c r="DJ229" t="s">
        <v>243</v>
      </c>
      <c r="EF229" t="s">
        <v>110</v>
      </c>
      <c r="EG229" t="s">
        <v>243</v>
      </c>
      <c r="EH229" t="s">
        <v>243</v>
      </c>
      <c r="EI229" t="s">
        <v>243</v>
      </c>
      <c r="EJ229" t="s">
        <v>243</v>
      </c>
      <c r="EK229" t="s">
        <v>243</v>
      </c>
      <c r="EL229" t="s">
        <v>243</v>
      </c>
      <c r="EM229" t="s">
        <v>243</v>
      </c>
      <c r="EN229" t="s">
        <v>243</v>
      </c>
      <c r="EO229" t="s">
        <v>242</v>
      </c>
      <c r="EP229" t="s">
        <v>243</v>
      </c>
      <c r="EQ229" t="s">
        <v>243</v>
      </c>
      <c r="ER229" t="s">
        <v>243</v>
      </c>
      <c r="ES229" t="s">
        <v>243</v>
      </c>
      <c r="ET229" t="s">
        <v>243</v>
      </c>
      <c r="EU229" t="s">
        <v>243</v>
      </c>
      <c r="EV229" t="s">
        <v>243</v>
      </c>
      <c r="EW229" t="s">
        <v>243</v>
      </c>
      <c r="EX229" t="s">
        <v>243</v>
      </c>
      <c r="EY229" t="s">
        <v>243</v>
      </c>
      <c r="EZ229" t="s">
        <v>243</v>
      </c>
      <c r="FA229" t="s">
        <v>243</v>
      </c>
      <c r="FB229" t="s">
        <v>243</v>
      </c>
      <c r="FC229" t="s">
        <v>243</v>
      </c>
      <c r="FD229" t="s">
        <v>243</v>
      </c>
      <c r="FE229" t="s">
        <v>243</v>
      </c>
      <c r="FF229" t="s">
        <v>243</v>
      </c>
      <c r="FG229" t="s">
        <v>243</v>
      </c>
      <c r="FH229" t="s">
        <v>243</v>
      </c>
      <c r="FI229" t="s">
        <v>243</v>
      </c>
      <c r="FJ229" t="s">
        <v>243</v>
      </c>
      <c r="FK229" t="s">
        <v>243</v>
      </c>
      <c r="FL229" t="s">
        <v>506</v>
      </c>
      <c r="FM229" t="s">
        <v>242</v>
      </c>
      <c r="FN229" t="s">
        <v>243</v>
      </c>
      <c r="FO229" t="s">
        <v>243</v>
      </c>
      <c r="FP229" t="s">
        <v>243</v>
      </c>
      <c r="FQ229" t="s">
        <v>242</v>
      </c>
      <c r="FR229" t="s">
        <v>243</v>
      </c>
      <c r="FS229" t="s">
        <v>243</v>
      </c>
      <c r="FT229" t="s">
        <v>243</v>
      </c>
      <c r="FU229" t="s">
        <v>243</v>
      </c>
      <c r="FV229" t="s">
        <v>243</v>
      </c>
      <c r="FW229" t="s">
        <v>243</v>
      </c>
      <c r="FX229" t="s">
        <v>243</v>
      </c>
      <c r="FY229" t="s">
        <v>243</v>
      </c>
      <c r="FZ229" t="s">
        <v>243</v>
      </c>
      <c r="GA229" t="s">
        <v>243</v>
      </c>
      <c r="GB229" t="s">
        <v>243</v>
      </c>
      <c r="GC229" t="s">
        <v>243</v>
      </c>
      <c r="GD229" t="s">
        <v>243</v>
      </c>
      <c r="GE229" t="s">
        <v>243</v>
      </c>
      <c r="GG229" t="s">
        <v>1271</v>
      </c>
    </row>
    <row r="230" spans="1:189" x14ac:dyDescent="0.35">
      <c r="A230" t="s">
        <v>1272</v>
      </c>
      <c r="B230" t="s">
        <v>1249</v>
      </c>
      <c r="C230" t="s">
        <v>233</v>
      </c>
      <c r="D230" t="s">
        <v>319</v>
      </c>
      <c r="E230" t="s">
        <v>233</v>
      </c>
      <c r="F230" t="s">
        <v>233</v>
      </c>
      <c r="G230" t="s">
        <v>233</v>
      </c>
      <c r="H230" t="s">
        <v>1270</v>
      </c>
      <c r="I230" t="s">
        <v>236</v>
      </c>
      <c r="J230" t="s">
        <v>277</v>
      </c>
      <c r="K230" t="s">
        <v>238</v>
      </c>
      <c r="L230" t="s">
        <v>239</v>
      </c>
      <c r="N230" t="s">
        <v>240</v>
      </c>
      <c r="O230" t="s">
        <v>241</v>
      </c>
      <c r="P230" t="s">
        <v>242</v>
      </c>
      <c r="Q230" t="s">
        <v>243</v>
      </c>
      <c r="R230" t="s">
        <v>243</v>
      </c>
      <c r="S230" t="s">
        <v>243</v>
      </c>
      <c r="T230" t="s">
        <v>243</v>
      </c>
      <c r="U230" t="s">
        <v>243</v>
      </c>
      <c r="W230" t="s">
        <v>244</v>
      </c>
      <c r="Y230" t="s">
        <v>262</v>
      </c>
      <c r="Z230" t="s">
        <v>243</v>
      </c>
      <c r="AA230" t="s">
        <v>243</v>
      </c>
      <c r="AB230" t="s">
        <v>243</v>
      </c>
      <c r="AC230" t="s">
        <v>243</v>
      </c>
      <c r="AD230" t="s">
        <v>243</v>
      </c>
      <c r="AE230" t="s">
        <v>242</v>
      </c>
      <c r="AF230" t="s">
        <v>243</v>
      </c>
      <c r="AG230" t="s">
        <v>243</v>
      </c>
      <c r="AH230" t="s">
        <v>243</v>
      </c>
      <c r="AI230" t="s">
        <v>243</v>
      </c>
      <c r="AJ230" t="s">
        <v>243</v>
      </c>
      <c r="AK230" t="s">
        <v>243</v>
      </c>
      <c r="AL230" t="s">
        <v>243</v>
      </c>
      <c r="AM230" t="s">
        <v>243</v>
      </c>
      <c r="AN230" t="s">
        <v>243</v>
      </c>
      <c r="AP230" t="s">
        <v>282</v>
      </c>
      <c r="AR230" t="s">
        <v>510</v>
      </c>
      <c r="AT230" t="s">
        <v>307</v>
      </c>
      <c r="AU230" t="s">
        <v>265</v>
      </c>
      <c r="AV230" t="s">
        <v>243</v>
      </c>
      <c r="AW230" t="s">
        <v>242</v>
      </c>
      <c r="AX230" t="s">
        <v>243</v>
      </c>
      <c r="AY230" t="s">
        <v>243</v>
      </c>
      <c r="AZ230" t="s">
        <v>243</v>
      </c>
      <c r="BA230" t="s">
        <v>242</v>
      </c>
      <c r="BB230" t="s">
        <v>243</v>
      </c>
      <c r="BC230" t="s">
        <v>250</v>
      </c>
      <c r="BD230" t="s">
        <v>250</v>
      </c>
      <c r="BE230" t="s">
        <v>250</v>
      </c>
      <c r="BF230" t="s">
        <v>250</v>
      </c>
      <c r="BG230" t="s">
        <v>250</v>
      </c>
      <c r="BH230" t="s">
        <v>250</v>
      </c>
      <c r="BI230" t="s">
        <v>251</v>
      </c>
      <c r="BJ230" t="s">
        <v>251</v>
      </c>
      <c r="BK230" t="s">
        <v>251</v>
      </c>
      <c r="BL230" t="s">
        <v>251</v>
      </c>
      <c r="BN230" t="s">
        <v>251</v>
      </c>
      <c r="BO230" t="s">
        <v>252</v>
      </c>
      <c r="BP230" t="s">
        <v>288</v>
      </c>
      <c r="BQ230" t="s">
        <v>266</v>
      </c>
      <c r="BR230" t="s">
        <v>251</v>
      </c>
      <c r="BT230" t="s">
        <v>251</v>
      </c>
      <c r="BU230" t="s">
        <v>251</v>
      </c>
      <c r="BV230" t="s">
        <v>251</v>
      </c>
      <c r="BX230" t="s">
        <v>251</v>
      </c>
      <c r="BY230" t="s">
        <v>251</v>
      </c>
      <c r="BZ230" t="s">
        <v>251</v>
      </c>
      <c r="CA230" t="s">
        <v>251</v>
      </c>
      <c r="CB230" t="s">
        <v>291</v>
      </c>
      <c r="CC230" t="s">
        <v>292</v>
      </c>
      <c r="CD230" t="s">
        <v>251</v>
      </c>
      <c r="CE230" t="s">
        <v>251</v>
      </c>
      <c r="CF230" t="s">
        <v>251</v>
      </c>
      <c r="CG230" t="s">
        <v>268</v>
      </c>
      <c r="CH230" t="s">
        <v>251</v>
      </c>
      <c r="CI230" t="s">
        <v>251</v>
      </c>
      <c r="CJ230" t="s">
        <v>268</v>
      </c>
      <c r="CK230" t="s">
        <v>268</v>
      </c>
      <c r="CL230" t="s">
        <v>251</v>
      </c>
      <c r="CN230" t="s">
        <v>109</v>
      </c>
      <c r="CO230" t="s">
        <v>108</v>
      </c>
      <c r="CP230" t="s">
        <v>110</v>
      </c>
      <c r="CQ230" t="s">
        <v>293</v>
      </c>
      <c r="DL230" t="s">
        <v>339</v>
      </c>
      <c r="DM230" t="s">
        <v>243</v>
      </c>
      <c r="DN230" t="s">
        <v>243</v>
      </c>
      <c r="DO230" t="s">
        <v>243</v>
      </c>
      <c r="DP230" t="s">
        <v>243</v>
      </c>
      <c r="DQ230" t="s">
        <v>243</v>
      </c>
      <c r="DR230" t="s">
        <v>243</v>
      </c>
      <c r="DS230" t="s">
        <v>242</v>
      </c>
      <c r="DT230" t="s">
        <v>243</v>
      </c>
      <c r="DU230" t="s">
        <v>243</v>
      </c>
      <c r="DV230" t="s">
        <v>243</v>
      </c>
      <c r="DW230" t="s">
        <v>242</v>
      </c>
      <c r="DX230" t="s">
        <v>243</v>
      </c>
      <c r="DY230" t="s">
        <v>243</v>
      </c>
      <c r="DZ230" t="s">
        <v>243</v>
      </c>
      <c r="EA230" t="s">
        <v>243</v>
      </c>
      <c r="EB230" t="s">
        <v>243</v>
      </c>
      <c r="EC230" t="s">
        <v>243</v>
      </c>
      <c r="ED230" t="s">
        <v>243</v>
      </c>
      <c r="EF230" t="s">
        <v>654</v>
      </c>
      <c r="EG230" t="s">
        <v>243</v>
      </c>
      <c r="EH230" t="s">
        <v>243</v>
      </c>
      <c r="EI230" t="s">
        <v>243</v>
      </c>
      <c r="EJ230" t="s">
        <v>243</v>
      </c>
      <c r="EK230" t="s">
        <v>243</v>
      </c>
      <c r="EL230" t="s">
        <v>243</v>
      </c>
      <c r="EM230" t="s">
        <v>242</v>
      </c>
      <c r="EN230" t="s">
        <v>242</v>
      </c>
      <c r="EO230" t="s">
        <v>242</v>
      </c>
      <c r="EP230" t="s">
        <v>243</v>
      </c>
      <c r="EQ230" t="s">
        <v>243</v>
      </c>
      <c r="ER230" t="s">
        <v>243</v>
      </c>
      <c r="ES230" t="s">
        <v>243</v>
      </c>
      <c r="ET230" t="s">
        <v>243</v>
      </c>
      <c r="EU230" t="s">
        <v>243</v>
      </c>
      <c r="EV230" t="s">
        <v>243</v>
      </c>
      <c r="EW230" t="s">
        <v>243</v>
      </c>
      <c r="EX230" t="s">
        <v>243</v>
      </c>
      <c r="EY230" t="s">
        <v>243</v>
      </c>
      <c r="EZ230" t="s">
        <v>243</v>
      </c>
      <c r="FA230" t="s">
        <v>243</v>
      </c>
      <c r="FB230" t="s">
        <v>243</v>
      </c>
      <c r="FC230" t="s">
        <v>243</v>
      </c>
      <c r="FD230" t="s">
        <v>243</v>
      </c>
      <c r="FE230" t="s">
        <v>243</v>
      </c>
      <c r="FF230" t="s">
        <v>243</v>
      </c>
      <c r="FG230" t="s">
        <v>243</v>
      </c>
      <c r="FH230" t="s">
        <v>243</v>
      </c>
      <c r="FI230" t="s">
        <v>243</v>
      </c>
      <c r="FJ230" t="s">
        <v>243</v>
      </c>
      <c r="FK230" t="s">
        <v>243</v>
      </c>
      <c r="FL230" t="s">
        <v>1273</v>
      </c>
      <c r="FM230" t="s">
        <v>242</v>
      </c>
      <c r="FN230" t="s">
        <v>243</v>
      </c>
      <c r="FO230" t="s">
        <v>243</v>
      </c>
      <c r="FP230" t="s">
        <v>243</v>
      </c>
      <c r="FQ230" t="s">
        <v>243</v>
      </c>
      <c r="FR230" t="s">
        <v>243</v>
      </c>
      <c r="FS230" t="s">
        <v>243</v>
      </c>
      <c r="FT230" t="s">
        <v>242</v>
      </c>
      <c r="FU230" t="s">
        <v>243</v>
      </c>
      <c r="FV230" t="s">
        <v>243</v>
      </c>
      <c r="FW230" t="s">
        <v>243</v>
      </c>
      <c r="FX230" t="s">
        <v>243</v>
      </c>
      <c r="FY230" t="s">
        <v>243</v>
      </c>
      <c r="FZ230" t="s">
        <v>243</v>
      </c>
      <c r="GA230" t="s">
        <v>243</v>
      </c>
      <c r="GB230" t="s">
        <v>243</v>
      </c>
      <c r="GC230" t="s">
        <v>243</v>
      </c>
      <c r="GD230" t="s">
        <v>243</v>
      </c>
      <c r="GE230" t="s">
        <v>242</v>
      </c>
      <c r="GF230" t="s">
        <v>1274</v>
      </c>
      <c r="GG230" t="s">
        <v>1275</v>
      </c>
    </row>
    <row r="231" spans="1:189" x14ac:dyDescent="0.35">
      <c r="A231" t="s">
        <v>1276</v>
      </c>
      <c r="B231" t="s">
        <v>1249</v>
      </c>
      <c r="C231" t="s">
        <v>233</v>
      </c>
      <c r="D231" t="s">
        <v>504</v>
      </c>
      <c r="E231" t="s">
        <v>233</v>
      </c>
      <c r="F231" t="s">
        <v>233</v>
      </c>
      <c r="G231" t="s">
        <v>233</v>
      </c>
      <c r="H231" t="s">
        <v>1277</v>
      </c>
      <c r="I231" t="s">
        <v>236</v>
      </c>
      <c r="J231" t="s">
        <v>441</v>
      </c>
      <c r="K231" t="s">
        <v>745</v>
      </c>
      <c r="L231" t="s">
        <v>1278</v>
      </c>
      <c r="N231" t="s">
        <v>240</v>
      </c>
      <c r="O231" t="s">
        <v>241</v>
      </c>
      <c r="P231" t="s">
        <v>242</v>
      </c>
      <c r="Q231" t="s">
        <v>243</v>
      </c>
      <c r="R231" t="s">
        <v>243</v>
      </c>
      <c r="S231" t="s">
        <v>243</v>
      </c>
      <c r="T231" t="s">
        <v>243</v>
      </c>
      <c r="U231" t="s">
        <v>243</v>
      </c>
      <c r="W231" t="s">
        <v>244</v>
      </c>
      <c r="Y231" t="s">
        <v>262</v>
      </c>
      <c r="Z231" t="s">
        <v>243</v>
      </c>
      <c r="AA231" t="s">
        <v>243</v>
      </c>
      <c r="AB231" t="s">
        <v>243</v>
      </c>
      <c r="AC231" t="s">
        <v>243</v>
      </c>
      <c r="AD231" t="s">
        <v>243</v>
      </c>
      <c r="AE231" t="s">
        <v>242</v>
      </c>
      <c r="AF231" t="s">
        <v>243</v>
      </c>
      <c r="AG231" t="s">
        <v>243</v>
      </c>
      <c r="AH231" t="s">
        <v>243</v>
      </c>
      <c r="AI231" t="s">
        <v>243</v>
      </c>
      <c r="AJ231" t="s">
        <v>243</v>
      </c>
      <c r="AK231" t="s">
        <v>243</v>
      </c>
      <c r="AL231" t="s">
        <v>243</v>
      </c>
      <c r="AM231" t="s">
        <v>243</v>
      </c>
      <c r="AN231" t="s">
        <v>243</v>
      </c>
      <c r="AP231" t="s">
        <v>282</v>
      </c>
      <c r="AR231" t="s">
        <v>400</v>
      </c>
      <c r="AT231" t="s">
        <v>242</v>
      </c>
      <c r="AU231" t="s">
        <v>511</v>
      </c>
      <c r="AV231" t="s">
        <v>243</v>
      </c>
      <c r="AW231" t="s">
        <v>243</v>
      </c>
      <c r="AX231" t="s">
        <v>243</v>
      </c>
      <c r="AY231" t="s">
        <v>243</v>
      </c>
      <c r="AZ231" t="s">
        <v>242</v>
      </c>
      <c r="BA231" t="s">
        <v>243</v>
      </c>
      <c r="BB231" t="s">
        <v>243</v>
      </c>
      <c r="BC231" t="s">
        <v>250</v>
      </c>
      <c r="BD231" t="s">
        <v>250</v>
      </c>
      <c r="BE231" t="s">
        <v>250</v>
      </c>
      <c r="BF231" t="s">
        <v>250</v>
      </c>
      <c r="BG231" t="s">
        <v>250</v>
      </c>
      <c r="BH231" t="s">
        <v>250</v>
      </c>
      <c r="BI231" t="s">
        <v>348</v>
      </c>
      <c r="BJ231" t="s">
        <v>366</v>
      </c>
      <c r="BK231" t="s">
        <v>251</v>
      </c>
      <c r="BL231" t="s">
        <v>251</v>
      </c>
      <c r="BN231" t="s">
        <v>251</v>
      </c>
      <c r="BO231" t="s">
        <v>252</v>
      </c>
      <c r="BP231" t="s">
        <v>251</v>
      </c>
      <c r="BQ231" t="s">
        <v>266</v>
      </c>
      <c r="BR231" t="s">
        <v>267</v>
      </c>
      <c r="BT231" t="s">
        <v>251</v>
      </c>
      <c r="BU231" t="s">
        <v>253</v>
      </c>
      <c r="BV231" t="s">
        <v>313</v>
      </c>
      <c r="BY231" t="s">
        <v>382</v>
      </c>
      <c r="BZ231" t="s">
        <v>251</v>
      </c>
      <c r="CA231" t="s">
        <v>290</v>
      </c>
      <c r="CB231" t="s">
        <v>251</v>
      </c>
      <c r="CC231" t="s">
        <v>251</v>
      </c>
      <c r="CD231" t="s">
        <v>251</v>
      </c>
      <c r="CE231" t="s">
        <v>391</v>
      </c>
      <c r="CF231" t="s">
        <v>251</v>
      </c>
      <c r="CG231" t="s">
        <v>423</v>
      </c>
      <c r="CH231" t="s">
        <v>475</v>
      </c>
      <c r="CI231" t="s">
        <v>414</v>
      </c>
      <c r="CJ231" t="s">
        <v>328</v>
      </c>
      <c r="CK231" t="s">
        <v>269</v>
      </c>
      <c r="CL231" t="s">
        <v>251</v>
      </c>
      <c r="CN231" t="s">
        <v>110</v>
      </c>
      <c r="CO231" t="s">
        <v>111</v>
      </c>
      <c r="CP231" t="s">
        <v>103</v>
      </c>
      <c r="CQ231" t="s">
        <v>255</v>
      </c>
      <c r="CR231" t="s">
        <v>445</v>
      </c>
      <c r="CS231" t="s">
        <v>243</v>
      </c>
      <c r="CT231" t="s">
        <v>243</v>
      </c>
      <c r="CU231" t="s">
        <v>243</v>
      </c>
      <c r="CV231" t="s">
        <v>243</v>
      </c>
      <c r="CW231" t="s">
        <v>243</v>
      </c>
      <c r="CX231" t="s">
        <v>243</v>
      </c>
      <c r="CY231" t="s">
        <v>243</v>
      </c>
      <c r="CZ231" t="s">
        <v>243</v>
      </c>
      <c r="DA231" t="s">
        <v>243</v>
      </c>
      <c r="DB231" t="s">
        <v>243</v>
      </c>
      <c r="DC231" t="s">
        <v>242</v>
      </c>
      <c r="DD231" t="s">
        <v>242</v>
      </c>
      <c r="DE231" t="s">
        <v>243</v>
      </c>
      <c r="DF231" t="s">
        <v>243</v>
      </c>
      <c r="DG231" t="s">
        <v>243</v>
      </c>
      <c r="DH231" t="s">
        <v>243</v>
      </c>
      <c r="DI231" t="s">
        <v>243</v>
      </c>
      <c r="DJ231" t="s">
        <v>243</v>
      </c>
      <c r="EF231" t="s">
        <v>360</v>
      </c>
      <c r="EG231" t="s">
        <v>242</v>
      </c>
      <c r="EH231" t="s">
        <v>243</v>
      </c>
      <c r="EI231" t="s">
        <v>243</v>
      </c>
      <c r="EJ231" t="s">
        <v>243</v>
      </c>
      <c r="EK231" t="s">
        <v>243</v>
      </c>
      <c r="EL231" t="s">
        <v>243</v>
      </c>
      <c r="EM231" t="s">
        <v>243</v>
      </c>
      <c r="EN231" t="s">
        <v>243</v>
      </c>
      <c r="EO231" t="s">
        <v>242</v>
      </c>
      <c r="EP231" t="s">
        <v>242</v>
      </c>
      <c r="EQ231" t="s">
        <v>243</v>
      </c>
      <c r="ER231" t="s">
        <v>243</v>
      </c>
      <c r="ES231" t="s">
        <v>243</v>
      </c>
      <c r="ET231" t="s">
        <v>243</v>
      </c>
      <c r="EU231" t="s">
        <v>243</v>
      </c>
      <c r="EV231" t="s">
        <v>243</v>
      </c>
      <c r="EW231" t="s">
        <v>243</v>
      </c>
      <c r="EX231" t="s">
        <v>243</v>
      </c>
      <c r="EY231" t="s">
        <v>243</v>
      </c>
      <c r="EZ231" t="s">
        <v>243</v>
      </c>
      <c r="FA231" t="s">
        <v>243</v>
      </c>
      <c r="FB231" t="s">
        <v>243</v>
      </c>
      <c r="FC231" t="s">
        <v>243</v>
      </c>
      <c r="FD231" t="s">
        <v>243</v>
      </c>
      <c r="FE231" t="s">
        <v>243</v>
      </c>
      <c r="FF231" t="s">
        <v>243</v>
      </c>
      <c r="FG231" t="s">
        <v>243</v>
      </c>
      <c r="FH231" t="s">
        <v>243</v>
      </c>
      <c r="FI231" t="s">
        <v>243</v>
      </c>
      <c r="FJ231" t="s">
        <v>243</v>
      </c>
      <c r="FK231" t="s">
        <v>243</v>
      </c>
      <c r="FL231" t="s">
        <v>942</v>
      </c>
      <c r="FM231" t="s">
        <v>242</v>
      </c>
      <c r="FN231" t="s">
        <v>243</v>
      </c>
      <c r="FO231" t="s">
        <v>242</v>
      </c>
      <c r="FP231" t="s">
        <v>243</v>
      </c>
      <c r="FQ231" t="s">
        <v>243</v>
      </c>
      <c r="FR231" t="s">
        <v>242</v>
      </c>
      <c r="FS231" t="s">
        <v>243</v>
      </c>
      <c r="FT231" t="s">
        <v>243</v>
      </c>
      <c r="FU231" t="s">
        <v>243</v>
      </c>
      <c r="FV231" t="s">
        <v>243</v>
      </c>
      <c r="FW231" t="s">
        <v>243</v>
      </c>
      <c r="FX231" t="s">
        <v>243</v>
      </c>
      <c r="FY231" t="s">
        <v>243</v>
      </c>
      <c r="FZ231" t="s">
        <v>243</v>
      </c>
      <c r="GA231" t="s">
        <v>243</v>
      </c>
      <c r="GB231" t="s">
        <v>243</v>
      </c>
      <c r="GC231" t="s">
        <v>243</v>
      </c>
      <c r="GD231" t="s">
        <v>243</v>
      </c>
      <c r="GE231" t="s">
        <v>243</v>
      </c>
      <c r="GG231" t="s">
        <v>1279</v>
      </c>
    </row>
    <row r="232" spans="1:189" x14ac:dyDescent="0.35">
      <c r="A232" t="s">
        <v>1280</v>
      </c>
      <c r="B232" t="s">
        <v>1249</v>
      </c>
      <c r="C232" t="s">
        <v>233</v>
      </c>
      <c r="D232" t="s">
        <v>637</v>
      </c>
      <c r="E232" t="s">
        <v>233</v>
      </c>
      <c r="F232" t="s">
        <v>233</v>
      </c>
      <c r="G232" t="s">
        <v>233</v>
      </c>
      <c r="H232" t="s">
        <v>235</v>
      </c>
      <c r="I232" t="s">
        <v>321</v>
      </c>
      <c r="J232" t="s">
        <v>507</v>
      </c>
      <c r="K232" t="s">
        <v>238</v>
      </c>
      <c r="L232" t="s">
        <v>239</v>
      </c>
      <c r="N232" t="s">
        <v>240</v>
      </c>
      <c r="O232" t="s">
        <v>685</v>
      </c>
      <c r="P232" t="s">
        <v>242</v>
      </c>
      <c r="Q232" t="s">
        <v>243</v>
      </c>
      <c r="R232" t="s">
        <v>242</v>
      </c>
      <c r="S232" t="s">
        <v>243</v>
      </c>
      <c r="T232" t="s">
        <v>243</v>
      </c>
      <c r="U232" t="s">
        <v>243</v>
      </c>
      <c r="W232" t="s">
        <v>244</v>
      </c>
      <c r="Y232" t="s">
        <v>356</v>
      </c>
      <c r="Z232" t="s">
        <v>243</v>
      </c>
      <c r="AA232" t="s">
        <v>243</v>
      </c>
      <c r="AB232" t="s">
        <v>243</v>
      </c>
      <c r="AC232" t="s">
        <v>243</v>
      </c>
      <c r="AD232" t="s">
        <v>243</v>
      </c>
      <c r="AE232" t="s">
        <v>243</v>
      </c>
      <c r="AF232" t="s">
        <v>243</v>
      </c>
      <c r="AG232" t="s">
        <v>243</v>
      </c>
      <c r="AH232" t="s">
        <v>243</v>
      </c>
      <c r="AI232" t="s">
        <v>243</v>
      </c>
      <c r="AJ232" t="s">
        <v>243</v>
      </c>
      <c r="AK232" t="s">
        <v>242</v>
      </c>
      <c r="AL232" t="s">
        <v>243</v>
      </c>
      <c r="AM232" t="s">
        <v>243</v>
      </c>
      <c r="AN232" t="s">
        <v>243</v>
      </c>
      <c r="AP232" t="s">
        <v>246</v>
      </c>
      <c r="AR232" t="s">
        <v>302</v>
      </c>
      <c r="AT232" t="s">
        <v>264</v>
      </c>
      <c r="AU232" t="s">
        <v>495</v>
      </c>
      <c r="AV232" t="s">
        <v>243</v>
      </c>
      <c r="AW232" t="s">
        <v>243</v>
      </c>
      <c r="AX232" t="s">
        <v>242</v>
      </c>
      <c r="AY232" t="s">
        <v>242</v>
      </c>
      <c r="AZ232" t="s">
        <v>242</v>
      </c>
      <c r="BA232" t="s">
        <v>243</v>
      </c>
      <c r="BB232" t="s">
        <v>243</v>
      </c>
      <c r="BC232" t="s">
        <v>287</v>
      </c>
      <c r="BD232" t="s">
        <v>250</v>
      </c>
      <c r="BE232" t="s">
        <v>287</v>
      </c>
      <c r="BF232" t="s">
        <v>287</v>
      </c>
      <c r="BG232" t="s">
        <v>250</v>
      </c>
      <c r="BH232" t="s">
        <v>250</v>
      </c>
      <c r="BI232" t="s">
        <v>348</v>
      </c>
      <c r="BJ232" t="s">
        <v>366</v>
      </c>
      <c r="BK232" t="s">
        <v>465</v>
      </c>
      <c r="BL232" t="s">
        <v>268</v>
      </c>
      <c r="BN232" t="s">
        <v>438</v>
      </c>
      <c r="BO232" t="s">
        <v>252</v>
      </c>
      <c r="BP232" t="s">
        <v>268</v>
      </c>
      <c r="BQ232" t="s">
        <v>266</v>
      </c>
      <c r="BR232" t="s">
        <v>267</v>
      </c>
      <c r="BT232" t="s">
        <v>289</v>
      </c>
      <c r="BU232" t="s">
        <v>253</v>
      </c>
      <c r="BV232" t="s">
        <v>268</v>
      </c>
      <c r="BX232" t="s">
        <v>338</v>
      </c>
      <c r="BY232" t="s">
        <v>251</v>
      </c>
      <c r="BZ232" t="s">
        <v>254</v>
      </c>
      <c r="CA232" t="s">
        <v>251</v>
      </c>
      <c r="CB232" t="s">
        <v>291</v>
      </c>
      <c r="CC232" t="s">
        <v>292</v>
      </c>
      <c r="CD232" t="s">
        <v>268</v>
      </c>
      <c r="CE232" t="s">
        <v>391</v>
      </c>
      <c r="CF232" t="s">
        <v>251</v>
      </c>
      <c r="CG232" t="s">
        <v>423</v>
      </c>
      <c r="CH232" t="s">
        <v>475</v>
      </c>
      <c r="CI232" t="s">
        <v>251</v>
      </c>
      <c r="CJ232" t="s">
        <v>328</v>
      </c>
      <c r="CK232" t="s">
        <v>269</v>
      </c>
      <c r="CL232" t="s">
        <v>251</v>
      </c>
      <c r="CN232" t="s">
        <v>113</v>
      </c>
      <c r="CO232" t="s">
        <v>103</v>
      </c>
      <c r="CP232" t="s">
        <v>104</v>
      </c>
      <c r="CQ232" t="s">
        <v>359</v>
      </c>
      <c r="DL232" t="s">
        <v>505</v>
      </c>
      <c r="DM232" t="s">
        <v>242</v>
      </c>
      <c r="DN232" t="s">
        <v>243</v>
      </c>
      <c r="DO232" t="s">
        <v>243</v>
      </c>
      <c r="DP232" t="s">
        <v>243</v>
      </c>
      <c r="DQ232" t="s">
        <v>243</v>
      </c>
      <c r="DR232" t="s">
        <v>243</v>
      </c>
      <c r="DS232" t="s">
        <v>242</v>
      </c>
      <c r="DT232" t="s">
        <v>243</v>
      </c>
      <c r="DU232" t="s">
        <v>243</v>
      </c>
      <c r="DV232" t="s">
        <v>243</v>
      </c>
      <c r="DW232" t="s">
        <v>242</v>
      </c>
      <c r="DX232" t="s">
        <v>243</v>
      </c>
      <c r="DY232" t="s">
        <v>243</v>
      </c>
      <c r="DZ232" t="s">
        <v>243</v>
      </c>
      <c r="EA232" t="s">
        <v>243</v>
      </c>
      <c r="EB232" t="s">
        <v>243</v>
      </c>
      <c r="EC232" t="s">
        <v>243</v>
      </c>
      <c r="ED232" t="s">
        <v>243</v>
      </c>
      <c r="EF232" t="s">
        <v>1246</v>
      </c>
      <c r="EG232" t="s">
        <v>243</v>
      </c>
      <c r="EH232" t="s">
        <v>242</v>
      </c>
      <c r="EI232" t="s">
        <v>242</v>
      </c>
      <c r="EJ232" t="s">
        <v>243</v>
      </c>
      <c r="EK232" t="s">
        <v>243</v>
      </c>
      <c r="EL232" t="s">
        <v>243</v>
      </c>
      <c r="EM232" t="s">
        <v>243</v>
      </c>
      <c r="EN232" t="s">
        <v>243</v>
      </c>
      <c r="EO232" t="s">
        <v>243</v>
      </c>
      <c r="EP232" t="s">
        <v>242</v>
      </c>
      <c r="EQ232" t="s">
        <v>243</v>
      </c>
      <c r="ER232" t="s">
        <v>243</v>
      </c>
      <c r="ES232" t="s">
        <v>243</v>
      </c>
      <c r="ET232" t="s">
        <v>243</v>
      </c>
      <c r="EU232" t="s">
        <v>243</v>
      </c>
      <c r="EV232" t="s">
        <v>243</v>
      </c>
      <c r="EW232" t="s">
        <v>243</v>
      </c>
      <c r="EX232" t="s">
        <v>243</v>
      </c>
      <c r="EY232" t="s">
        <v>243</v>
      </c>
      <c r="EZ232" t="s">
        <v>243</v>
      </c>
      <c r="FA232" t="s">
        <v>243</v>
      </c>
      <c r="FB232" t="s">
        <v>243</v>
      </c>
      <c r="FC232" t="s">
        <v>243</v>
      </c>
      <c r="FD232" t="s">
        <v>243</v>
      </c>
      <c r="FE232" t="s">
        <v>243</v>
      </c>
      <c r="FF232" t="s">
        <v>243</v>
      </c>
      <c r="FG232" t="s">
        <v>243</v>
      </c>
      <c r="FH232" t="s">
        <v>243</v>
      </c>
      <c r="FI232" t="s">
        <v>243</v>
      </c>
      <c r="FJ232" t="s">
        <v>243</v>
      </c>
      <c r="FK232" t="s">
        <v>243</v>
      </c>
      <c r="FL232" t="s">
        <v>446</v>
      </c>
      <c r="FM232" t="s">
        <v>242</v>
      </c>
      <c r="FN232" t="s">
        <v>243</v>
      </c>
      <c r="FO232" t="s">
        <v>243</v>
      </c>
      <c r="FP232" t="s">
        <v>243</v>
      </c>
      <c r="FQ232" t="s">
        <v>242</v>
      </c>
      <c r="FR232" t="s">
        <v>242</v>
      </c>
      <c r="FS232" t="s">
        <v>243</v>
      </c>
      <c r="FT232" t="s">
        <v>243</v>
      </c>
      <c r="FU232" t="s">
        <v>243</v>
      </c>
      <c r="FV232" t="s">
        <v>243</v>
      </c>
      <c r="FW232" t="s">
        <v>243</v>
      </c>
      <c r="FX232" t="s">
        <v>243</v>
      </c>
      <c r="FY232" t="s">
        <v>243</v>
      </c>
      <c r="FZ232" t="s">
        <v>243</v>
      </c>
      <c r="GA232" t="s">
        <v>243</v>
      </c>
      <c r="GB232" t="s">
        <v>243</v>
      </c>
      <c r="GC232" t="s">
        <v>243</v>
      </c>
      <c r="GD232" t="s">
        <v>243</v>
      </c>
      <c r="GE232" t="s">
        <v>243</v>
      </c>
      <c r="GG232" t="s">
        <v>1281</v>
      </c>
    </row>
    <row r="233" spans="1:189" x14ac:dyDescent="0.35">
      <c r="A233" t="s">
        <v>1282</v>
      </c>
      <c r="B233" t="s">
        <v>1249</v>
      </c>
      <c r="C233" t="s">
        <v>233</v>
      </c>
      <c r="D233" t="s">
        <v>600</v>
      </c>
      <c r="E233" t="s">
        <v>233</v>
      </c>
      <c r="F233" t="s">
        <v>233</v>
      </c>
      <c r="G233" t="s">
        <v>233</v>
      </c>
      <c r="H233" t="s">
        <v>1283</v>
      </c>
      <c r="I233" t="s">
        <v>261</v>
      </c>
      <c r="K233" t="s">
        <v>596</v>
      </c>
      <c r="L233" t="s">
        <v>893</v>
      </c>
      <c r="N233" t="s">
        <v>240</v>
      </c>
      <c r="O233" t="s">
        <v>241</v>
      </c>
      <c r="P233" t="s">
        <v>242</v>
      </c>
      <c r="Q233" t="s">
        <v>243</v>
      </c>
      <c r="R233" t="s">
        <v>243</v>
      </c>
      <c r="S233" t="s">
        <v>243</v>
      </c>
      <c r="T233" t="s">
        <v>243</v>
      </c>
      <c r="U233" t="s">
        <v>243</v>
      </c>
      <c r="W233" t="s">
        <v>569</v>
      </c>
      <c r="Y233" t="s">
        <v>1284</v>
      </c>
      <c r="Z233" t="s">
        <v>243</v>
      </c>
      <c r="AA233" t="s">
        <v>243</v>
      </c>
      <c r="AB233" t="s">
        <v>243</v>
      </c>
      <c r="AC233" t="s">
        <v>243</v>
      </c>
      <c r="AD233" t="s">
        <v>243</v>
      </c>
      <c r="AE233" t="s">
        <v>242</v>
      </c>
      <c r="AF233" t="s">
        <v>243</v>
      </c>
      <c r="AG233" t="s">
        <v>243</v>
      </c>
      <c r="AH233" t="s">
        <v>243</v>
      </c>
      <c r="AI233" t="s">
        <v>243</v>
      </c>
      <c r="AJ233" t="s">
        <v>242</v>
      </c>
      <c r="AK233" t="s">
        <v>243</v>
      </c>
      <c r="AL233" t="s">
        <v>243</v>
      </c>
      <c r="AM233" t="s">
        <v>243</v>
      </c>
      <c r="AN233" t="s">
        <v>243</v>
      </c>
      <c r="AP233" t="s">
        <v>263</v>
      </c>
      <c r="AR233" t="s">
        <v>510</v>
      </c>
      <c r="AT233" t="s">
        <v>284</v>
      </c>
      <c r="AU233" t="s">
        <v>495</v>
      </c>
      <c r="AV233" t="s">
        <v>243</v>
      </c>
      <c r="AW233" t="s">
        <v>243</v>
      </c>
      <c r="AX233" t="s">
        <v>242</v>
      </c>
      <c r="AY233" t="s">
        <v>242</v>
      </c>
      <c r="AZ233" t="s">
        <v>242</v>
      </c>
      <c r="BA233" t="s">
        <v>243</v>
      </c>
      <c r="BB233" t="s">
        <v>243</v>
      </c>
      <c r="BC233" t="s">
        <v>286</v>
      </c>
      <c r="BD233" t="s">
        <v>250</v>
      </c>
      <c r="BE233" t="s">
        <v>250</v>
      </c>
      <c r="BF233" t="s">
        <v>250</v>
      </c>
      <c r="BG233" t="s">
        <v>250</v>
      </c>
      <c r="BH233" t="s">
        <v>250</v>
      </c>
      <c r="BI233" t="s">
        <v>348</v>
      </c>
      <c r="BJ233" t="s">
        <v>251</v>
      </c>
      <c r="BK233" t="s">
        <v>251</v>
      </c>
      <c r="BL233" t="s">
        <v>251</v>
      </c>
      <c r="BN233" t="s">
        <v>251</v>
      </c>
      <c r="BO233" t="s">
        <v>251</v>
      </c>
      <c r="BP233" t="s">
        <v>288</v>
      </c>
      <c r="BQ233" t="s">
        <v>266</v>
      </c>
      <c r="BR233" t="s">
        <v>267</v>
      </c>
      <c r="BT233" t="s">
        <v>251</v>
      </c>
      <c r="BU233" t="s">
        <v>253</v>
      </c>
      <c r="BV233" t="s">
        <v>251</v>
      </c>
      <c r="BX233" t="s">
        <v>251</v>
      </c>
      <c r="BY233" t="s">
        <v>251</v>
      </c>
      <c r="BZ233" t="s">
        <v>254</v>
      </c>
      <c r="CA233" t="s">
        <v>251</v>
      </c>
      <c r="CB233" t="s">
        <v>251</v>
      </c>
      <c r="CC233" t="s">
        <v>292</v>
      </c>
      <c r="CD233" t="s">
        <v>251</v>
      </c>
      <c r="CE233" t="s">
        <v>251</v>
      </c>
      <c r="CF233" t="s">
        <v>251</v>
      </c>
      <c r="CG233" t="s">
        <v>251</v>
      </c>
      <c r="CH233" t="s">
        <v>251</v>
      </c>
      <c r="CI233" t="s">
        <v>251</v>
      </c>
      <c r="CJ233" t="s">
        <v>251</v>
      </c>
      <c r="CK233" t="s">
        <v>251</v>
      </c>
      <c r="CL233" t="s">
        <v>251</v>
      </c>
      <c r="CN233" t="s">
        <v>109</v>
      </c>
      <c r="CO233" t="s">
        <v>122</v>
      </c>
      <c r="CP233" t="s">
        <v>110</v>
      </c>
      <c r="CQ233" t="s">
        <v>293</v>
      </c>
      <c r="DL233" t="s">
        <v>855</v>
      </c>
      <c r="DM233" t="s">
        <v>242</v>
      </c>
      <c r="DN233" t="s">
        <v>243</v>
      </c>
      <c r="DO233" t="s">
        <v>243</v>
      </c>
      <c r="DP233" t="s">
        <v>243</v>
      </c>
      <c r="DQ233" t="s">
        <v>243</v>
      </c>
      <c r="DR233" t="s">
        <v>243</v>
      </c>
      <c r="DS233" t="s">
        <v>242</v>
      </c>
      <c r="DT233" t="s">
        <v>243</v>
      </c>
      <c r="DU233" t="s">
        <v>243</v>
      </c>
      <c r="DV233" t="s">
        <v>243</v>
      </c>
      <c r="DW233" t="s">
        <v>243</v>
      </c>
      <c r="DX233" t="s">
        <v>243</v>
      </c>
      <c r="DY233" t="s">
        <v>243</v>
      </c>
      <c r="DZ233" t="s">
        <v>243</v>
      </c>
      <c r="EA233" t="s">
        <v>243</v>
      </c>
      <c r="EB233" t="s">
        <v>243</v>
      </c>
      <c r="EC233" t="s">
        <v>243</v>
      </c>
      <c r="ED233" t="s">
        <v>243</v>
      </c>
      <c r="EF233" t="s">
        <v>295</v>
      </c>
      <c r="EG233" t="s">
        <v>243</v>
      </c>
      <c r="EH233" t="s">
        <v>243</v>
      </c>
      <c r="EI233" t="s">
        <v>243</v>
      </c>
      <c r="EJ233" t="s">
        <v>243</v>
      </c>
      <c r="EK233" t="s">
        <v>243</v>
      </c>
      <c r="EL233" t="s">
        <v>243</v>
      </c>
      <c r="EM233" t="s">
        <v>243</v>
      </c>
      <c r="EN233" t="s">
        <v>242</v>
      </c>
      <c r="EO233" t="s">
        <v>242</v>
      </c>
      <c r="EP233" t="s">
        <v>242</v>
      </c>
      <c r="EQ233" t="s">
        <v>243</v>
      </c>
      <c r="ER233" t="s">
        <v>243</v>
      </c>
      <c r="ES233" t="s">
        <v>243</v>
      </c>
      <c r="ET233" t="s">
        <v>243</v>
      </c>
      <c r="EU233" t="s">
        <v>243</v>
      </c>
      <c r="EV233" t="s">
        <v>243</v>
      </c>
      <c r="EW233" t="s">
        <v>243</v>
      </c>
      <c r="EX233" t="s">
        <v>243</v>
      </c>
      <c r="EY233" t="s">
        <v>243</v>
      </c>
      <c r="EZ233" t="s">
        <v>243</v>
      </c>
      <c r="FA233" t="s">
        <v>243</v>
      </c>
      <c r="FB233" t="s">
        <v>243</v>
      </c>
      <c r="FC233" t="s">
        <v>243</v>
      </c>
      <c r="FD233" t="s">
        <v>243</v>
      </c>
      <c r="FE233" t="s">
        <v>243</v>
      </c>
      <c r="FF233" t="s">
        <v>243</v>
      </c>
      <c r="FG233" t="s">
        <v>243</v>
      </c>
      <c r="FH233" t="s">
        <v>243</v>
      </c>
      <c r="FI233" t="s">
        <v>243</v>
      </c>
      <c r="FJ233" t="s">
        <v>243</v>
      </c>
      <c r="FK233" t="s">
        <v>243</v>
      </c>
      <c r="FL233" t="s">
        <v>446</v>
      </c>
      <c r="FM233" t="s">
        <v>242</v>
      </c>
      <c r="FN233" t="s">
        <v>243</v>
      </c>
      <c r="FO233" t="s">
        <v>243</v>
      </c>
      <c r="FP233" t="s">
        <v>243</v>
      </c>
      <c r="FQ233" t="s">
        <v>242</v>
      </c>
      <c r="FR233" t="s">
        <v>242</v>
      </c>
      <c r="FS233" t="s">
        <v>243</v>
      </c>
      <c r="FT233" t="s">
        <v>243</v>
      </c>
      <c r="FU233" t="s">
        <v>243</v>
      </c>
      <c r="FV233" t="s">
        <v>243</v>
      </c>
      <c r="FW233" t="s">
        <v>243</v>
      </c>
      <c r="FX233" t="s">
        <v>243</v>
      </c>
      <c r="FY233" t="s">
        <v>243</v>
      </c>
      <c r="FZ233" t="s">
        <v>243</v>
      </c>
      <c r="GA233" t="s">
        <v>243</v>
      </c>
      <c r="GB233" t="s">
        <v>243</v>
      </c>
      <c r="GC233" t="s">
        <v>243</v>
      </c>
      <c r="GD233" t="s">
        <v>243</v>
      </c>
      <c r="GE233" t="s">
        <v>243</v>
      </c>
      <c r="GG233" t="s">
        <v>1285</v>
      </c>
    </row>
    <row r="234" spans="1:189" x14ac:dyDescent="0.35">
      <c r="A234" t="s">
        <v>1286</v>
      </c>
      <c r="B234" t="s">
        <v>1249</v>
      </c>
      <c r="C234" t="s">
        <v>233</v>
      </c>
      <c r="D234" t="s">
        <v>387</v>
      </c>
      <c r="E234" t="s">
        <v>233</v>
      </c>
      <c r="F234" t="s">
        <v>233</v>
      </c>
      <c r="G234" t="s">
        <v>233</v>
      </c>
      <c r="H234" t="s">
        <v>1287</v>
      </c>
      <c r="I234" t="s">
        <v>261</v>
      </c>
      <c r="K234" t="s">
        <v>238</v>
      </c>
      <c r="L234" t="s">
        <v>239</v>
      </c>
      <c r="N234" t="s">
        <v>240</v>
      </c>
      <c r="O234" t="s">
        <v>421</v>
      </c>
      <c r="P234" t="s">
        <v>243</v>
      </c>
      <c r="Q234" t="s">
        <v>242</v>
      </c>
      <c r="R234" t="s">
        <v>243</v>
      </c>
      <c r="S234" t="s">
        <v>243</v>
      </c>
      <c r="T234" t="s">
        <v>243</v>
      </c>
      <c r="U234" t="s">
        <v>243</v>
      </c>
      <c r="W234" t="s">
        <v>422</v>
      </c>
      <c r="Y234" t="s">
        <v>365</v>
      </c>
      <c r="Z234" t="s">
        <v>243</v>
      </c>
      <c r="AA234" t="s">
        <v>243</v>
      </c>
      <c r="AB234" t="s">
        <v>243</v>
      </c>
      <c r="AC234" t="s">
        <v>243</v>
      </c>
      <c r="AD234" t="s">
        <v>243</v>
      </c>
      <c r="AE234" t="s">
        <v>242</v>
      </c>
      <c r="AF234" t="s">
        <v>243</v>
      </c>
      <c r="AG234" t="s">
        <v>243</v>
      </c>
      <c r="AH234" t="s">
        <v>243</v>
      </c>
      <c r="AI234" t="s">
        <v>243</v>
      </c>
      <c r="AJ234" t="s">
        <v>243</v>
      </c>
      <c r="AK234" t="s">
        <v>242</v>
      </c>
      <c r="AL234" t="s">
        <v>243</v>
      </c>
      <c r="AM234" t="s">
        <v>243</v>
      </c>
      <c r="AN234" t="s">
        <v>243</v>
      </c>
      <c r="AP234" t="s">
        <v>246</v>
      </c>
      <c r="AR234" t="s">
        <v>463</v>
      </c>
      <c r="AT234" t="s">
        <v>248</v>
      </c>
      <c r="AU234" t="s">
        <v>931</v>
      </c>
      <c r="AV234" t="s">
        <v>243</v>
      </c>
      <c r="AW234" t="s">
        <v>242</v>
      </c>
      <c r="AX234" t="s">
        <v>243</v>
      </c>
      <c r="AY234" t="s">
        <v>243</v>
      </c>
      <c r="AZ234" t="s">
        <v>242</v>
      </c>
      <c r="BA234" t="s">
        <v>242</v>
      </c>
      <c r="BB234" t="s">
        <v>243</v>
      </c>
      <c r="BC234" t="s">
        <v>250</v>
      </c>
      <c r="BD234" t="s">
        <v>268</v>
      </c>
      <c r="BE234" t="s">
        <v>250</v>
      </c>
      <c r="BF234" t="s">
        <v>287</v>
      </c>
      <c r="BG234" t="s">
        <v>250</v>
      </c>
      <c r="BH234" t="s">
        <v>268</v>
      </c>
      <c r="BI234" t="s">
        <v>348</v>
      </c>
      <c r="BJ234" t="s">
        <v>251</v>
      </c>
      <c r="BK234" t="s">
        <v>465</v>
      </c>
      <c r="BL234" t="s">
        <v>251</v>
      </c>
      <c r="BN234" t="s">
        <v>438</v>
      </c>
      <c r="BO234" t="s">
        <v>251</v>
      </c>
      <c r="BP234" t="s">
        <v>251</v>
      </c>
      <c r="BQ234" t="s">
        <v>266</v>
      </c>
      <c r="BR234" t="s">
        <v>267</v>
      </c>
      <c r="BT234" t="s">
        <v>289</v>
      </c>
      <c r="BU234" t="s">
        <v>251</v>
      </c>
      <c r="BV234" t="s">
        <v>313</v>
      </c>
      <c r="BX234" t="s">
        <v>338</v>
      </c>
      <c r="BY234" t="s">
        <v>382</v>
      </c>
      <c r="BZ234" t="s">
        <v>251</v>
      </c>
      <c r="CA234" t="s">
        <v>251</v>
      </c>
      <c r="CB234" t="s">
        <v>291</v>
      </c>
      <c r="CC234" t="s">
        <v>292</v>
      </c>
      <c r="CD234" t="s">
        <v>327</v>
      </c>
      <c r="CE234" t="s">
        <v>251</v>
      </c>
      <c r="CF234" t="s">
        <v>251</v>
      </c>
      <c r="CG234" t="s">
        <v>268</v>
      </c>
      <c r="CH234" t="s">
        <v>268</v>
      </c>
      <c r="CI234" t="s">
        <v>251</v>
      </c>
      <c r="CJ234" t="s">
        <v>328</v>
      </c>
      <c r="CK234" t="s">
        <v>269</v>
      </c>
      <c r="CL234" t="s">
        <v>251</v>
      </c>
      <c r="CN234" t="s">
        <v>110</v>
      </c>
      <c r="CO234" t="s">
        <v>129</v>
      </c>
      <c r="CP234" t="s">
        <v>111</v>
      </c>
      <c r="CQ234" t="s">
        <v>359</v>
      </c>
      <c r="DL234" t="s">
        <v>505</v>
      </c>
      <c r="DM234" t="s">
        <v>242</v>
      </c>
      <c r="DN234" t="s">
        <v>243</v>
      </c>
      <c r="DO234" t="s">
        <v>243</v>
      </c>
      <c r="DP234" t="s">
        <v>243</v>
      </c>
      <c r="DQ234" t="s">
        <v>243</v>
      </c>
      <c r="DR234" t="s">
        <v>243</v>
      </c>
      <c r="DS234" t="s">
        <v>242</v>
      </c>
      <c r="DT234" t="s">
        <v>243</v>
      </c>
      <c r="DU234" t="s">
        <v>243</v>
      </c>
      <c r="DV234" t="s">
        <v>243</v>
      </c>
      <c r="DW234" t="s">
        <v>242</v>
      </c>
      <c r="DX234" t="s">
        <v>243</v>
      </c>
      <c r="DY234" t="s">
        <v>243</v>
      </c>
      <c r="DZ234" t="s">
        <v>243</v>
      </c>
      <c r="EA234" t="s">
        <v>243</v>
      </c>
      <c r="EB234" t="s">
        <v>243</v>
      </c>
      <c r="EC234" t="s">
        <v>243</v>
      </c>
      <c r="ED234" t="s">
        <v>243</v>
      </c>
      <c r="EF234" t="s">
        <v>1288</v>
      </c>
      <c r="EG234" t="s">
        <v>243</v>
      </c>
      <c r="EH234" t="s">
        <v>243</v>
      </c>
      <c r="EI234" t="s">
        <v>243</v>
      </c>
      <c r="EJ234" t="s">
        <v>243</v>
      </c>
      <c r="EK234" t="s">
        <v>243</v>
      </c>
      <c r="EL234" t="s">
        <v>243</v>
      </c>
      <c r="EM234" t="s">
        <v>243</v>
      </c>
      <c r="EN234" t="s">
        <v>243</v>
      </c>
      <c r="EO234" t="s">
        <v>242</v>
      </c>
      <c r="EP234" t="s">
        <v>242</v>
      </c>
      <c r="EQ234" t="s">
        <v>243</v>
      </c>
      <c r="ER234" t="s">
        <v>243</v>
      </c>
      <c r="ES234" t="s">
        <v>243</v>
      </c>
      <c r="ET234" t="s">
        <v>243</v>
      </c>
      <c r="EU234" t="s">
        <v>243</v>
      </c>
      <c r="EV234" t="s">
        <v>243</v>
      </c>
      <c r="EW234" t="s">
        <v>243</v>
      </c>
      <c r="EX234" t="s">
        <v>243</v>
      </c>
      <c r="EY234" t="s">
        <v>243</v>
      </c>
      <c r="EZ234" t="s">
        <v>243</v>
      </c>
      <c r="FA234" t="s">
        <v>243</v>
      </c>
      <c r="FB234" t="s">
        <v>243</v>
      </c>
      <c r="FC234" t="s">
        <v>243</v>
      </c>
      <c r="FD234" t="s">
        <v>243</v>
      </c>
      <c r="FE234" t="s">
        <v>243</v>
      </c>
      <c r="FF234" t="s">
        <v>243</v>
      </c>
      <c r="FG234" t="s">
        <v>243</v>
      </c>
      <c r="FH234" t="s">
        <v>242</v>
      </c>
      <c r="FI234" t="s">
        <v>243</v>
      </c>
      <c r="FJ234" t="s">
        <v>243</v>
      </c>
      <c r="FK234" t="s">
        <v>243</v>
      </c>
      <c r="FL234" t="s">
        <v>446</v>
      </c>
      <c r="FM234" t="s">
        <v>242</v>
      </c>
      <c r="FN234" t="s">
        <v>243</v>
      </c>
      <c r="FO234" t="s">
        <v>243</v>
      </c>
      <c r="FP234" t="s">
        <v>243</v>
      </c>
      <c r="FQ234" t="s">
        <v>242</v>
      </c>
      <c r="FR234" t="s">
        <v>242</v>
      </c>
      <c r="FS234" t="s">
        <v>243</v>
      </c>
      <c r="FT234" t="s">
        <v>243</v>
      </c>
      <c r="FU234" t="s">
        <v>243</v>
      </c>
      <c r="FV234" t="s">
        <v>243</v>
      </c>
      <c r="FW234" t="s">
        <v>243</v>
      </c>
      <c r="FX234" t="s">
        <v>243</v>
      </c>
      <c r="FY234" t="s">
        <v>243</v>
      </c>
      <c r="FZ234" t="s">
        <v>243</v>
      </c>
      <c r="GA234" t="s">
        <v>243</v>
      </c>
      <c r="GB234" t="s">
        <v>243</v>
      </c>
      <c r="GC234" t="s">
        <v>243</v>
      </c>
      <c r="GD234" t="s">
        <v>243</v>
      </c>
      <c r="GE234" t="s">
        <v>243</v>
      </c>
      <c r="GG234" t="s">
        <v>1289</v>
      </c>
    </row>
    <row r="235" spans="1:189" x14ac:dyDescent="0.35">
      <c r="A235" t="s">
        <v>1290</v>
      </c>
      <c r="B235" t="s">
        <v>1249</v>
      </c>
      <c r="C235" t="s">
        <v>233</v>
      </c>
      <c r="D235" t="s">
        <v>637</v>
      </c>
      <c r="E235" t="s">
        <v>233</v>
      </c>
      <c r="F235" t="s">
        <v>233</v>
      </c>
      <c r="G235" t="s">
        <v>233</v>
      </c>
      <c r="H235" t="s">
        <v>533</v>
      </c>
      <c r="I235" t="s">
        <v>261</v>
      </c>
      <c r="K235" t="s">
        <v>238</v>
      </c>
      <c r="L235" t="s">
        <v>239</v>
      </c>
      <c r="N235" t="s">
        <v>240</v>
      </c>
      <c r="O235" t="s">
        <v>241</v>
      </c>
      <c r="P235" t="s">
        <v>242</v>
      </c>
      <c r="Q235" t="s">
        <v>243</v>
      </c>
      <c r="R235" t="s">
        <v>243</v>
      </c>
      <c r="S235" t="s">
        <v>243</v>
      </c>
      <c r="T235" t="s">
        <v>243</v>
      </c>
      <c r="U235" t="s">
        <v>243</v>
      </c>
      <c r="W235" t="s">
        <v>244</v>
      </c>
      <c r="Y235" t="s">
        <v>356</v>
      </c>
      <c r="Z235" t="s">
        <v>243</v>
      </c>
      <c r="AA235" t="s">
        <v>243</v>
      </c>
      <c r="AB235" t="s">
        <v>243</v>
      </c>
      <c r="AC235" t="s">
        <v>243</v>
      </c>
      <c r="AD235" t="s">
        <v>243</v>
      </c>
      <c r="AE235" t="s">
        <v>243</v>
      </c>
      <c r="AF235" t="s">
        <v>243</v>
      </c>
      <c r="AG235" t="s">
        <v>243</v>
      </c>
      <c r="AH235" t="s">
        <v>243</v>
      </c>
      <c r="AI235" t="s">
        <v>243</v>
      </c>
      <c r="AJ235" t="s">
        <v>243</v>
      </c>
      <c r="AK235" t="s">
        <v>242</v>
      </c>
      <c r="AL235" t="s">
        <v>243</v>
      </c>
      <c r="AM235" t="s">
        <v>243</v>
      </c>
      <c r="AN235" t="s">
        <v>243</v>
      </c>
      <c r="AP235" t="s">
        <v>246</v>
      </c>
      <c r="AR235" t="s">
        <v>247</v>
      </c>
      <c r="AT235" t="s">
        <v>248</v>
      </c>
      <c r="AU235" t="s">
        <v>312</v>
      </c>
      <c r="AV235" t="s">
        <v>243</v>
      </c>
      <c r="AW235" t="s">
        <v>242</v>
      </c>
      <c r="AX235" t="s">
        <v>243</v>
      </c>
      <c r="AY235" t="s">
        <v>243</v>
      </c>
      <c r="AZ235" t="s">
        <v>242</v>
      </c>
      <c r="BA235" t="s">
        <v>243</v>
      </c>
      <c r="BB235" t="s">
        <v>243</v>
      </c>
      <c r="BC235" t="s">
        <v>287</v>
      </c>
      <c r="BD235" t="s">
        <v>250</v>
      </c>
      <c r="BE235" t="s">
        <v>287</v>
      </c>
      <c r="BF235" t="s">
        <v>250</v>
      </c>
      <c r="BG235" t="s">
        <v>250</v>
      </c>
      <c r="BH235" t="s">
        <v>250</v>
      </c>
      <c r="BI235" t="s">
        <v>251</v>
      </c>
      <c r="BJ235" t="s">
        <v>251</v>
      </c>
      <c r="BK235" t="s">
        <v>465</v>
      </c>
      <c r="BL235" t="s">
        <v>251</v>
      </c>
      <c r="BN235" t="s">
        <v>251</v>
      </c>
      <c r="BO235" t="s">
        <v>252</v>
      </c>
      <c r="BP235" t="s">
        <v>268</v>
      </c>
      <c r="BQ235" t="s">
        <v>266</v>
      </c>
      <c r="BR235" t="s">
        <v>267</v>
      </c>
      <c r="BT235" t="s">
        <v>289</v>
      </c>
      <c r="BU235" t="s">
        <v>251</v>
      </c>
      <c r="BV235" t="s">
        <v>251</v>
      </c>
      <c r="BX235" t="s">
        <v>251</v>
      </c>
      <c r="BY235" t="s">
        <v>251</v>
      </c>
      <c r="BZ235" t="s">
        <v>251</v>
      </c>
      <c r="CA235" t="s">
        <v>251</v>
      </c>
      <c r="CB235" t="s">
        <v>251</v>
      </c>
      <c r="CC235" t="s">
        <v>251</v>
      </c>
      <c r="CD235" t="s">
        <v>251</v>
      </c>
      <c r="CE235" t="s">
        <v>251</v>
      </c>
      <c r="CF235" t="s">
        <v>251</v>
      </c>
      <c r="CG235" t="s">
        <v>251</v>
      </c>
      <c r="CH235" t="s">
        <v>251</v>
      </c>
      <c r="CI235" t="s">
        <v>251</v>
      </c>
      <c r="CJ235" t="s">
        <v>251</v>
      </c>
      <c r="CK235" t="s">
        <v>251</v>
      </c>
      <c r="CL235" t="s">
        <v>251</v>
      </c>
      <c r="CN235" t="s">
        <v>104</v>
      </c>
      <c r="CO235" t="s">
        <v>108</v>
      </c>
      <c r="CP235" t="s">
        <v>110</v>
      </c>
      <c r="CQ235" t="s">
        <v>293</v>
      </c>
      <c r="DL235" t="s">
        <v>339</v>
      </c>
      <c r="DM235" t="s">
        <v>243</v>
      </c>
      <c r="DN235" t="s">
        <v>243</v>
      </c>
      <c r="DO235" t="s">
        <v>243</v>
      </c>
      <c r="DP235" t="s">
        <v>243</v>
      </c>
      <c r="DQ235" t="s">
        <v>243</v>
      </c>
      <c r="DR235" t="s">
        <v>243</v>
      </c>
      <c r="DS235" t="s">
        <v>242</v>
      </c>
      <c r="DT235" t="s">
        <v>243</v>
      </c>
      <c r="DU235" t="s">
        <v>243</v>
      </c>
      <c r="DV235" t="s">
        <v>243</v>
      </c>
      <c r="DW235" t="s">
        <v>242</v>
      </c>
      <c r="DX235" t="s">
        <v>243</v>
      </c>
      <c r="DY235" t="s">
        <v>243</v>
      </c>
      <c r="DZ235" t="s">
        <v>243</v>
      </c>
      <c r="EA235" t="s">
        <v>243</v>
      </c>
      <c r="EB235" t="s">
        <v>243</v>
      </c>
      <c r="EC235" t="s">
        <v>243</v>
      </c>
      <c r="ED235" t="s">
        <v>243</v>
      </c>
      <c r="EF235" t="s">
        <v>1291</v>
      </c>
      <c r="EG235" t="s">
        <v>243</v>
      </c>
      <c r="EH235" t="s">
        <v>243</v>
      </c>
      <c r="EI235" t="s">
        <v>242</v>
      </c>
      <c r="EJ235" t="s">
        <v>243</v>
      </c>
      <c r="EK235" t="s">
        <v>243</v>
      </c>
      <c r="EL235" t="s">
        <v>243</v>
      </c>
      <c r="EM235" t="s">
        <v>242</v>
      </c>
      <c r="EN235" t="s">
        <v>243</v>
      </c>
      <c r="EO235" t="s">
        <v>242</v>
      </c>
      <c r="EP235" t="s">
        <v>243</v>
      </c>
      <c r="EQ235" t="s">
        <v>243</v>
      </c>
      <c r="ER235" t="s">
        <v>243</v>
      </c>
      <c r="ES235" t="s">
        <v>243</v>
      </c>
      <c r="ET235" t="s">
        <v>243</v>
      </c>
      <c r="EU235" t="s">
        <v>243</v>
      </c>
      <c r="EV235" t="s">
        <v>243</v>
      </c>
      <c r="EW235" t="s">
        <v>243</v>
      </c>
      <c r="EX235" t="s">
        <v>243</v>
      </c>
      <c r="EY235" t="s">
        <v>243</v>
      </c>
      <c r="EZ235" t="s">
        <v>243</v>
      </c>
      <c r="FA235" t="s">
        <v>243</v>
      </c>
      <c r="FB235" t="s">
        <v>243</v>
      </c>
      <c r="FC235" t="s">
        <v>243</v>
      </c>
      <c r="FD235" t="s">
        <v>243</v>
      </c>
      <c r="FE235" t="s">
        <v>243</v>
      </c>
      <c r="FF235" t="s">
        <v>243</v>
      </c>
      <c r="FG235" t="s">
        <v>243</v>
      </c>
      <c r="FH235" t="s">
        <v>243</v>
      </c>
      <c r="FI235" t="s">
        <v>243</v>
      </c>
      <c r="FJ235" t="s">
        <v>243</v>
      </c>
      <c r="FK235" t="s">
        <v>243</v>
      </c>
      <c r="FL235" t="s">
        <v>468</v>
      </c>
      <c r="FM235" t="s">
        <v>242</v>
      </c>
      <c r="FN235" t="s">
        <v>243</v>
      </c>
      <c r="FO235" t="s">
        <v>243</v>
      </c>
      <c r="FP235" t="s">
        <v>243</v>
      </c>
      <c r="FQ235" t="s">
        <v>242</v>
      </c>
      <c r="FR235" t="s">
        <v>243</v>
      </c>
      <c r="FS235" t="s">
        <v>242</v>
      </c>
      <c r="FT235" t="s">
        <v>243</v>
      </c>
      <c r="FU235" t="s">
        <v>243</v>
      </c>
      <c r="FV235" t="s">
        <v>243</v>
      </c>
      <c r="FW235" t="s">
        <v>243</v>
      </c>
      <c r="FX235" t="s">
        <v>243</v>
      </c>
      <c r="FY235" t="s">
        <v>243</v>
      </c>
      <c r="FZ235" t="s">
        <v>243</v>
      </c>
      <c r="GA235" t="s">
        <v>243</v>
      </c>
      <c r="GB235" t="s">
        <v>243</v>
      </c>
      <c r="GC235" t="s">
        <v>243</v>
      </c>
      <c r="GD235" t="s">
        <v>243</v>
      </c>
      <c r="GE235" t="s">
        <v>243</v>
      </c>
      <c r="GG235" t="s">
        <v>1292</v>
      </c>
    </row>
    <row r="236" spans="1:189" x14ac:dyDescent="0.35">
      <c r="A236" t="s">
        <v>1293</v>
      </c>
      <c r="B236" t="s">
        <v>1249</v>
      </c>
      <c r="C236" t="s">
        <v>233</v>
      </c>
      <c r="D236" t="s">
        <v>370</v>
      </c>
      <c r="E236" t="s">
        <v>233</v>
      </c>
      <c r="F236" t="s">
        <v>233</v>
      </c>
      <c r="G236" t="s">
        <v>233</v>
      </c>
      <c r="H236" t="s">
        <v>1294</v>
      </c>
      <c r="I236" t="s">
        <v>276</v>
      </c>
      <c r="J236" t="s">
        <v>447</v>
      </c>
      <c r="K236" t="s">
        <v>238</v>
      </c>
      <c r="L236" t="s">
        <v>239</v>
      </c>
      <c r="N236" t="s">
        <v>240</v>
      </c>
      <c r="O236" t="s">
        <v>241</v>
      </c>
      <c r="P236" t="s">
        <v>242</v>
      </c>
      <c r="Q236" t="s">
        <v>243</v>
      </c>
      <c r="R236" t="s">
        <v>243</v>
      </c>
      <c r="S236" t="s">
        <v>243</v>
      </c>
      <c r="T236" t="s">
        <v>243</v>
      </c>
      <c r="U236" t="s">
        <v>243</v>
      </c>
      <c r="W236" t="s">
        <v>244</v>
      </c>
      <c r="Y236" t="s">
        <v>412</v>
      </c>
      <c r="Z236" t="s">
        <v>243</v>
      </c>
      <c r="AA236" t="s">
        <v>242</v>
      </c>
      <c r="AB236" t="s">
        <v>243</v>
      </c>
      <c r="AC236" t="s">
        <v>243</v>
      </c>
      <c r="AD236" t="s">
        <v>243</v>
      </c>
      <c r="AE236" t="s">
        <v>243</v>
      </c>
      <c r="AF236" t="s">
        <v>243</v>
      </c>
      <c r="AG236" t="s">
        <v>243</v>
      </c>
      <c r="AH236" t="s">
        <v>243</v>
      </c>
      <c r="AI236" t="s">
        <v>243</v>
      </c>
      <c r="AJ236" t="s">
        <v>243</v>
      </c>
      <c r="AK236" t="s">
        <v>243</v>
      </c>
      <c r="AL236" t="s">
        <v>243</v>
      </c>
      <c r="AM236" t="s">
        <v>243</v>
      </c>
      <c r="AN236" t="s">
        <v>243</v>
      </c>
      <c r="AP236" t="s">
        <v>246</v>
      </c>
      <c r="AR236" t="s">
        <v>247</v>
      </c>
      <c r="AT236" t="s">
        <v>284</v>
      </c>
      <c r="AU236" t="s">
        <v>931</v>
      </c>
      <c r="AV236" t="s">
        <v>243</v>
      </c>
      <c r="AW236" t="s">
        <v>242</v>
      </c>
      <c r="AX236" t="s">
        <v>243</v>
      </c>
      <c r="AY236" t="s">
        <v>243</v>
      </c>
      <c r="AZ236" t="s">
        <v>242</v>
      </c>
      <c r="BA236" t="s">
        <v>242</v>
      </c>
      <c r="BB236" t="s">
        <v>243</v>
      </c>
      <c r="BC236" t="s">
        <v>286</v>
      </c>
      <c r="BD236" t="s">
        <v>250</v>
      </c>
      <c r="BE236" t="s">
        <v>250</v>
      </c>
      <c r="BF236" t="s">
        <v>287</v>
      </c>
      <c r="BG236" t="s">
        <v>250</v>
      </c>
      <c r="BH236" t="s">
        <v>250</v>
      </c>
      <c r="BI236" t="s">
        <v>251</v>
      </c>
      <c r="BJ236" t="s">
        <v>251</v>
      </c>
      <c r="BK236" t="s">
        <v>251</v>
      </c>
      <c r="BL236" t="s">
        <v>251</v>
      </c>
      <c r="BN236" t="s">
        <v>251</v>
      </c>
      <c r="BO236" t="s">
        <v>252</v>
      </c>
      <c r="BP236" t="s">
        <v>251</v>
      </c>
      <c r="BQ236" t="s">
        <v>266</v>
      </c>
      <c r="BR236" t="s">
        <v>267</v>
      </c>
      <c r="BT236" t="s">
        <v>251</v>
      </c>
      <c r="BU236" t="s">
        <v>251</v>
      </c>
      <c r="BV236" t="s">
        <v>251</v>
      </c>
      <c r="BX236" t="s">
        <v>251</v>
      </c>
      <c r="BY236" t="s">
        <v>251</v>
      </c>
      <c r="BZ236" t="s">
        <v>254</v>
      </c>
      <c r="CA236" t="s">
        <v>290</v>
      </c>
      <c r="CB236" t="s">
        <v>251</v>
      </c>
      <c r="CC236" t="s">
        <v>251</v>
      </c>
      <c r="CD236" t="s">
        <v>251</v>
      </c>
      <c r="CE236" t="s">
        <v>251</v>
      </c>
      <c r="CF236" t="s">
        <v>251</v>
      </c>
      <c r="CG236" t="s">
        <v>251</v>
      </c>
      <c r="CH236" t="s">
        <v>251</v>
      </c>
      <c r="CI236" t="s">
        <v>251</v>
      </c>
      <c r="CJ236" t="s">
        <v>268</v>
      </c>
      <c r="CK236" t="s">
        <v>251</v>
      </c>
      <c r="CL236" t="s">
        <v>251</v>
      </c>
      <c r="CN236" t="s">
        <v>111</v>
      </c>
      <c r="CO236" t="s">
        <v>119</v>
      </c>
      <c r="CP236" t="s">
        <v>108</v>
      </c>
      <c r="CQ236" t="s">
        <v>255</v>
      </c>
      <c r="CR236" t="s">
        <v>455</v>
      </c>
      <c r="CS236" t="s">
        <v>243</v>
      </c>
      <c r="CT236" t="s">
        <v>243</v>
      </c>
      <c r="CU236" t="s">
        <v>243</v>
      </c>
      <c r="CV236" t="s">
        <v>243</v>
      </c>
      <c r="CW236" t="s">
        <v>243</v>
      </c>
      <c r="CX236" t="s">
        <v>243</v>
      </c>
      <c r="CY236" t="s">
        <v>242</v>
      </c>
      <c r="CZ236" t="s">
        <v>243</v>
      </c>
      <c r="DA236" t="s">
        <v>242</v>
      </c>
      <c r="DB236" t="s">
        <v>243</v>
      </c>
      <c r="DC236" t="s">
        <v>242</v>
      </c>
      <c r="DD236" t="s">
        <v>243</v>
      </c>
      <c r="DE236" t="s">
        <v>243</v>
      </c>
      <c r="DF236" t="s">
        <v>243</v>
      </c>
      <c r="DG236" t="s">
        <v>243</v>
      </c>
      <c r="DH236" t="s">
        <v>243</v>
      </c>
      <c r="DI236" t="s">
        <v>243</v>
      </c>
      <c r="DJ236" t="s">
        <v>243</v>
      </c>
      <c r="EF236" t="s">
        <v>726</v>
      </c>
      <c r="EG236" t="s">
        <v>243</v>
      </c>
      <c r="EH236" t="s">
        <v>243</v>
      </c>
      <c r="EI236" t="s">
        <v>243</v>
      </c>
      <c r="EJ236" t="s">
        <v>243</v>
      </c>
      <c r="EK236" t="s">
        <v>243</v>
      </c>
      <c r="EL236" t="s">
        <v>243</v>
      </c>
      <c r="EM236" t="s">
        <v>242</v>
      </c>
      <c r="EN236" t="s">
        <v>243</v>
      </c>
      <c r="EO236" t="s">
        <v>242</v>
      </c>
      <c r="EP236" t="s">
        <v>242</v>
      </c>
      <c r="EQ236" t="s">
        <v>243</v>
      </c>
      <c r="ER236" t="s">
        <v>243</v>
      </c>
      <c r="ES236" t="s">
        <v>243</v>
      </c>
      <c r="ET236" t="s">
        <v>243</v>
      </c>
      <c r="EU236" t="s">
        <v>243</v>
      </c>
      <c r="EV236" t="s">
        <v>243</v>
      </c>
      <c r="EW236" t="s">
        <v>243</v>
      </c>
      <c r="EX236" t="s">
        <v>243</v>
      </c>
      <c r="EY236" t="s">
        <v>243</v>
      </c>
      <c r="EZ236" t="s">
        <v>243</v>
      </c>
      <c r="FA236" t="s">
        <v>243</v>
      </c>
      <c r="FB236" t="s">
        <v>243</v>
      </c>
      <c r="FC236" t="s">
        <v>243</v>
      </c>
      <c r="FD236" t="s">
        <v>243</v>
      </c>
      <c r="FE236" t="s">
        <v>243</v>
      </c>
      <c r="FF236" t="s">
        <v>243</v>
      </c>
      <c r="FG236" t="s">
        <v>243</v>
      </c>
      <c r="FH236" t="s">
        <v>243</v>
      </c>
      <c r="FI236" t="s">
        <v>243</v>
      </c>
      <c r="FJ236" t="s">
        <v>243</v>
      </c>
      <c r="FK236" t="s">
        <v>243</v>
      </c>
      <c r="FL236" t="s">
        <v>272</v>
      </c>
      <c r="FM236" t="s">
        <v>242</v>
      </c>
      <c r="FN236" t="s">
        <v>243</v>
      </c>
      <c r="FO236" t="s">
        <v>243</v>
      </c>
      <c r="FP236" t="s">
        <v>243</v>
      </c>
      <c r="FQ236" t="s">
        <v>243</v>
      </c>
      <c r="FR236" t="s">
        <v>242</v>
      </c>
      <c r="FS236" t="s">
        <v>242</v>
      </c>
      <c r="FT236" t="s">
        <v>243</v>
      </c>
      <c r="FU236" t="s">
        <v>243</v>
      </c>
      <c r="FV236" t="s">
        <v>243</v>
      </c>
      <c r="FW236" t="s">
        <v>243</v>
      </c>
      <c r="FX236" t="s">
        <v>243</v>
      </c>
      <c r="FY236" t="s">
        <v>243</v>
      </c>
      <c r="FZ236" t="s">
        <v>243</v>
      </c>
      <c r="GA236" t="s">
        <v>243</v>
      </c>
      <c r="GB236" t="s">
        <v>243</v>
      </c>
      <c r="GC236" t="s">
        <v>243</v>
      </c>
      <c r="GD236" t="s">
        <v>243</v>
      </c>
      <c r="GE236" t="s">
        <v>243</v>
      </c>
      <c r="GG236" t="s">
        <v>1295</v>
      </c>
    </row>
    <row r="237" spans="1:189" x14ac:dyDescent="0.35">
      <c r="A237" t="s">
        <v>1296</v>
      </c>
      <c r="B237" t="s">
        <v>1249</v>
      </c>
      <c r="C237" t="s">
        <v>233</v>
      </c>
      <c r="D237" t="s">
        <v>334</v>
      </c>
      <c r="E237" t="s">
        <v>233</v>
      </c>
      <c r="F237" t="s">
        <v>233</v>
      </c>
      <c r="G237" t="s">
        <v>233</v>
      </c>
      <c r="H237" t="s">
        <v>1294</v>
      </c>
      <c r="I237" t="s">
        <v>261</v>
      </c>
      <c r="K237" t="s">
        <v>567</v>
      </c>
      <c r="L237" t="s">
        <v>926</v>
      </c>
      <c r="N237" t="s">
        <v>240</v>
      </c>
      <c r="O237" t="s">
        <v>421</v>
      </c>
      <c r="P237" t="s">
        <v>243</v>
      </c>
      <c r="Q237" t="s">
        <v>242</v>
      </c>
      <c r="R237" t="s">
        <v>243</v>
      </c>
      <c r="S237" t="s">
        <v>243</v>
      </c>
      <c r="T237" t="s">
        <v>243</v>
      </c>
      <c r="U237" t="s">
        <v>243</v>
      </c>
      <c r="W237" t="s">
        <v>422</v>
      </c>
      <c r="Y237" t="s">
        <v>356</v>
      </c>
      <c r="Z237" t="s">
        <v>243</v>
      </c>
      <c r="AA237" t="s">
        <v>243</v>
      </c>
      <c r="AB237" t="s">
        <v>243</v>
      </c>
      <c r="AC237" t="s">
        <v>243</v>
      </c>
      <c r="AD237" t="s">
        <v>243</v>
      </c>
      <c r="AE237" t="s">
        <v>243</v>
      </c>
      <c r="AF237" t="s">
        <v>243</v>
      </c>
      <c r="AG237" t="s">
        <v>243</v>
      </c>
      <c r="AH237" t="s">
        <v>243</v>
      </c>
      <c r="AI237" t="s">
        <v>243</v>
      </c>
      <c r="AJ237" t="s">
        <v>243</v>
      </c>
      <c r="AK237" t="s">
        <v>242</v>
      </c>
      <c r="AL237" t="s">
        <v>243</v>
      </c>
      <c r="AM237" t="s">
        <v>243</v>
      </c>
      <c r="AN237" t="s">
        <v>243</v>
      </c>
      <c r="AP237" t="s">
        <v>373</v>
      </c>
      <c r="AR237" t="s">
        <v>400</v>
      </c>
      <c r="AT237" t="s">
        <v>307</v>
      </c>
      <c r="AU237" t="s">
        <v>1297</v>
      </c>
      <c r="AV237" t="s">
        <v>242</v>
      </c>
      <c r="AW237" t="s">
        <v>242</v>
      </c>
      <c r="AX237" t="s">
        <v>243</v>
      </c>
      <c r="AY237" t="s">
        <v>243</v>
      </c>
      <c r="AZ237" t="s">
        <v>242</v>
      </c>
      <c r="BA237" t="s">
        <v>243</v>
      </c>
      <c r="BB237" t="s">
        <v>243</v>
      </c>
      <c r="BC237" t="s">
        <v>250</v>
      </c>
      <c r="BD237" t="s">
        <v>250</v>
      </c>
      <c r="BE237" t="s">
        <v>250</v>
      </c>
      <c r="BF237" t="s">
        <v>250</v>
      </c>
      <c r="BG237" t="s">
        <v>250</v>
      </c>
      <c r="BH237" t="s">
        <v>250</v>
      </c>
      <c r="BI237" t="s">
        <v>251</v>
      </c>
      <c r="BJ237" t="s">
        <v>251</v>
      </c>
      <c r="BK237" t="s">
        <v>251</v>
      </c>
      <c r="BL237" t="s">
        <v>251</v>
      </c>
      <c r="BN237" t="s">
        <v>251</v>
      </c>
      <c r="BO237" t="s">
        <v>252</v>
      </c>
      <c r="BP237" t="s">
        <v>251</v>
      </c>
      <c r="BQ237" t="s">
        <v>266</v>
      </c>
      <c r="BR237" t="s">
        <v>251</v>
      </c>
      <c r="BT237" t="s">
        <v>251</v>
      </c>
      <c r="BU237" t="s">
        <v>253</v>
      </c>
      <c r="BV237" t="s">
        <v>251</v>
      </c>
      <c r="BX237" t="s">
        <v>251</v>
      </c>
      <c r="BY237" t="s">
        <v>251</v>
      </c>
      <c r="BZ237" t="s">
        <v>251</v>
      </c>
      <c r="CA237" t="s">
        <v>290</v>
      </c>
      <c r="CB237" t="s">
        <v>251</v>
      </c>
      <c r="CC237" t="s">
        <v>292</v>
      </c>
      <c r="CD237" t="s">
        <v>251</v>
      </c>
      <c r="CE237" t="s">
        <v>251</v>
      </c>
      <c r="CF237" t="s">
        <v>251</v>
      </c>
      <c r="CG237" t="s">
        <v>423</v>
      </c>
      <c r="CH237" t="s">
        <v>251</v>
      </c>
      <c r="CI237" t="s">
        <v>251</v>
      </c>
      <c r="CJ237" t="s">
        <v>251</v>
      </c>
      <c r="CK237" t="s">
        <v>251</v>
      </c>
      <c r="CL237" t="s">
        <v>697</v>
      </c>
      <c r="CM237" t="s">
        <v>1298</v>
      </c>
      <c r="CN237" t="s">
        <v>131</v>
      </c>
      <c r="CO237" t="s">
        <v>108</v>
      </c>
      <c r="CP237" t="s">
        <v>110</v>
      </c>
      <c r="CQ237" t="s">
        <v>293</v>
      </c>
      <c r="DL237" t="s">
        <v>339</v>
      </c>
      <c r="DM237" t="s">
        <v>243</v>
      </c>
      <c r="DN237" t="s">
        <v>243</v>
      </c>
      <c r="DO237" t="s">
        <v>243</v>
      </c>
      <c r="DP237" t="s">
        <v>243</v>
      </c>
      <c r="DQ237" t="s">
        <v>243</v>
      </c>
      <c r="DR237" t="s">
        <v>243</v>
      </c>
      <c r="DS237" t="s">
        <v>242</v>
      </c>
      <c r="DT237" t="s">
        <v>243</v>
      </c>
      <c r="DU237" t="s">
        <v>243</v>
      </c>
      <c r="DV237" t="s">
        <v>243</v>
      </c>
      <c r="DW237" t="s">
        <v>242</v>
      </c>
      <c r="DX237" t="s">
        <v>243</v>
      </c>
      <c r="DY237" t="s">
        <v>243</v>
      </c>
      <c r="DZ237" t="s">
        <v>243</v>
      </c>
      <c r="EA237" t="s">
        <v>243</v>
      </c>
      <c r="EB237" t="s">
        <v>243</v>
      </c>
      <c r="EC237" t="s">
        <v>243</v>
      </c>
      <c r="ED237" t="s">
        <v>243</v>
      </c>
      <c r="EF237" t="s">
        <v>1299</v>
      </c>
      <c r="EG237" t="s">
        <v>243</v>
      </c>
      <c r="EH237" t="s">
        <v>243</v>
      </c>
      <c r="EI237" t="s">
        <v>243</v>
      </c>
      <c r="EJ237" t="s">
        <v>243</v>
      </c>
      <c r="EK237" t="s">
        <v>243</v>
      </c>
      <c r="EL237" t="s">
        <v>243</v>
      </c>
      <c r="EM237" t="s">
        <v>242</v>
      </c>
      <c r="EN237" t="s">
        <v>243</v>
      </c>
      <c r="EO237" t="s">
        <v>242</v>
      </c>
      <c r="EP237" t="s">
        <v>243</v>
      </c>
      <c r="EQ237" t="s">
        <v>243</v>
      </c>
      <c r="ER237" t="s">
        <v>243</v>
      </c>
      <c r="ES237" t="s">
        <v>243</v>
      </c>
      <c r="ET237" t="s">
        <v>243</v>
      </c>
      <c r="EU237" t="s">
        <v>243</v>
      </c>
      <c r="EV237" t="s">
        <v>243</v>
      </c>
      <c r="EW237" t="s">
        <v>243</v>
      </c>
      <c r="EX237" t="s">
        <v>243</v>
      </c>
      <c r="EY237" t="s">
        <v>243</v>
      </c>
      <c r="EZ237" t="s">
        <v>243</v>
      </c>
      <c r="FA237" t="s">
        <v>243</v>
      </c>
      <c r="FB237" t="s">
        <v>243</v>
      </c>
      <c r="FC237" t="s">
        <v>243</v>
      </c>
      <c r="FD237" t="s">
        <v>243</v>
      </c>
      <c r="FE237" t="s">
        <v>243</v>
      </c>
      <c r="FF237" t="s">
        <v>243</v>
      </c>
      <c r="FG237" t="s">
        <v>243</v>
      </c>
      <c r="FH237" t="s">
        <v>243</v>
      </c>
      <c r="FI237" t="s">
        <v>243</v>
      </c>
      <c r="FJ237" t="s">
        <v>242</v>
      </c>
      <c r="FK237" t="s">
        <v>243</v>
      </c>
      <c r="FL237" t="s">
        <v>1300</v>
      </c>
      <c r="FM237" t="s">
        <v>242</v>
      </c>
      <c r="FN237" t="s">
        <v>243</v>
      </c>
      <c r="FO237" t="s">
        <v>243</v>
      </c>
      <c r="FP237" t="s">
        <v>243</v>
      </c>
      <c r="FQ237" t="s">
        <v>243</v>
      </c>
      <c r="FR237" t="s">
        <v>243</v>
      </c>
      <c r="FS237" t="s">
        <v>242</v>
      </c>
      <c r="FT237" t="s">
        <v>243</v>
      </c>
      <c r="FU237" t="s">
        <v>243</v>
      </c>
      <c r="FV237" t="s">
        <v>243</v>
      </c>
      <c r="FW237" t="s">
        <v>243</v>
      </c>
      <c r="FX237" t="s">
        <v>243</v>
      </c>
      <c r="FY237" t="s">
        <v>243</v>
      </c>
      <c r="FZ237" t="s">
        <v>243</v>
      </c>
      <c r="GA237" t="s">
        <v>242</v>
      </c>
      <c r="GB237" t="s">
        <v>243</v>
      </c>
      <c r="GC237" t="s">
        <v>243</v>
      </c>
      <c r="GD237" t="s">
        <v>243</v>
      </c>
      <c r="GE237" t="s">
        <v>243</v>
      </c>
      <c r="GG237" t="s">
        <v>1301</v>
      </c>
    </row>
    <row r="238" spans="1:189" x14ac:dyDescent="0.35">
      <c r="A238" t="s">
        <v>1302</v>
      </c>
      <c r="B238" t="s">
        <v>1249</v>
      </c>
      <c r="C238" t="s">
        <v>233</v>
      </c>
      <c r="D238" t="s">
        <v>319</v>
      </c>
      <c r="E238" t="s">
        <v>233</v>
      </c>
      <c r="F238" t="s">
        <v>233</v>
      </c>
      <c r="G238" t="s">
        <v>233</v>
      </c>
      <c r="H238" t="s">
        <v>450</v>
      </c>
      <c r="I238" t="s">
        <v>261</v>
      </c>
      <c r="K238" t="s">
        <v>238</v>
      </c>
      <c r="L238" t="s">
        <v>239</v>
      </c>
      <c r="N238" t="s">
        <v>240</v>
      </c>
      <c r="O238" t="s">
        <v>241</v>
      </c>
      <c r="P238" t="s">
        <v>242</v>
      </c>
      <c r="Q238" t="s">
        <v>243</v>
      </c>
      <c r="R238" t="s">
        <v>243</v>
      </c>
      <c r="S238" t="s">
        <v>243</v>
      </c>
      <c r="T238" t="s">
        <v>243</v>
      </c>
      <c r="U238" t="s">
        <v>243</v>
      </c>
      <c r="W238" t="s">
        <v>244</v>
      </c>
      <c r="Y238" t="s">
        <v>356</v>
      </c>
      <c r="Z238" t="s">
        <v>243</v>
      </c>
      <c r="AA238" t="s">
        <v>243</v>
      </c>
      <c r="AB238" t="s">
        <v>243</v>
      </c>
      <c r="AC238" t="s">
        <v>243</v>
      </c>
      <c r="AD238" t="s">
        <v>243</v>
      </c>
      <c r="AE238" t="s">
        <v>243</v>
      </c>
      <c r="AF238" t="s">
        <v>243</v>
      </c>
      <c r="AG238" t="s">
        <v>243</v>
      </c>
      <c r="AH238" t="s">
        <v>243</v>
      </c>
      <c r="AI238" t="s">
        <v>243</v>
      </c>
      <c r="AJ238" t="s">
        <v>243</v>
      </c>
      <c r="AK238" t="s">
        <v>242</v>
      </c>
      <c r="AL238" t="s">
        <v>243</v>
      </c>
      <c r="AM238" t="s">
        <v>243</v>
      </c>
      <c r="AN238" t="s">
        <v>243</v>
      </c>
      <c r="AP238" t="s">
        <v>336</v>
      </c>
      <c r="AR238" t="s">
        <v>247</v>
      </c>
      <c r="AT238" t="s">
        <v>284</v>
      </c>
      <c r="AU238" t="s">
        <v>312</v>
      </c>
      <c r="AV238" t="s">
        <v>243</v>
      </c>
      <c r="AW238" t="s">
        <v>242</v>
      </c>
      <c r="AX238" t="s">
        <v>243</v>
      </c>
      <c r="AY238" t="s">
        <v>243</v>
      </c>
      <c r="AZ238" t="s">
        <v>242</v>
      </c>
      <c r="BA238" t="s">
        <v>243</v>
      </c>
      <c r="BB238" t="s">
        <v>243</v>
      </c>
      <c r="BC238" t="s">
        <v>250</v>
      </c>
      <c r="BD238" t="s">
        <v>250</v>
      </c>
      <c r="BE238" t="s">
        <v>250</v>
      </c>
      <c r="BF238" t="s">
        <v>250</v>
      </c>
      <c r="BG238" t="s">
        <v>250</v>
      </c>
      <c r="BH238" t="s">
        <v>250</v>
      </c>
      <c r="BI238" t="s">
        <v>251</v>
      </c>
      <c r="BJ238" t="s">
        <v>251</v>
      </c>
      <c r="BK238" t="s">
        <v>251</v>
      </c>
      <c r="BL238" t="s">
        <v>251</v>
      </c>
      <c r="BN238" t="s">
        <v>251</v>
      </c>
      <c r="BO238" t="s">
        <v>251</v>
      </c>
      <c r="BP238" t="s">
        <v>251</v>
      </c>
      <c r="BQ238" t="s">
        <v>266</v>
      </c>
      <c r="BR238" t="s">
        <v>251</v>
      </c>
      <c r="BT238" t="s">
        <v>251</v>
      </c>
      <c r="BU238" t="s">
        <v>253</v>
      </c>
      <c r="BV238" t="s">
        <v>251</v>
      </c>
      <c r="BX238" t="s">
        <v>251</v>
      </c>
      <c r="BY238" t="s">
        <v>251</v>
      </c>
      <c r="BZ238" t="s">
        <v>254</v>
      </c>
      <c r="CA238" t="s">
        <v>251</v>
      </c>
      <c r="CB238" t="s">
        <v>251</v>
      </c>
      <c r="CC238" t="s">
        <v>251</v>
      </c>
      <c r="CD238" t="s">
        <v>251</v>
      </c>
      <c r="CE238" t="s">
        <v>251</v>
      </c>
      <c r="CF238" t="s">
        <v>251</v>
      </c>
      <c r="CG238" t="s">
        <v>251</v>
      </c>
      <c r="CH238" t="s">
        <v>251</v>
      </c>
      <c r="CI238" t="s">
        <v>251</v>
      </c>
      <c r="CJ238" t="s">
        <v>251</v>
      </c>
      <c r="CK238" t="s">
        <v>251</v>
      </c>
      <c r="CL238" t="s">
        <v>251</v>
      </c>
      <c r="CN238" t="s">
        <v>119</v>
      </c>
      <c r="CO238" t="s">
        <v>110</v>
      </c>
      <c r="CP238" t="s">
        <v>114</v>
      </c>
      <c r="CQ238" t="s">
        <v>255</v>
      </c>
      <c r="CR238" t="s">
        <v>402</v>
      </c>
      <c r="CS238" t="s">
        <v>243</v>
      </c>
      <c r="CT238" t="s">
        <v>243</v>
      </c>
      <c r="CU238" t="s">
        <v>242</v>
      </c>
      <c r="CV238" t="s">
        <v>243</v>
      </c>
      <c r="CW238" t="s">
        <v>243</v>
      </c>
      <c r="CX238" t="s">
        <v>243</v>
      </c>
      <c r="CY238" t="s">
        <v>243</v>
      </c>
      <c r="CZ238" t="s">
        <v>243</v>
      </c>
      <c r="DA238" t="s">
        <v>243</v>
      </c>
      <c r="DB238" t="s">
        <v>243</v>
      </c>
      <c r="DC238" t="s">
        <v>242</v>
      </c>
      <c r="DD238" t="s">
        <v>243</v>
      </c>
      <c r="DE238" t="s">
        <v>243</v>
      </c>
      <c r="DF238" t="s">
        <v>243</v>
      </c>
      <c r="DG238" t="s">
        <v>243</v>
      </c>
      <c r="DH238" t="s">
        <v>243</v>
      </c>
      <c r="DI238" t="s">
        <v>243</v>
      </c>
      <c r="DJ238" t="s">
        <v>243</v>
      </c>
      <c r="EF238" t="s">
        <v>550</v>
      </c>
      <c r="EG238" t="s">
        <v>243</v>
      </c>
      <c r="EH238" t="s">
        <v>243</v>
      </c>
      <c r="EI238" t="s">
        <v>243</v>
      </c>
      <c r="EJ238" t="s">
        <v>243</v>
      </c>
      <c r="EK238" t="s">
        <v>243</v>
      </c>
      <c r="EL238" t="s">
        <v>243</v>
      </c>
      <c r="EM238" t="s">
        <v>243</v>
      </c>
      <c r="EN238" t="s">
        <v>243</v>
      </c>
      <c r="EO238" t="s">
        <v>242</v>
      </c>
      <c r="EP238" t="s">
        <v>243</v>
      </c>
      <c r="EQ238" t="s">
        <v>243</v>
      </c>
      <c r="ER238" t="s">
        <v>243</v>
      </c>
      <c r="ES238" t="s">
        <v>242</v>
      </c>
      <c r="ET238" t="s">
        <v>243</v>
      </c>
      <c r="EU238" t="s">
        <v>243</v>
      </c>
      <c r="EV238" t="s">
        <v>243</v>
      </c>
      <c r="EW238" t="s">
        <v>243</v>
      </c>
      <c r="EX238" t="s">
        <v>242</v>
      </c>
      <c r="EY238" t="s">
        <v>243</v>
      </c>
      <c r="EZ238" t="s">
        <v>243</v>
      </c>
      <c r="FA238" t="s">
        <v>243</v>
      </c>
      <c r="FB238" t="s">
        <v>243</v>
      </c>
      <c r="FC238" t="s">
        <v>243</v>
      </c>
      <c r="FD238" t="s">
        <v>243</v>
      </c>
      <c r="FE238" t="s">
        <v>243</v>
      </c>
      <c r="FF238" t="s">
        <v>243</v>
      </c>
      <c r="FG238" t="s">
        <v>243</v>
      </c>
      <c r="FH238" t="s">
        <v>243</v>
      </c>
      <c r="FI238" t="s">
        <v>243</v>
      </c>
      <c r="FJ238" t="s">
        <v>243</v>
      </c>
      <c r="FK238" t="s">
        <v>243</v>
      </c>
      <c r="FL238" t="s">
        <v>630</v>
      </c>
      <c r="FM238" t="s">
        <v>242</v>
      </c>
      <c r="FN238" t="s">
        <v>243</v>
      </c>
      <c r="FO238" t="s">
        <v>243</v>
      </c>
      <c r="FP238" t="s">
        <v>243</v>
      </c>
      <c r="FQ238" t="s">
        <v>243</v>
      </c>
      <c r="FR238" t="s">
        <v>242</v>
      </c>
      <c r="FS238" t="s">
        <v>243</v>
      </c>
      <c r="FT238" t="s">
        <v>243</v>
      </c>
      <c r="FU238" t="s">
        <v>243</v>
      </c>
      <c r="FV238" t="s">
        <v>243</v>
      </c>
      <c r="FW238" t="s">
        <v>243</v>
      </c>
      <c r="FX238" t="s">
        <v>243</v>
      </c>
      <c r="FY238" t="s">
        <v>243</v>
      </c>
      <c r="FZ238" t="s">
        <v>242</v>
      </c>
      <c r="GA238" t="s">
        <v>243</v>
      </c>
      <c r="GB238" t="s">
        <v>243</v>
      </c>
      <c r="GC238" t="s">
        <v>243</v>
      </c>
      <c r="GD238" t="s">
        <v>243</v>
      </c>
      <c r="GE238" t="s">
        <v>243</v>
      </c>
      <c r="GG238" t="s">
        <v>1303</v>
      </c>
    </row>
    <row r="239" spans="1:189" x14ac:dyDescent="0.35">
      <c r="A239" t="s">
        <v>1304</v>
      </c>
      <c r="B239" t="s">
        <v>1249</v>
      </c>
      <c r="C239" t="s">
        <v>233</v>
      </c>
      <c r="D239" t="s">
        <v>408</v>
      </c>
      <c r="E239" t="s">
        <v>233</v>
      </c>
      <c r="F239" t="s">
        <v>233</v>
      </c>
      <c r="G239" t="s">
        <v>233</v>
      </c>
      <c r="H239" t="s">
        <v>1305</v>
      </c>
      <c r="I239" t="s">
        <v>261</v>
      </c>
      <c r="K239" t="s">
        <v>238</v>
      </c>
      <c r="L239" t="s">
        <v>239</v>
      </c>
      <c r="N239" t="s">
        <v>240</v>
      </c>
      <c r="O239" t="s">
        <v>241</v>
      </c>
      <c r="P239" t="s">
        <v>242</v>
      </c>
      <c r="Q239" t="s">
        <v>243</v>
      </c>
      <c r="R239" t="s">
        <v>243</v>
      </c>
      <c r="S239" t="s">
        <v>243</v>
      </c>
      <c r="T239" t="s">
        <v>243</v>
      </c>
      <c r="U239" t="s">
        <v>243</v>
      </c>
      <c r="W239" t="s">
        <v>244</v>
      </c>
      <c r="Y239" t="s">
        <v>356</v>
      </c>
      <c r="Z239" t="s">
        <v>243</v>
      </c>
      <c r="AA239" t="s">
        <v>243</v>
      </c>
      <c r="AB239" t="s">
        <v>243</v>
      </c>
      <c r="AC239" t="s">
        <v>243</v>
      </c>
      <c r="AD239" t="s">
        <v>243</v>
      </c>
      <c r="AE239" t="s">
        <v>243</v>
      </c>
      <c r="AF239" t="s">
        <v>243</v>
      </c>
      <c r="AG239" t="s">
        <v>243</v>
      </c>
      <c r="AH239" t="s">
        <v>243</v>
      </c>
      <c r="AI239" t="s">
        <v>243</v>
      </c>
      <c r="AJ239" t="s">
        <v>243</v>
      </c>
      <c r="AK239" t="s">
        <v>242</v>
      </c>
      <c r="AL239" t="s">
        <v>243</v>
      </c>
      <c r="AM239" t="s">
        <v>243</v>
      </c>
      <c r="AN239" t="s">
        <v>243</v>
      </c>
      <c r="AP239" t="s">
        <v>282</v>
      </c>
      <c r="AR239" t="s">
        <v>247</v>
      </c>
      <c r="AT239" t="s">
        <v>248</v>
      </c>
      <c r="AU239" t="s">
        <v>337</v>
      </c>
      <c r="AV239" t="s">
        <v>243</v>
      </c>
      <c r="AW239" t="s">
        <v>242</v>
      </c>
      <c r="AX239" t="s">
        <v>243</v>
      </c>
      <c r="AY239" t="s">
        <v>242</v>
      </c>
      <c r="AZ239" t="s">
        <v>242</v>
      </c>
      <c r="BA239" t="s">
        <v>243</v>
      </c>
      <c r="BB239" t="s">
        <v>243</v>
      </c>
      <c r="BC239" t="s">
        <v>250</v>
      </c>
      <c r="BD239" t="s">
        <v>250</v>
      </c>
      <c r="BE239" t="s">
        <v>250</v>
      </c>
      <c r="BF239" t="s">
        <v>250</v>
      </c>
      <c r="BG239" t="s">
        <v>250</v>
      </c>
      <c r="BH239" t="s">
        <v>250</v>
      </c>
      <c r="BI239" t="s">
        <v>251</v>
      </c>
      <c r="BJ239" t="s">
        <v>251</v>
      </c>
      <c r="BK239" t="s">
        <v>251</v>
      </c>
      <c r="BL239" t="s">
        <v>251</v>
      </c>
      <c r="BN239" t="s">
        <v>438</v>
      </c>
      <c r="BO239" t="s">
        <v>252</v>
      </c>
      <c r="BP239" t="s">
        <v>251</v>
      </c>
      <c r="BQ239" t="s">
        <v>266</v>
      </c>
      <c r="BR239" t="s">
        <v>251</v>
      </c>
      <c r="BT239" t="s">
        <v>251</v>
      </c>
      <c r="BU239" t="s">
        <v>251</v>
      </c>
      <c r="BV239" t="s">
        <v>251</v>
      </c>
      <c r="BX239" t="s">
        <v>338</v>
      </c>
      <c r="BY239" t="s">
        <v>251</v>
      </c>
      <c r="BZ239" t="s">
        <v>254</v>
      </c>
      <c r="CA239" t="s">
        <v>251</v>
      </c>
      <c r="CB239" t="s">
        <v>291</v>
      </c>
      <c r="CC239" t="s">
        <v>292</v>
      </c>
      <c r="CD239" t="s">
        <v>251</v>
      </c>
      <c r="CE239" t="s">
        <v>251</v>
      </c>
      <c r="CF239" t="s">
        <v>251</v>
      </c>
      <c r="CG239" t="s">
        <v>251</v>
      </c>
      <c r="CH239" t="s">
        <v>251</v>
      </c>
      <c r="CI239" t="s">
        <v>251</v>
      </c>
      <c r="CJ239" t="s">
        <v>251</v>
      </c>
      <c r="CK239" t="s">
        <v>251</v>
      </c>
      <c r="CL239" t="s">
        <v>697</v>
      </c>
      <c r="CM239" t="s">
        <v>1306</v>
      </c>
      <c r="CN239" t="s">
        <v>110</v>
      </c>
      <c r="CO239" t="s">
        <v>131</v>
      </c>
      <c r="CP239" t="s">
        <v>122</v>
      </c>
      <c r="CQ239" t="s">
        <v>293</v>
      </c>
      <c r="DL239" t="s">
        <v>367</v>
      </c>
      <c r="DM239" t="s">
        <v>243</v>
      </c>
      <c r="DN239" t="s">
        <v>243</v>
      </c>
      <c r="DO239" t="s">
        <v>243</v>
      </c>
      <c r="DP239" t="s">
        <v>243</v>
      </c>
      <c r="DQ239" t="s">
        <v>243</v>
      </c>
      <c r="DR239" t="s">
        <v>243</v>
      </c>
      <c r="DS239" t="s">
        <v>243</v>
      </c>
      <c r="DT239" t="s">
        <v>243</v>
      </c>
      <c r="DU239" t="s">
        <v>243</v>
      </c>
      <c r="DV239" t="s">
        <v>243</v>
      </c>
      <c r="DW239" t="s">
        <v>242</v>
      </c>
      <c r="DX239" t="s">
        <v>243</v>
      </c>
      <c r="DY239" t="s">
        <v>243</v>
      </c>
      <c r="DZ239" t="s">
        <v>243</v>
      </c>
      <c r="EA239" t="s">
        <v>243</v>
      </c>
      <c r="EB239" t="s">
        <v>243</v>
      </c>
      <c r="EC239" t="s">
        <v>243</v>
      </c>
      <c r="ED239" t="s">
        <v>243</v>
      </c>
      <c r="EF239" t="s">
        <v>1307</v>
      </c>
      <c r="EG239" t="s">
        <v>243</v>
      </c>
      <c r="EH239" t="s">
        <v>243</v>
      </c>
      <c r="EI239" t="s">
        <v>243</v>
      </c>
      <c r="EJ239" t="s">
        <v>243</v>
      </c>
      <c r="EK239" t="s">
        <v>243</v>
      </c>
      <c r="EL239" t="s">
        <v>243</v>
      </c>
      <c r="EM239" t="s">
        <v>243</v>
      </c>
      <c r="EN239" t="s">
        <v>243</v>
      </c>
      <c r="EO239" t="s">
        <v>242</v>
      </c>
      <c r="EP239" t="s">
        <v>243</v>
      </c>
      <c r="EQ239" t="s">
        <v>243</v>
      </c>
      <c r="ER239" t="s">
        <v>243</v>
      </c>
      <c r="ES239" t="s">
        <v>243</v>
      </c>
      <c r="ET239" t="s">
        <v>243</v>
      </c>
      <c r="EU239" t="s">
        <v>243</v>
      </c>
      <c r="EV239" t="s">
        <v>243</v>
      </c>
      <c r="EW239" t="s">
        <v>243</v>
      </c>
      <c r="EX239" t="s">
        <v>243</v>
      </c>
      <c r="EY239" t="s">
        <v>243</v>
      </c>
      <c r="EZ239" t="s">
        <v>243</v>
      </c>
      <c r="FA239" t="s">
        <v>242</v>
      </c>
      <c r="FB239" t="s">
        <v>243</v>
      </c>
      <c r="FC239" t="s">
        <v>243</v>
      </c>
      <c r="FD239" t="s">
        <v>243</v>
      </c>
      <c r="FE239" t="s">
        <v>243</v>
      </c>
      <c r="FF239" t="s">
        <v>243</v>
      </c>
      <c r="FG239" t="s">
        <v>243</v>
      </c>
      <c r="FH239" t="s">
        <v>243</v>
      </c>
      <c r="FI239" t="s">
        <v>243</v>
      </c>
      <c r="FJ239" t="s">
        <v>242</v>
      </c>
      <c r="FK239" t="s">
        <v>243</v>
      </c>
      <c r="FL239" t="s">
        <v>477</v>
      </c>
      <c r="FM239" t="s">
        <v>242</v>
      </c>
      <c r="FN239" t="s">
        <v>243</v>
      </c>
      <c r="FO239" t="s">
        <v>243</v>
      </c>
      <c r="FP239" t="s">
        <v>243</v>
      </c>
      <c r="FQ239" t="s">
        <v>243</v>
      </c>
      <c r="FR239" t="s">
        <v>243</v>
      </c>
      <c r="FS239" t="s">
        <v>242</v>
      </c>
      <c r="FT239" t="s">
        <v>243</v>
      </c>
      <c r="FU239" t="s">
        <v>243</v>
      </c>
      <c r="FV239" t="s">
        <v>243</v>
      </c>
      <c r="FW239" t="s">
        <v>243</v>
      </c>
      <c r="FX239" t="s">
        <v>243</v>
      </c>
      <c r="FY239" t="s">
        <v>243</v>
      </c>
      <c r="FZ239" t="s">
        <v>243</v>
      </c>
      <c r="GA239" t="s">
        <v>243</v>
      </c>
      <c r="GB239" t="s">
        <v>243</v>
      </c>
      <c r="GC239" t="s">
        <v>243</v>
      </c>
      <c r="GD239" t="s">
        <v>243</v>
      </c>
      <c r="GE239" t="s">
        <v>243</v>
      </c>
      <c r="GG239" t="s">
        <v>1308</v>
      </c>
    </row>
    <row r="240" spans="1:189" x14ac:dyDescent="0.35">
      <c r="A240" t="s">
        <v>1309</v>
      </c>
      <c r="B240" t="s">
        <v>1249</v>
      </c>
      <c r="C240" t="s">
        <v>233</v>
      </c>
      <c r="D240" t="s">
        <v>515</v>
      </c>
      <c r="E240" t="s">
        <v>233</v>
      </c>
      <c r="F240" t="s">
        <v>233</v>
      </c>
      <c r="G240" t="s">
        <v>233</v>
      </c>
      <c r="H240" t="s">
        <v>1310</v>
      </c>
      <c r="I240" t="s">
        <v>261</v>
      </c>
      <c r="K240" t="s">
        <v>745</v>
      </c>
      <c r="L240" t="s">
        <v>1311</v>
      </c>
      <c r="N240" t="s">
        <v>462</v>
      </c>
      <c r="O240" t="s">
        <v>971</v>
      </c>
      <c r="P240" t="s">
        <v>243</v>
      </c>
      <c r="Q240" t="s">
        <v>243</v>
      </c>
      <c r="R240" t="s">
        <v>242</v>
      </c>
      <c r="S240" t="s">
        <v>243</v>
      </c>
      <c r="T240" t="s">
        <v>243</v>
      </c>
      <c r="U240" t="s">
        <v>242</v>
      </c>
      <c r="V240" t="s">
        <v>1312</v>
      </c>
      <c r="W240" t="s">
        <v>1313</v>
      </c>
      <c r="Y240" t="s">
        <v>412</v>
      </c>
      <c r="Z240" t="s">
        <v>243</v>
      </c>
      <c r="AA240" t="s">
        <v>242</v>
      </c>
      <c r="AB240" t="s">
        <v>243</v>
      </c>
      <c r="AC240" t="s">
        <v>243</v>
      </c>
      <c r="AD240" t="s">
        <v>243</v>
      </c>
      <c r="AE240" t="s">
        <v>243</v>
      </c>
      <c r="AF240" t="s">
        <v>243</v>
      </c>
      <c r="AG240" t="s">
        <v>243</v>
      </c>
      <c r="AH240" t="s">
        <v>243</v>
      </c>
      <c r="AI240" t="s">
        <v>243</v>
      </c>
      <c r="AJ240" t="s">
        <v>243</v>
      </c>
      <c r="AK240" t="s">
        <v>243</v>
      </c>
      <c r="AL240" t="s">
        <v>243</v>
      </c>
      <c r="AM240" t="s">
        <v>243</v>
      </c>
      <c r="AN240" t="s">
        <v>243</v>
      </c>
      <c r="AP240" t="s">
        <v>336</v>
      </c>
      <c r="AR240" t="s">
        <v>357</v>
      </c>
      <c r="AT240" t="s">
        <v>248</v>
      </c>
      <c r="AU240" t="s">
        <v>325</v>
      </c>
      <c r="AV240" t="s">
        <v>243</v>
      </c>
      <c r="AW240" t="s">
        <v>242</v>
      </c>
      <c r="AX240" t="s">
        <v>243</v>
      </c>
      <c r="AY240" t="s">
        <v>243</v>
      </c>
      <c r="AZ240" t="s">
        <v>243</v>
      </c>
      <c r="BA240" t="s">
        <v>243</v>
      </c>
      <c r="BB240" t="s">
        <v>243</v>
      </c>
      <c r="BC240" t="s">
        <v>250</v>
      </c>
      <c r="BD240" t="s">
        <v>250</v>
      </c>
      <c r="BE240" t="s">
        <v>250</v>
      </c>
      <c r="BF240" t="s">
        <v>250</v>
      </c>
      <c r="BG240" t="s">
        <v>250</v>
      </c>
      <c r="BH240" t="s">
        <v>250</v>
      </c>
      <c r="BI240" t="s">
        <v>251</v>
      </c>
      <c r="BJ240" t="s">
        <v>251</v>
      </c>
      <c r="BK240" t="s">
        <v>251</v>
      </c>
      <c r="BL240" t="s">
        <v>251</v>
      </c>
      <c r="BM240" t="s">
        <v>251</v>
      </c>
      <c r="BO240" t="s">
        <v>251</v>
      </c>
      <c r="BP240" t="s">
        <v>288</v>
      </c>
      <c r="BQ240" t="s">
        <v>266</v>
      </c>
      <c r="BR240" t="s">
        <v>267</v>
      </c>
      <c r="BS240" t="s">
        <v>251</v>
      </c>
      <c r="BU240" t="s">
        <v>253</v>
      </c>
      <c r="BV240" t="s">
        <v>251</v>
      </c>
      <c r="BW240" t="s">
        <v>251</v>
      </c>
      <c r="BX240" t="s">
        <v>338</v>
      </c>
      <c r="BY240" t="s">
        <v>251</v>
      </c>
      <c r="BZ240" t="s">
        <v>254</v>
      </c>
      <c r="CA240" t="s">
        <v>251</v>
      </c>
      <c r="CB240" t="s">
        <v>251</v>
      </c>
      <c r="CC240" t="s">
        <v>292</v>
      </c>
      <c r="CD240" t="s">
        <v>251</v>
      </c>
      <c r="CE240" t="s">
        <v>251</v>
      </c>
      <c r="CF240" t="s">
        <v>251</v>
      </c>
      <c r="CG240" t="s">
        <v>251</v>
      </c>
      <c r="CH240" t="s">
        <v>251</v>
      </c>
      <c r="CI240" t="s">
        <v>251</v>
      </c>
      <c r="CJ240" t="s">
        <v>251</v>
      </c>
      <c r="CK240" t="s">
        <v>251</v>
      </c>
      <c r="CL240" t="s">
        <v>697</v>
      </c>
      <c r="CM240" t="s">
        <v>1314</v>
      </c>
      <c r="CN240" t="s">
        <v>131</v>
      </c>
      <c r="CO240" t="s">
        <v>109</v>
      </c>
      <c r="CP240" t="s">
        <v>110</v>
      </c>
      <c r="CQ240" t="s">
        <v>255</v>
      </c>
      <c r="CR240" t="s">
        <v>740</v>
      </c>
      <c r="CS240" t="s">
        <v>243</v>
      </c>
      <c r="CT240" t="s">
        <v>243</v>
      </c>
      <c r="CU240" t="s">
        <v>242</v>
      </c>
      <c r="CV240" t="s">
        <v>243</v>
      </c>
      <c r="CW240" t="s">
        <v>243</v>
      </c>
      <c r="CX240" t="s">
        <v>243</v>
      </c>
      <c r="CY240" t="s">
        <v>243</v>
      </c>
      <c r="CZ240" t="s">
        <v>243</v>
      </c>
      <c r="DA240" t="s">
        <v>243</v>
      </c>
      <c r="DB240" t="s">
        <v>243</v>
      </c>
      <c r="DC240" t="s">
        <v>242</v>
      </c>
      <c r="DD240" t="s">
        <v>242</v>
      </c>
      <c r="DE240" t="s">
        <v>243</v>
      </c>
      <c r="DF240" t="s">
        <v>243</v>
      </c>
      <c r="DG240" t="s">
        <v>243</v>
      </c>
      <c r="DH240" t="s">
        <v>243</v>
      </c>
      <c r="DI240" t="s">
        <v>243</v>
      </c>
      <c r="DJ240" t="s">
        <v>243</v>
      </c>
      <c r="EF240" t="s">
        <v>1315</v>
      </c>
      <c r="EG240" t="s">
        <v>243</v>
      </c>
      <c r="EH240" t="s">
        <v>243</v>
      </c>
      <c r="EI240" t="s">
        <v>243</v>
      </c>
      <c r="EJ240" t="s">
        <v>243</v>
      </c>
      <c r="EK240" t="s">
        <v>243</v>
      </c>
      <c r="EL240" t="s">
        <v>243</v>
      </c>
      <c r="EM240" t="s">
        <v>243</v>
      </c>
      <c r="EN240" t="s">
        <v>242</v>
      </c>
      <c r="EO240" t="s">
        <v>242</v>
      </c>
      <c r="EP240" t="s">
        <v>243</v>
      </c>
      <c r="EQ240" t="s">
        <v>243</v>
      </c>
      <c r="ER240" t="s">
        <v>243</v>
      </c>
      <c r="ES240" t="s">
        <v>243</v>
      </c>
      <c r="ET240" t="s">
        <v>243</v>
      </c>
      <c r="EU240" t="s">
        <v>243</v>
      </c>
      <c r="EV240" t="s">
        <v>243</v>
      </c>
      <c r="EW240" t="s">
        <v>243</v>
      </c>
      <c r="EX240" t="s">
        <v>243</v>
      </c>
      <c r="EY240" t="s">
        <v>243</v>
      </c>
      <c r="EZ240" t="s">
        <v>243</v>
      </c>
      <c r="FA240" t="s">
        <v>243</v>
      </c>
      <c r="FB240" t="s">
        <v>243</v>
      </c>
      <c r="FC240" t="s">
        <v>243</v>
      </c>
      <c r="FD240" t="s">
        <v>243</v>
      </c>
      <c r="FE240" t="s">
        <v>243</v>
      </c>
      <c r="FF240" t="s">
        <v>243</v>
      </c>
      <c r="FG240" t="s">
        <v>243</v>
      </c>
      <c r="FH240" t="s">
        <v>243</v>
      </c>
      <c r="FI240" t="s">
        <v>243</v>
      </c>
      <c r="FJ240" t="s">
        <v>242</v>
      </c>
      <c r="FK240" t="s">
        <v>243</v>
      </c>
      <c r="FL240" t="s">
        <v>1316</v>
      </c>
      <c r="FM240" t="s">
        <v>242</v>
      </c>
      <c r="FN240" t="s">
        <v>243</v>
      </c>
      <c r="FO240" t="s">
        <v>243</v>
      </c>
      <c r="FP240" t="s">
        <v>243</v>
      </c>
      <c r="FQ240" t="s">
        <v>243</v>
      </c>
      <c r="FR240" t="s">
        <v>243</v>
      </c>
      <c r="FS240" t="s">
        <v>243</v>
      </c>
      <c r="FT240" t="s">
        <v>243</v>
      </c>
      <c r="FU240" t="s">
        <v>243</v>
      </c>
      <c r="FV240" t="s">
        <v>243</v>
      </c>
      <c r="FW240" t="s">
        <v>242</v>
      </c>
      <c r="FX240" t="s">
        <v>243</v>
      </c>
      <c r="FY240" t="s">
        <v>243</v>
      </c>
      <c r="FZ240" t="s">
        <v>243</v>
      </c>
      <c r="GA240" t="s">
        <v>242</v>
      </c>
      <c r="GB240" t="s">
        <v>243</v>
      </c>
      <c r="GC240" t="s">
        <v>243</v>
      </c>
      <c r="GD240" t="s">
        <v>243</v>
      </c>
      <c r="GE240" t="s">
        <v>243</v>
      </c>
      <c r="GG240" t="s">
        <v>1317</v>
      </c>
    </row>
    <row r="241" spans="1:189" x14ac:dyDescent="0.35">
      <c r="A241" t="s">
        <v>1318</v>
      </c>
      <c r="B241" t="s">
        <v>1319</v>
      </c>
      <c r="C241" t="s">
        <v>233</v>
      </c>
      <c r="D241" t="s">
        <v>515</v>
      </c>
      <c r="E241" t="s">
        <v>233</v>
      </c>
      <c r="F241" t="s">
        <v>233</v>
      </c>
      <c r="G241" t="s">
        <v>233</v>
      </c>
      <c r="H241" t="s">
        <v>1320</v>
      </c>
      <c r="I241" t="s">
        <v>261</v>
      </c>
      <c r="K241" t="s">
        <v>389</v>
      </c>
      <c r="L241" t="s">
        <v>390</v>
      </c>
      <c r="N241" t="s">
        <v>240</v>
      </c>
      <c r="O241" t="s">
        <v>241</v>
      </c>
      <c r="P241" t="s">
        <v>242</v>
      </c>
      <c r="Q241" t="s">
        <v>243</v>
      </c>
      <c r="R241" t="s">
        <v>243</v>
      </c>
      <c r="S241" t="s">
        <v>243</v>
      </c>
      <c r="T241" t="s">
        <v>243</v>
      </c>
      <c r="U241" t="s">
        <v>243</v>
      </c>
      <c r="W241" t="s">
        <v>261</v>
      </c>
      <c r="Y241" t="s">
        <v>262</v>
      </c>
      <c r="Z241" t="s">
        <v>243</v>
      </c>
      <c r="AA241" t="s">
        <v>243</v>
      </c>
      <c r="AB241" t="s">
        <v>243</v>
      </c>
      <c r="AC241" t="s">
        <v>243</v>
      </c>
      <c r="AD241" t="s">
        <v>243</v>
      </c>
      <c r="AE241" t="s">
        <v>242</v>
      </c>
      <c r="AF241" t="s">
        <v>243</v>
      </c>
      <c r="AG241" t="s">
        <v>243</v>
      </c>
      <c r="AH241" t="s">
        <v>243</v>
      </c>
      <c r="AI241" t="s">
        <v>243</v>
      </c>
      <c r="AJ241" t="s">
        <v>243</v>
      </c>
      <c r="AK241" t="s">
        <v>243</v>
      </c>
      <c r="AL241" t="s">
        <v>243</v>
      </c>
      <c r="AM241" t="s">
        <v>243</v>
      </c>
      <c r="AN241" t="s">
        <v>243</v>
      </c>
      <c r="AP241" t="s">
        <v>263</v>
      </c>
      <c r="AR241" t="s">
        <v>247</v>
      </c>
      <c r="AT241" t="s">
        <v>248</v>
      </c>
      <c r="AU241" t="s">
        <v>358</v>
      </c>
      <c r="AV241" t="s">
        <v>243</v>
      </c>
      <c r="AW241" t="s">
        <v>242</v>
      </c>
      <c r="AX241" t="s">
        <v>243</v>
      </c>
      <c r="AY241" t="s">
        <v>242</v>
      </c>
      <c r="AZ241" t="s">
        <v>243</v>
      </c>
      <c r="BA241" t="s">
        <v>243</v>
      </c>
      <c r="BB241" t="s">
        <v>243</v>
      </c>
      <c r="BC241" t="s">
        <v>287</v>
      </c>
      <c r="BD241" t="s">
        <v>250</v>
      </c>
      <c r="BE241" t="s">
        <v>250</v>
      </c>
      <c r="BF241" t="s">
        <v>250</v>
      </c>
      <c r="BG241" t="s">
        <v>250</v>
      </c>
      <c r="BH241" t="s">
        <v>250</v>
      </c>
      <c r="BI241" t="s">
        <v>251</v>
      </c>
      <c r="BJ241" t="s">
        <v>251</v>
      </c>
      <c r="BK241" t="s">
        <v>251</v>
      </c>
      <c r="BL241" t="s">
        <v>251</v>
      </c>
      <c r="BN241" t="s">
        <v>251</v>
      </c>
      <c r="BO241" t="s">
        <v>251</v>
      </c>
      <c r="BP241" t="s">
        <v>268</v>
      </c>
      <c r="BQ241" t="s">
        <v>266</v>
      </c>
      <c r="BR241" t="s">
        <v>251</v>
      </c>
      <c r="BT241" t="s">
        <v>268</v>
      </c>
      <c r="BU241" t="s">
        <v>251</v>
      </c>
      <c r="BV241" t="s">
        <v>251</v>
      </c>
      <c r="BX241" t="s">
        <v>251</v>
      </c>
      <c r="BY241" t="s">
        <v>251</v>
      </c>
      <c r="BZ241" t="s">
        <v>251</v>
      </c>
      <c r="CA241" t="s">
        <v>251</v>
      </c>
      <c r="CB241" t="s">
        <v>291</v>
      </c>
      <c r="CC241" t="s">
        <v>251</v>
      </c>
      <c r="CD241" t="s">
        <v>251</v>
      </c>
      <c r="CE241" t="s">
        <v>251</v>
      </c>
      <c r="CF241" t="s">
        <v>251</v>
      </c>
      <c r="CG241" t="s">
        <v>251</v>
      </c>
      <c r="CH241" t="s">
        <v>251</v>
      </c>
      <c r="CI241" t="s">
        <v>251</v>
      </c>
      <c r="CJ241" t="s">
        <v>251</v>
      </c>
      <c r="CK241" t="s">
        <v>251</v>
      </c>
      <c r="CL241" t="s">
        <v>251</v>
      </c>
      <c r="CN241" t="s">
        <v>110</v>
      </c>
      <c r="CO241" t="s">
        <v>121</v>
      </c>
      <c r="CQ241" t="s">
        <v>293</v>
      </c>
      <c r="DL241" t="s">
        <v>339</v>
      </c>
      <c r="DM241" t="s">
        <v>243</v>
      </c>
      <c r="DN241" t="s">
        <v>243</v>
      </c>
      <c r="DO241" t="s">
        <v>243</v>
      </c>
      <c r="DP241" t="s">
        <v>243</v>
      </c>
      <c r="DQ241" t="s">
        <v>243</v>
      </c>
      <c r="DR241" t="s">
        <v>243</v>
      </c>
      <c r="DS241" t="s">
        <v>242</v>
      </c>
      <c r="DT241" t="s">
        <v>243</v>
      </c>
      <c r="DU241" t="s">
        <v>243</v>
      </c>
      <c r="DV241" t="s">
        <v>243</v>
      </c>
      <c r="DW241" t="s">
        <v>242</v>
      </c>
      <c r="DX241" t="s">
        <v>243</v>
      </c>
      <c r="DY241" t="s">
        <v>243</v>
      </c>
      <c r="DZ241" t="s">
        <v>243</v>
      </c>
      <c r="EA241" t="s">
        <v>243</v>
      </c>
      <c r="EB241" t="s">
        <v>243</v>
      </c>
      <c r="EC241" t="s">
        <v>243</v>
      </c>
      <c r="ED241" t="s">
        <v>243</v>
      </c>
      <c r="EF241" t="s">
        <v>1321</v>
      </c>
      <c r="EG241" t="s">
        <v>243</v>
      </c>
      <c r="EH241" t="s">
        <v>243</v>
      </c>
      <c r="EI241" t="s">
        <v>243</v>
      </c>
      <c r="EJ241" t="s">
        <v>243</v>
      </c>
      <c r="EK241" t="s">
        <v>243</v>
      </c>
      <c r="EL241" t="s">
        <v>243</v>
      </c>
      <c r="EM241" t="s">
        <v>243</v>
      </c>
      <c r="EN241" t="s">
        <v>243</v>
      </c>
      <c r="EO241" t="s">
        <v>242</v>
      </c>
      <c r="EP241" t="s">
        <v>243</v>
      </c>
      <c r="EQ241" t="s">
        <v>243</v>
      </c>
      <c r="ER241" t="s">
        <v>243</v>
      </c>
      <c r="ES241" t="s">
        <v>243</v>
      </c>
      <c r="ET241" t="s">
        <v>243</v>
      </c>
      <c r="EU241" t="s">
        <v>243</v>
      </c>
      <c r="EV241" t="s">
        <v>243</v>
      </c>
      <c r="EW241" t="s">
        <v>243</v>
      </c>
      <c r="EX241" t="s">
        <v>243</v>
      </c>
      <c r="EY241" t="s">
        <v>243</v>
      </c>
      <c r="EZ241" t="s">
        <v>242</v>
      </c>
      <c r="FA241" t="s">
        <v>243</v>
      </c>
      <c r="FB241" t="s">
        <v>243</v>
      </c>
      <c r="FC241" t="s">
        <v>243</v>
      </c>
      <c r="FD241" t="s">
        <v>243</v>
      </c>
      <c r="FE241" t="s">
        <v>243</v>
      </c>
      <c r="FF241" t="s">
        <v>243</v>
      </c>
      <c r="FG241" t="s">
        <v>243</v>
      </c>
      <c r="FH241" t="s">
        <v>243</v>
      </c>
      <c r="FI241" t="s">
        <v>243</v>
      </c>
      <c r="FJ241" t="s">
        <v>243</v>
      </c>
      <c r="FK241" t="s">
        <v>243</v>
      </c>
      <c r="FL241" t="s">
        <v>425</v>
      </c>
      <c r="FM241" t="s">
        <v>242</v>
      </c>
      <c r="FN241" t="s">
        <v>242</v>
      </c>
      <c r="FO241" t="s">
        <v>243</v>
      </c>
      <c r="FP241" t="s">
        <v>243</v>
      </c>
      <c r="FQ241" t="s">
        <v>243</v>
      </c>
      <c r="FR241" t="s">
        <v>243</v>
      </c>
      <c r="FS241" t="s">
        <v>242</v>
      </c>
      <c r="FT241" t="s">
        <v>243</v>
      </c>
      <c r="FU241" t="s">
        <v>243</v>
      </c>
      <c r="FV241" t="s">
        <v>243</v>
      </c>
      <c r="FW241" t="s">
        <v>243</v>
      </c>
      <c r="FX241" t="s">
        <v>243</v>
      </c>
      <c r="FY241" t="s">
        <v>243</v>
      </c>
      <c r="FZ241" t="s">
        <v>243</v>
      </c>
      <c r="GA241" t="s">
        <v>243</v>
      </c>
      <c r="GB241" t="s">
        <v>243</v>
      </c>
      <c r="GC241" t="s">
        <v>243</v>
      </c>
      <c r="GD241" t="s">
        <v>243</v>
      </c>
      <c r="GE241" t="s">
        <v>243</v>
      </c>
      <c r="GG241" t="s">
        <v>1322</v>
      </c>
    </row>
    <row r="242" spans="1:189" x14ac:dyDescent="0.35">
      <c r="A242" t="s">
        <v>1323</v>
      </c>
      <c r="B242" t="s">
        <v>1319</v>
      </c>
      <c r="C242" t="s">
        <v>233</v>
      </c>
      <c r="D242" t="s">
        <v>486</v>
      </c>
      <c r="E242" t="s">
        <v>233</v>
      </c>
      <c r="F242" t="s">
        <v>233</v>
      </c>
      <c r="G242" t="s">
        <v>233</v>
      </c>
      <c r="H242" t="s">
        <v>1283</v>
      </c>
      <c r="I242" t="s">
        <v>261</v>
      </c>
      <c r="K242" t="s">
        <v>238</v>
      </c>
      <c r="L242" t="s">
        <v>239</v>
      </c>
      <c r="N242" t="s">
        <v>240</v>
      </c>
      <c r="O242" t="s">
        <v>241</v>
      </c>
      <c r="P242" t="s">
        <v>242</v>
      </c>
      <c r="Q242" t="s">
        <v>243</v>
      </c>
      <c r="R242" t="s">
        <v>243</v>
      </c>
      <c r="S242" t="s">
        <v>243</v>
      </c>
      <c r="T242" t="s">
        <v>243</v>
      </c>
      <c r="U242" t="s">
        <v>243</v>
      </c>
      <c r="W242" t="s">
        <v>244</v>
      </c>
      <c r="Y242" t="s">
        <v>372</v>
      </c>
      <c r="Z242" t="s">
        <v>243</v>
      </c>
      <c r="AA242" t="s">
        <v>243</v>
      </c>
      <c r="AB242" t="s">
        <v>242</v>
      </c>
      <c r="AC242" t="s">
        <v>243</v>
      </c>
      <c r="AD242" t="s">
        <v>243</v>
      </c>
      <c r="AE242" t="s">
        <v>243</v>
      </c>
      <c r="AF242" t="s">
        <v>243</v>
      </c>
      <c r="AG242" t="s">
        <v>243</v>
      </c>
      <c r="AH242" t="s">
        <v>243</v>
      </c>
      <c r="AI242" t="s">
        <v>243</v>
      </c>
      <c r="AJ242" t="s">
        <v>243</v>
      </c>
      <c r="AK242" t="s">
        <v>243</v>
      </c>
      <c r="AL242" t="s">
        <v>243</v>
      </c>
      <c r="AM242" t="s">
        <v>243</v>
      </c>
      <c r="AN242" t="s">
        <v>243</v>
      </c>
      <c r="AP242" t="s">
        <v>336</v>
      </c>
      <c r="AR242" t="s">
        <v>247</v>
      </c>
      <c r="AT242" t="s">
        <v>284</v>
      </c>
      <c r="AU242" t="s">
        <v>325</v>
      </c>
      <c r="AV242" t="s">
        <v>243</v>
      </c>
      <c r="AW242" t="s">
        <v>242</v>
      </c>
      <c r="AX242" t="s">
        <v>243</v>
      </c>
      <c r="AY242" t="s">
        <v>243</v>
      </c>
      <c r="AZ242" t="s">
        <v>243</v>
      </c>
      <c r="BA242" t="s">
        <v>243</v>
      </c>
      <c r="BB242" t="s">
        <v>243</v>
      </c>
      <c r="BC242" t="s">
        <v>250</v>
      </c>
      <c r="BD242" t="s">
        <v>250</v>
      </c>
      <c r="BE242" t="s">
        <v>250</v>
      </c>
      <c r="BF242" t="s">
        <v>250</v>
      </c>
      <c r="BG242" t="s">
        <v>250</v>
      </c>
      <c r="BH242" t="s">
        <v>250</v>
      </c>
      <c r="BI242" t="s">
        <v>251</v>
      </c>
      <c r="BJ242" t="s">
        <v>251</v>
      </c>
      <c r="BK242" t="s">
        <v>251</v>
      </c>
      <c r="BL242" t="s">
        <v>251</v>
      </c>
      <c r="BN242" t="s">
        <v>251</v>
      </c>
      <c r="BO242" t="s">
        <v>251</v>
      </c>
      <c r="BP242" t="s">
        <v>251</v>
      </c>
      <c r="BQ242" t="s">
        <v>266</v>
      </c>
      <c r="BR242" t="s">
        <v>251</v>
      </c>
      <c r="BT242" t="s">
        <v>251</v>
      </c>
      <c r="BU242" t="s">
        <v>251</v>
      </c>
      <c r="BV242" t="s">
        <v>251</v>
      </c>
      <c r="BW242" t="s">
        <v>251</v>
      </c>
      <c r="BX242" t="s">
        <v>251</v>
      </c>
      <c r="BY242" t="s">
        <v>251</v>
      </c>
      <c r="BZ242" t="s">
        <v>251</v>
      </c>
      <c r="CA242" t="s">
        <v>251</v>
      </c>
      <c r="CB242" t="s">
        <v>251</v>
      </c>
      <c r="CC242" t="s">
        <v>268</v>
      </c>
      <c r="CD242" t="s">
        <v>251</v>
      </c>
      <c r="CE242" t="s">
        <v>251</v>
      </c>
      <c r="CF242" t="s">
        <v>251</v>
      </c>
      <c r="CG242" t="s">
        <v>251</v>
      </c>
      <c r="CH242" t="s">
        <v>251</v>
      </c>
      <c r="CI242" t="s">
        <v>251</v>
      </c>
      <c r="CJ242" t="s">
        <v>251</v>
      </c>
      <c r="CK242" t="s">
        <v>251</v>
      </c>
      <c r="CL242" t="s">
        <v>251</v>
      </c>
      <c r="CN242" t="s">
        <v>110</v>
      </c>
      <c r="CQ242" t="s">
        <v>304</v>
      </c>
      <c r="CR242" t="s">
        <v>855</v>
      </c>
      <c r="CS242" t="s">
        <v>242</v>
      </c>
      <c r="CT242" t="s">
        <v>243</v>
      </c>
      <c r="CU242" t="s">
        <v>243</v>
      </c>
      <c r="CV242" t="s">
        <v>243</v>
      </c>
      <c r="CW242" t="s">
        <v>243</v>
      </c>
      <c r="CX242" t="s">
        <v>243</v>
      </c>
      <c r="CY242" t="s">
        <v>242</v>
      </c>
      <c r="CZ242" t="s">
        <v>243</v>
      </c>
      <c r="DA242" t="s">
        <v>243</v>
      </c>
      <c r="DB242" t="s">
        <v>243</v>
      </c>
      <c r="DC242" t="s">
        <v>243</v>
      </c>
      <c r="DD242" t="s">
        <v>243</v>
      </c>
      <c r="DE242" t="s">
        <v>243</v>
      </c>
      <c r="DF242" t="s">
        <v>243</v>
      </c>
      <c r="DG242" t="s">
        <v>243</v>
      </c>
      <c r="DH242" t="s">
        <v>243</v>
      </c>
      <c r="DI242" t="s">
        <v>243</v>
      </c>
      <c r="DJ242" t="s">
        <v>243</v>
      </c>
      <c r="EF242" t="s">
        <v>110</v>
      </c>
      <c r="EG242" t="s">
        <v>243</v>
      </c>
      <c r="EH242" t="s">
        <v>243</v>
      </c>
      <c r="EI242" t="s">
        <v>243</v>
      </c>
      <c r="EJ242" t="s">
        <v>243</v>
      </c>
      <c r="EK242" t="s">
        <v>243</v>
      </c>
      <c r="EL242" t="s">
        <v>243</v>
      </c>
      <c r="EM242" t="s">
        <v>243</v>
      </c>
      <c r="EN242" t="s">
        <v>243</v>
      </c>
      <c r="EO242" t="s">
        <v>242</v>
      </c>
      <c r="EP242" t="s">
        <v>243</v>
      </c>
      <c r="EQ242" t="s">
        <v>243</v>
      </c>
      <c r="ER242" t="s">
        <v>243</v>
      </c>
      <c r="ES242" t="s">
        <v>243</v>
      </c>
      <c r="ET242" t="s">
        <v>243</v>
      </c>
      <c r="EU242" t="s">
        <v>243</v>
      </c>
      <c r="EV242" t="s">
        <v>243</v>
      </c>
      <c r="EW242" t="s">
        <v>243</v>
      </c>
      <c r="EX242" t="s">
        <v>243</v>
      </c>
      <c r="EY242" t="s">
        <v>243</v>
      </c>
      <c r="EZ242" t="s">
        <v>243</v>
      </c>
      <c r="FA242" t="s">
        <v>243</v>
      </c>
      <c r="FB242" t="s">
        <v>243</v>
      </c>
      <c r="FC242" t="s">
        <v>243</v>
      </c>
      <c r="FD242" t="s">
        <v>243</v>
      </c>
      <c r="FE242" t="s">
        <v>243</v>
      </c>
      <c r="FF242" t="s">
        <v>243</v>
      </c>
      <c r="FG242" t="s">
        <v>243</v>
      </c>
      <c r="FH242" t="s">
        <v>243</v>
      </c>
      <c r="FI242" t="s">
        <v>243</v>
      </c>
      <c r="FJ242" t="s">
        <v>243</v>
      </c>
      <c r="FK242" t="s">
        <v>243</v>
      </c>
      <c r="FL242" t="s">
        <v>1324</v>
      </c>
      <c r="FM242" t="s">
        <v>242</v>
      </c>
      <c r="FN242" t="s">
        <v>243</v>
      </c>
      <c r="FO242" t="s">
        <v>243</v>
      </c>
      <c r="FP242" t="s">
        <v>243</v>
      </c>
      <c r="FQ242" t="s">
        <v>243</v>
      </c>
      <c r="FR242" t="s">
        <v>243</v>
      </c>
      <c r="FS242" t="s">
        <v>243</v>
      </c>
      <c r="FT242" t="s">
        <v>242</v>
      </c>
      <c r="FU242" t="s">
        <v>243</v>
      </c>
      <c r="FV242" t="s">
        <v>243</v>
      </c>
      <c r="FW242" t="s">
        <v>243</v>
      </c>
      <c r="FX242" t="s">
        <v>243</v>
      </c>
      <c r="FY242" t="s">
        <v>243</v>
      </c>
      <c r="FZ242" t="s">
        <v>243</v>
      </c>
      <c r="GA242" t="s">
        <v>243</v>
      </c>
      <c r="GB242" t="s">
        <v>243</v>
      </c>
      <c r="GC242" t="s">
        <v>243</v>
      </c>
      <c r="GD242" t="s">
        <v>243</v>
      </c>
      <c r="GE242" t="s">
        <v>243</v>
      </c>
      <c r="GG242" t="s">
        <v>1325</v>
      </c>
    </row>
    <row r="243" spans="1:189" x14ac:dyDescent="0.35">
      <c r="A243" t="s">
        <v>1326</v>
      </c>
      <c r="B243" t="s">
        <v>1319</v>
      </c>
      <c r="C243" t="s">
        <v>233</v>
      </c>
      <c r="D243" t="s">
        <v>515</v>
      </c>
      <c r="E243" t="s">
        <v>233</v>
      </c>
      <c r="F243" t="s">
        <v>233</v>
      </c>
      <c r="G243" t="s">
        <v>233</v>
      </c>
      <c r="H243" t="s">
        <v>646</v>
      </c>
      <c r="I243" t="s">
        <v>261</v>
      </c>
      <c r="K243" t="s">
        <v>238</v>
      </c>
      <c r="L243" t="s">
        <v>239</v>
      </c>
      <c r="N243" t="s">
        <v>240</v>
      </c>
      <c r="O243" t="s">
        <v>241</v>
      </c>
      <c r="P243" t="s">
        <v>242</v>
      </c>
      <c r="Q243" t="s">
        <v>243</v>
      </c>
      <c r="R243" t="s">
        <v>243</v>
      </c>
      <c r="S243" t="s">
        <v>243</v>
      </c>
      <c r="T243" t="s">
        <v>243</v>
      </c>
      <c r="U243" t="s">
        <v>243</v>
      </c>
      <c r="W243" t="s">
        <v>244</v>
      </c>
      <c r="Y243" t="s">
        <v>372</v>
      </c>
      <c r="Z243" t="s">
        <v>243</v>
      </c>
      <c r="AA243" t="s">
        <v>243</v>
      </c>
      <c r="AB243" t="s">
        <v>242</v>
      </c>
      <c r="AC243" t="s">
        <v>243</v>
      </c>
      <c r="AD243" t="s">
        <v>243</v>
      </c>
      <c r="AE243" t="s">
        <v>243</v>
      </c>
      <c r="AF243" t="s">
        <v>243</v>
      </c>
      <c r="AG243" t="s">
        <v>243</v>
      </c>
      <c r="AH243" t="s">
        <v>243</v>
      </c>
      <c r="AI243" t="s">
        <v>243</v>
      </c>
      <c r="AJ243" t="s">
        <v>243</v>
      </c>
      <c r="AK243" t="s">
        <v>243</v>
      </c>
      <c r="AL243" t="s">
        <v>243</v>
      </c>
      <c r="AM243" t="s">
        <v>243</v>
      </c>
      <c r="AN243" t="s">
        <v>243</v>
      </c>
      <c r="AP243" t="s">
        <v>282</v>
      </c>
      <c r="AR243" t="s">
        <v>247</v>
      </c>
      <c r="AT243" t="s">
        <v>284</v>
      </c>
      <c r="AU243" t="s">
        <v>325</v>
      </c>
      <c r="AV243" t="s">
        <v>243</v>
      </c>
      <c r="AW243" t="s">
        <v>242</v>
      </c>
      <c r="AX243" t="s">
        <v>243</v>
      </c>
      <c r="AY243" t="s">
        <v>243</v>
      </c>
      <c r="AZ243" t="s">
        <v>243</v>
      </c>
      <c r="BA243" t="s">
        <v>243</v>
      </c>
      <c r="BB243" t="s">
        <v>243</v>
      </c>
      <c r="BC243" t="s">
        <v>250</v>
      </c>
      <c r="BD243" t="s">
        <v>250</v>
      </c>
      <c r="BE243" t="s">
        <v>250</v>
      </c>
      <c r="BF243" t="s">
        <v>287</v>
      </c>
      <c r="BG243" t="s">
        <v>250</v>
      </c>
      <c r="BH243" t="s">
        <v>250</v>
      </c>
      <c r="BI243" t="s">
        <v>251</v>
      </c>
      <c r="BJ243" t="s">
        <v>251</v>
      </c>
      <c r="BK243" t="s">
        <v>251</v>
      </c>
      <c r="BL243" t="s">
        <v>251</v>
      </c>
      <c r="BN243" t="s">
        <v>251</v>
      </c>
      <c r="BO243" t="s">
        <v>251</v>
      </c>
      <c r="BP243" t="s">
        <v>251</v>
      </c>
      <c r="BQ243" t="s">
        <v>266</v>
      </c>
      <c r="BR243" t="s">
        <v>251</v>
      </c>
      <c r="BT243" t="s">
        <v>251</v>
      </c>
      <c r="BU243" t="s">
        <v>253</v>
      </c>
      <c r="BV243" t="s">
        <v>251</v>
      </c>
      <c r="BW243" t="s">
        <v>251</v>
      </c>
      <c r="BX243" t="s">
        <v>251</v>
      </c>
      <c r="BY243" t="s">
        <v>251</v>
      </c>
      <c r="BZ243" t="s">
        <v>254</v>
      </c>
      <c r="CA243" t="s">
        <v>251</v>
      </c>
      <c r="CB243" t="s">
        <v>291</v>
      </c>
      <c r="CC243" t="s">
        <v>251</v>
      </c>
      <c r="CD243" t="s">
        <v>251</v>
      </c>
      <c r="CE243" t="s">
        <v>251</v>
      </c>
      <c r="CF243" t="s">
        <v>251</v>
      </c>
      <c r="CG243" t="s">
        <v>251</v>
      </c>
      <c r="CH243" t="s">
        <v>251</v>
      </c>
      <c r="CI243" t="s">
        <v>251</v>
      </c>
      <c r="CJ243" t="s">
        <v>251</v>
      </c>
      <c r="CK243" t="s">
        <v>251</v>
      </c>
      <c r="CL243" t="s">
        <v>251</v>
      </c>
      <c r="CN243" t="s">
        <v>110</v>
      </c>
      <c r="CO243" t="s">
        <v>114</v>
      </c>
      <c r="CP243" t="s">
        <v>121</v>
      </c>
      <c r="CQ243" t="s">
        <v>293</v>
      </c>
      <c r="DL243" t="s">
        <v>535</v>
      </c>
      <c r="DM243" t="s">
        <v>243</v>
      </c>
      <c r="DN243" t="s">
        <v>243</v>
      </c>
      <c r="DO243" t="s">
        <v>243</v>
      </c>
      <c r="DP243" t="s">
        <v>243</v>
      </c>
      <c r="DQ243" t="s">
        <v>243</v>
      </c>
      <c r="DR243" t="s">
        <v>243</v>
      </c>
      <c r="DS243" t="s">
        <v>242</v>
      </c>
      <c r="DT243" t="s">
        <v>243</v>
      </c>
      <c r="DU243" t="s">
        <v>243</v>
      </c>
      <c r="DV243" t="s">
        <v>243</v>
      </c>
      <c r="DW243" t="s">
        <v>243</v>
      </c>
      <c r="DX243" t="s">
        <v>243</v>
      </c>
      <c r="DY243" t="s">
        <v>243</v>
      </c>
      <c r="DZ243" t="s">
        <v>243</v>
      </c>
      <c r="EA243" t="s">
        <v>243</v>
      </c>
      <c r="EB243" t="s">
        <v>243</v>
      </c>
      <c r="EC243" t="s">
        <v>243</v>
      </c>
      <c r="ED243" t="s">
        <v>243</v>
      </c>
      <c r="EF243" t="s">
        <v>770</v>
      </c>
      <c r="EG243" t="s">
        <v>243</v>
      </c>
      <c r="EH243" t="s">
        <v>243</v>
      </c>
      <c r="EI243" t="s">
        <v>243</v>
      </c>
      <c r="EJ243" t="s">
        <v>243</v>
      </c>
      <c r="EK243" t="s">
        <v>243</v>
      </c>
      <c r="EL243" t="s">
        <v>243</v>
      </c>
      <c r="EM243" t="s">
        <v>243</v>
      </c>
      <c r="EN243" t="s">
        <v>243</v>
      </c>
      <c r="EO243" t="s">
        <v>242</v>
      </c>
      <c r="EP243" t="s">
        <v>243</v>
      </c>
      <c r="EQ243" t="s">
        <v>243</v>
      </c>
      <c r="ER243" t="s">
        <v>243</v>
      </c>
      <c r="ES243" t="s">
        <v>242</v>
      </c>
      <c r="ET243" t="s">
        <v>243</v>
      </c>
      <c r="EU243" t="s">
        <v>243</v>
      </c>
      <c r="EV243" t="s">
        <v>243</v>
      </c>
      <c r="EW243" t="s">
        <v>243</v>
      </c>
      <c r="EX243" t="s">
        <v>243</v>
      </c>
      <c r="EY243" t="s">
        <v>243</v>
      </c>
      <c r="EZ243" t="s">
        <v>243</v>
      </c>
      <c r="FA243" t="s">
        <v>243</v>
      </c>
      <c r="FB243" t="s">
        <v>243</v>
      </c>
      <c r="FC243" t="s">
        <v>243</v>
      </c>
      <c r="FD243" t="s">
        <v>243</v>
      </c>
      <c r="FE243" t="s">
        <v>243</v>
      </c>
      <c r="FF243" t="s">
        <v>243</v>
      </c>
      <c r="FG243" t="s">
        <v>243</v>
      </c>
      <c r="FH243" t="s">
        <v>243</v>
      </c>
      <c r="FI243" t="s">
        <v>243</v>
      </c>
      <c r="FJ243" t="s">
        <v>243</v>
      </c>
      <c r="FK243" t="s">
        <v>243</v>
      </c>
      <c r="FL243" t="s">
        <v>1327</v>
      </c>
      <c r="FM243" t="s">
        <v>242</v>
      </c>
      <c r="FN243" t="s">
        <v>243</v>
      </c>
      <c r="FO243" t="s">
        <v>243</v>
      </c>
      <c r="FP243" t="s">
        <v>243</v>
      </c>
      <c r="FQ243" t="s">
        <v>243</v>
      </c>
      <c r="FR243" t="s">
        <v>243</v>
      </c>
      <c r="FS243" t="s">
        <v>243</v>
      </c>
      <c r="FT243" t="s">
        <v>243</v>
      </c>
      <c r="FU243" t="s">
        <v>243</v>
      </c>
      <c r="FV243" t="s">
        <v>242</v>
      </c>
      <c r="FW243" t="s">
        <v>243</v>
      </c>
      <c r="FX243" t="s">
        <v>243</v>
      </c>
      <c r="FY243" t="s">
        <v>243</v>
      </c>
      <c r="FZ243" t="s">
        <v>243</v>
      </c>
      <c r="GA243" t="s">
        <v>243</v>
      </c>
      <c r="GB243" t="s">
        <v>243</v>
      </c>
      <c r="GC243" t="s">
        <v>243</v>
      </c>
      <c r="GD243" t="s">
        <v>243</v>
      </c>
      <c r="GE243" t="s">
        <v>243</v>
      </c>
      <c r="GG243" t="s">
        <v>1328</v>
      </c>
    </row>
    <row r="244" spans="1:189" x14ac:dyDescent="0.35">
      <c r="A244" t="s">
        <v>1329</v>
      </c>
      <c r="B244" t="s">
        <v>1319</v>
      </c>
      <c r="C244" t="s">
        <v>233</v>
      </c>
      <c r="D244" t="s">
        <v>370</v>
      </c>
      <c r="E244" t="s">
        <v>233</v>
      </c>
      <c r="F244" t="s">
        <v>233</v>
      </c>
      <c r="G244" t="s">
        <v>233</v>
      </c>
      <c r="H244" t="s">
        <v>1330</v>
      </c>
      <c r="I244" t="s">
        <v>236</v>
      </c>
      <c r="J244" t="s">
        <v>332</v>
      </c>
      <c r="K244" t="s">
        <v>238</v>
      </c>
      <c r="L244" t="s">
        <v>239</v>
      </c>
      <c r="N244" t="s">
        <v>240</v>
      </c>
      <c r="O244" t="s">
        <v>241</v>
      </c>
      <c r="P244" t="s">
        <v>242</v>
      </c>
      <c r="Q244" t="s">
        <v>243</v>
      </c>
      <c r="R244" t="s">
        <v>243</v>
      </c>
      <c r="S244" t="s">
        <v>243</v>
      </c>
      <c r="T244" t="s">
        <v>243</v>
      </c>
      <c r="U244" t="s">
        <v>243</v>
      </c>
      <c r="W244" t="s">
        <v>244</v>
      </c>
      <c r="Y244" t="s">
        <v>262</v>
      </c>
      <c r="Z244" t="s">
        <v>243</v>
      </c>
      <c r="AA244" t="s">
        <v>243</v>
      </c>
      <c r="AB244" t="s">
        <v>243</v>
      </c>
      <c r="AC244" t="s">
        <v>243</v>
      </c>
      <c r="AD244" t="s">
        <v>243</v>
      </c>
      <c r="AE244" t="s">
        <v>242</v>
      </c>
      <c r="AF244" t="s">
        <v>243</v>
      </c>
      <c r="AG244" t="s">
        <v>243</v>
      </c>
      <c r="AH244" t="s">
        <v>243</v>
      </c>
      <c r="AI244" t="s">
        <v>243</v>
      </c>
      <c r="AJ244" t="s">
        <v>243</v>
      </c>
      <c r="AK244" t="s">
        <v>243</v>
      </c>
      <c r="AL244" t="s">
        <v>243</v>
      </c>
      <c r="AM244" t="s">
        <v>243</v>
      </c>
      <c r="AN244" t="s">
        <v>243</v>
      </c>
      <c r="AP244" t="s">
        <v>282</v>
      </c>
      <c r="AR244" t="s">
        <v>247</v>
      </c>
      <c r="AT244" t="s">
        <v>264</v>
      </c>
      <c r="AU244" t="s">
        <v>312</v>
      </c>
      <c r="AV244" t="s">
        <v>243</v>
      </c>
      <c r="AW244" t="s">
        <v>242</v>
      </c>
      <c r="AX244" t="s">
        <v>243</v>
      </c>
      <c r="AY244" t="s">
        <v>243</v>
      </c>
      <c r="AZ244" t="s">
        <v>242</v>
      </c>
      <c r="BA244" t="s">
        <v>243</v>
      </c>
      <c r="BB244" t="s">
        <v>243</v>
      </c>
      <c r="BC244" t="s">
        <v>250</v>
      </c>
      <c r="BD244" t="s">
        <v>250</v>
      </c>
      <c r="BE244" t="s">
        <v>250</v>
      </c>
      <c r="BF244" t="s">
        <v>250</v>
      </c>
      <c r="BG244" t="s">
        <v>250</v>
      </c>
      <c r="BH244" t="s">
        <v>250</v>
      </c>
      <c r="BI244" t="s">
        <v>251</v>
      </c>
      <c r="BJ244" t="s">
        <v>251</v>
      </c>
      <c r="BK244" t="s">
        <v>251</v>
      </c>
      <c r="BL244" t="s">
        <v>251</v>
      </c>
      <c r="BN244" t="s">
        <v>251</v>
      </c>
      <c r="BO244" t="s">
        <v>251</v>
      </c>
      <c r="BP244" t="s">
        <v>251</v>
      </c>
      <c r="BQ244" t="s">
        <v>266</v>
      </c>
      <c r="BR244" t="s">
        <v>267</v>
      </c>
      <c r="BT244" t="s">
        <v>289</v>
      </c>
      <c r="BU244" t="s">
        <v>251</v>
      </c>
      <c r="BV244" t="s">
        <v>251</v>
      </c>
      <c r="BX244" t="s">
        <v>251</v>
      </c>
      <c r="BY244" t="s">
        <v>251</v>
      </c>
      <c r="BZ244" t="s">
        <v>251</v>
      </c>
      <c r="CA244" t="s">
        <v>251</v>
      </c>
      <c r="CB244" t="s">
        <v>251</v>
      </c>
      <c r="CC244" t="s">
        <v>251</v>
      </c>
      <c r="CD244" t="s">
        <v>251</v>
      </c>
      <c r="CE244" t="s">
        <v>251</v>
      </c>
      <c r="CF244" t="s">
        <v>251</v>
      </c>
      <c r="CG244" t="s">
        <v>251</v>
      </c>
      <c r="CH244" t="s">
        <v>251</v>
      </c>
      <c r="CI244" t="s">
        <v>251</v>
      </c>
      <c r="CJ244" t="s">
        <v>251</v>
      </c>
      <c r="CK244" t="s">
        <v>251</v>
      </c>
      <c r="CL244" t="s">
        <v>251</v>
      </c>
      <c r="CN244" t="s">
        <v>110</v>
      </c>
      <c r="CO244" t="s">
        <v>111</v>
      </c>
      <c r="CP244" t="s">
        <v>113</v>
      </c>
      <c r="CQ244" t="s">
        <v>304</v>
      </c>
      <c r="CR244" t="s">
        <v>329</v>
      </c>
      <c r="CS244" t="s">
        <v>243</v>
      </c>
      <c r="CT244" t="s">
        <v>243</v>
      </c>
      <c r="CU244" t="s">
        <v>243</v>
      </c>
      <c r="CV244" t="s">
        <v>243</v>
      </c>
      <c r="CW244" t="s">
        <v>242</v>
      </c>
      <c r="CX244" t="s">
        <v>243</v>
      </c>
      <c r="CY244" t="s">
        <v>242</v>
      </c>
      <c r="CZ244" t="s">
        <v>243</v>
      </c>
      <c r="DA244" t="s">
        <v>243</v>
      </c>
      <c r="DB244" t="s">
        <v>243</v>
      </c>
      <c r="DC244" t="s">
        <v>242</v>
      </c>
      <c r="DD244" t="s">
        <v>242</v>
      </c>
      <c r="DE244" t="s">
        <v>243</v>
      </c>
      <c r="DF244" t="s">
        <v>243</v>
      </c>
      <c r="DG244" t="s">
        <v>243</v>
      </c>
      <c r="DH244" t="s">
        <v>243</v>
      </c>
      <c r="DI244" t="s">
        <v>243</v>
      </c>
      <c r="DJ244" t="s">
        <v>243</v>
      </c>
      <c r="EF244" t="s">
        <v>1170</v>
      </c>
      <c r="EG244" t="s">
        <v>243</v>
      </c>
      <c r="EH244" t="s">
        <v>243</v>
      </c>
      <c r="EI244" t="s">
        <v>243</v>
      </c>
      <c r="EJ244" t="s">
        <v>243</v>
      </c>
      <c r="EK244" t="s">
        <v>243</v>
      </c>
      <c r="EL244" t="s">
        <v>243</v>
      </c>
      <c r="EM244" t="s">
        <v>243</v>
      </c>
      <c r="EN244" t="s">
        <v>243</v>
      </c>
      <c r="EO244" t="s">
        <v>243</v>
      </c>
      <c r="EP244" t="s">
        <v>242</v>
      </c>
      <c r="EQ244" t="s">
        <v>243</v>
      </c>
      <c r="ER244" t="s">
        <v>242</v>
      </c>
      <c r="ES244" t="s">
        <v>243</v>
      </c>
      <c r="ET244" t="s">
        <v>243</v>
      </c>
      <c r="EU244" t="s">
        <v>243</v>
      </c>
      <c r="EV244" t="s">
        <v>243</v>
      </c>
      <c r="EW244" t="s">
        <v>243</v>
      </c>
      <c r="EX244" t="s">
        <v>243</v>
      </c>
      <c r="EY244" t="s">
        <v>243</v>
      </c>
      <c r="EZ244" t="s">
        <v>243</v>
      </c>
      <c r="FA244" t="s">
        <v>243</v>
      </c>
      <c r="FB244" t="s">
        <v>243</v>
      </c>
      <c r="FC244" t="s">
        <v>243</v>
      </c>
      <c r="FD244" t="s">
        <v>243</v>
      </c>
      <c r="FE244" t="s">
        <v>243</v>
      </c>
      <c r="FF244" t="s">
        <v>243</v>
      </c>
      <c r="FG244" t="s">
        <v>243</v>
      </c>
      <c r="FH244" t="s">
        <v>243</v>
      </c>
      <c r="FI244" t="s">
        <v>243</v>
      </c>
      <c r="FJ244" t="s">
        <v>243</v>
      </c>
      <c r="FK244" t="s">
        <v>243</v>
      </c>
      <c r="FL244" t="s">
        <v>341</v>
      </c>
      <c r="FM244" t="s">
        <v>242</v>
      </c>
      <c r="FN244" t="s">
        <v>243</v>
      </c>
      <c r="FO244" t="s">
        <v>243</v>
      </c>
      <c r="FP244" t="s">
        <v>243</v>
      </c>
      <c r="FQ244" t="s">
        <v>243</v>
      </c>
      <c r="FR244" t="s">
        <v>242</v>
      </c>
      <c r="FS244" t="s">
        <v>243</v>
      </c>
      <c r="FT244" t="s">
        <v>243</v>
      </c>
      <c r="FU244" t="s">
        <v>243</v>
      </c>
      <c r="FV244" t="s">
        <v>243</v>
      </c>
      <c r="FW244" t="s">
        <v>243</v>
      </c>
      <c r="FX244" t="s">
        <v>243</v>
      </c>
      <c r="FY244" t="s">
        <v>243</v>
      </c>
      <c r="FZ244" t="s">
        <v>243</v>
      </c>
      <c r="GA244" t="s">
        <v>243</v>
      </c>
      <c r="GB244" t="s">
        <v>243</v>
      </c>
      <c r="GC244" t="s">
        <v>243</v>
      </c>
      <c r="GD244" t="s">
        <v>243</v>
      </c>
      <c r="GE244" t="s">
        <v>243</v>
      </c>
      <c r="GG244" t="s">
        <v>1331</v>
      </c>
    </row>
    <row r="245" spans="1:189" x14ac:dyDescent="0.35">
      <c r="A245" t="s">
        <v>1332</v>
      </c>
      <c r="B245" t="s">
        <v>1319</v>
      </c>
      <c r="C245" t="s">
        <v>233</v>
      </c>
      <c r="D245" t="s">
        <v>449</v>
      </c>
      <c r="E245" t="s">
        <v>233</v>
      </c>
      <c r="F245" t="s">
        <v>233</v>
      </c>
      <c r="G245" t="s">
        <v>233</v>
      </c>
      <c r="H245" t="s">
        <v>371</v>
      </c>
      <c r="I245" t="s">
        <v>236</v>
      </c>
      <c r="J245" t="s">
        <v>381</v>
      </c>
      <c r="K245" t="s">
        <v>1220</v>
      </c>
      <c r="L245" t="s">
        <v>1221</v>
      </c>
      <c r="N245" t="s">
        <v>240</v>
      </c>
      <c r="O245" t="s">
        <v>241</v>
      </c>
      <c r="P245" t="s">
        <v>242</v>
      </c>
      <c r="Q245" t="s">
        <v>243</v>
      </c>
      <c r="R245" t="s">
        <v>243</v>
      </c>
      <c r="S245" t="s">
        <v>243</v>
      </c>
      <c r="T245" t="s">
        <v>243</v>
      </c>
      <c r="U245" t="s">
        <v>243</v>
      </c>
      <c r="W245" t="s">
        <v>244</v>
      </c>
      <c r="Y245" t="s">
        <v>262</v>
      </c>
      <c r="Z245" t="s">
        <v>243</v>
      </c>
      <c r="AA245" t="s">
        <v>243</v>
      </c>
      <c r="AB245" t="s">
        <v>243</v>
      </c>
      <c r="AC245" t="s">
        <v>243</v>
      </c>
      <c r="AD245" t="s">
        <v>243</v>
      </c>
      <c r="AE245" t="s">
        <v>242</v>
      </c>
      <c r="AF245" t="s">
        <v>243</v>
      </c>
      <c r="AG245" t="s">
        <v>243</v>
      </c>
      <c r="AH245" t="s">
        <v>243</v>
      </c>
      <c r="AI245" t="s">
        <v>243</v>
      </c>
      <c r="AJ245" t="s">
        <v>243</v>
      </c>
      <c r="AK245" t="s">
        <v>243</v>
      </c>
      <c r="AL245" t="s">
        <v>243</v>
      </c>
      <c r="AM245" t="s">
        <v>243</v>
      </c>
      <c r="AN245" t="s">
        <v>243</v>
      </c>
      <c r="AP245" t="s">
        <v>373</v>
      </c>
      <c r="AR245" t="s">
        <v>437</v>
      </c>
      <c r="AT245" t="s">
        <v>242</v>
      </c>
      <c r="AU245" t="s">
        <v>534</v>
      </c>
      <c r="AV245" t="s">
        <v>243</v>
      </c>
      <c r="AW245" t="s">
        <v>243</v>
      </c>
      <c r="AX245" t="s">
        <v>242</v>
      </c>
      <c r="AY245" t="s">
        <v>243</v>
      </c>
      <c r="AZ245" t="s">
        <v>242</v>
      </c>
      <c r="BA245" t="s">
        <v>243</v>
      </c>
      <c r="BB245" t="s">
        <v>243</v>
      </c>
      <c r="BC245" t="s">
        <v>287</v>
      </c>
      <c r="BD245" t="s">
        <v>250</v>
      </c>
      <c r="BE245" t="s">
        <v>250</v>
      </c>
      <c r="BF245" t="s">
        <v>250</v>
      </c>
      <c r="BG245" t="s">
        <v>250</v>
      </c>
      <c r="BH245" t="s">
        <v>250</v>
      </c>
      <c r="BI245" t="s">
        <v>251</v>
      </c>
      <c r="BJ245" t="s">
        <v>251</v>
      </c>
      <c r="BK245" t="s">
        <v>465</v>
      </c>
      <c r="BL245" t="s">
        <v>251</v>
      </c>
      <c r="BN245" t="s">
        <v>251</v>
      </c>
      <c r="BO245" t="s">
        <v>252</v>
      </c>
      <c r="BP245" t="s">
        <v>251</v>
      </c>
      <c r="BQ245" t="s">
        <v>266</v>
      </c>
      <c r="BR245" t="s">
        <v>267</v>
      </c>
      <c r="BT245" t="s">
        <v>289</v>
      </c>
      <c r="BU245" t="s">
        <v>251</v>
      </c>
      <c r="BV245" t="s">
        <v>251</v>
      </c>
      <c r="BY245" t="s">
        <v>251</v>
      </c>
      <c r="BZ245" t="s">
        <v>254</v>
      </c>
      <c r="CA245" t="s">
        <v>251</v>
      </c>
      <c r="CB245" t="s">
        <v>251</v>
      </c>
      <c r="CC245" t="s">
        <v>251</v>
      </c>
      <c r="CD245" t="s">
        <v>251</v>
      </c>
      <c r="CE245" t="s">
        <v>391</v>
      </c>
      <c r="CF245" t="s">
        <v>251</v>
      </c>
      <c r="CG245" t="s">
        <v>251</v>
      </c>
      <c r="CH245" t="s">
        <v>251</v>
      </c>
      <c r="CI245" t="s">
        <v>251</v>
      </c>
      <c r="CJ245" t="s">
        <v>251</v>
      </c>
      <c r="CK245" t="s">
        <v>251</v>
      </c>
      <c r="CL245" t="s">
        <v>251</v>
      </c>
      <c r="CN245" t="s">
        <v>110</v>
      </c>
      <c r="CO245" t="s">
        <v>111</v>
      </c>
      <c r="CP245" t="s">
        <v>113</v>
      </c>
      <c r="CQ245" t="s">
        <v>304</v>
      </c>
      <c r="CR245" t="s">
        <v>615</v>
      </c>
      <c r="CS245" t="s">
        <v>242</v>
      </c>
      <c r="CT245" t="s">
        <v>243</v>
      </c>
      <c r="CU245" t="s">
        <v>242</v>
      </c>
      <c r="CV245" t="s">
        <v>243</v>
      </c>
      <c r="CW245" t="s">
        <v>243</v>
      </c>
      <c r="CX245" t="s">
        <v>243</v>
      </c>
      <c r="CY245" t="s">
        <v>243</v>
      </c>
      <c r="CZ245" t="s">
        <v>243</v>
      </c>
      <c r="DA245" t="s">
        <v>243</v>
      </c>
      <c r="DB245" t="s">
        <v>243</v>
      </c>
      <c r="DC245" t="s">
        <v>242</v>
      </c>
      <c r="DD245" t="s">
        <v>243</v>
      </c>
      <c r="DE245" t="s">
        <v>243</v>
      </c>
      <c r="DF245" t="s">
        <v>243</v>
      </c>
      <c r="DG245" t="s">
        <v>243</v>
      </c>
      <c r="DH245" t="s">
        <v>243</v>
      </c>
      <c r="DI245" t="s">
        <v>243</v>
      </c>
      <c r="DJ245" t="s">
        <v>243</v>
      </c>
      <c r="EF245" t="s">
        <v>547</v>
      </c>
      <c r="EG245" t="s">
        <v>243</v>
      </c>
      <c r="EH245" t="s">
        <v>243</v>
      </c>
      <c r="EI245" t="s">
        <v>243</v>
      </c>
      <c r="EJ245" t="s">
        <v>243</v>
      </c>
      <c r="EK245" t="s">
        <v>243</v>
      </c>
      <c r="EL245" t="s">
        <v>243</v>
      </c>
      <c r="EM245" t="s">
        <v>243</v>
      </c>
      <c r="EN245" t="s">
        <v>243</v>
      </c>
      <c r="EO245" t="s">
        <v>242</v>
      </c>
      <c r="EP245" t="s">
        <v>243</v>
      </c>
      <c r="EQ245" t="s">
        <v>243</v>
      </c>
      <c r="ER245" t="s">
        <v>242</v>
      </c>
      <c r="ES245" t="s">
        <v>243</v>
      </c>
      <c r="ET245" t="s">
        <v>243</v>
      </c>
      <c r="EU245" t="s">
        <v>243</v>
      </c>
      <c r="EV245" t="s">
        <v>243</v>
      </c>
      <c r="EW245" t="s">
        <v>243</v>
      </c>
      <c r="EX245" t="s">
        <v>243</v>
      </c>
      <c r="EY245" t="s">
        <v>243</v>
      </c>
      <c r="EZ245" t="s">
        <v>243</v>
      </c>
      <c r="FA245" t="s">
        <v>243</v>
      </c>
      <c r="FB245" t="s">
        <v>243</v>
      </c>
      <c r="FC245" t="s">
        <v>243</v>
      </c>
      <c r="FD245" t="s">
        <v>243</v>
      </c>
      <c r="FE245" t="s">
        <v>243</v>
      </c>
      <c r="FF245" t="s">
        <v>243</v>
      </c>
      <c r="FG245" t="s">
        <v>243</v>
      </c>
      <c r="FH245" t="s">
        <v>243</v>
      </c>
      <c r="FI245" t="s">
        <v>243</v>
      </c>
      <c r="FJ245" t="s">
        <v>243</v>
      </c>
      <c r="FK245" t="s">
        <v>243</v>
      </c>
      <c r="FL245" t="s">
        <v>742</v>
      </c>
      <c r="FM245" t="s">
        <v>242</v>
      </c>
      <c r="FN245" t="s">
        <v>243</v>
      </c>
      <c r="FO245" t="s">
        <v>243</v>
      </c>
      <c r="FP245" t="s">
        <v>243</v>
      </c>
      <c r="FQ245" t="s">
        <v>243</v>
      </c>
      <c r="FR245" t="s">
        <v>242</v>
      </c>
      <c r="FS245" t="s">
        <v>243</v>
      </c>
      <c r="FT245" t="s">
        <v>243</v>
      </c>
      <c r="FU245" t="s">
        <v>243</v>
      </c>
      <c r="FV245" t="s">
        <v>243</v>
      </c>
      <c r="FW245" t="s">
        <v>242</v>
      </c>
      <c r="FX245" t="s">
        <v>243</v>
      </c>
      <c r="FY245" t="s">
        <v>243</v>
      </c>
      <c r="FZ245" t="s">
        <v>243</v>
      </c>
      <c r="GA245" t="s">
        <v>243</v>
      </c>
      <c r="GB245" t="s">
        <v>243</v>
      </c>
      <c r="GC245" t="s">
        <v>243</v>
      </c>
      <c r="GD245" t="s">
        <v>243</v>
      </c>
      <c r="GE245" t="s">
        <v>243</v>
      </c>
      <c r="GG245" t="s">
        <v>1333</v>
      </c>
    </row>
    <row r="246" spans="1:189" x14ac:dyDescent="0.35">
      <c r="A246" t="s">
        <v>1334</v>
      </c>
      <c r="B246" t="s">
        <v>1319</v>
      </c>
      <c r="C246" t="s">
        <v>233</v>
      </c>
      <c r="D246" t="s">
        <v>515</v>
      </c>
      <c r="E246" t="s">
        <v>233</v>
      </c>
      <c r="F246" t="s">
        <v>233</v>
      </c>
      <c r="G246" t="s">
        <v>233</v>
      </c>
      <c r="H246" t="s">
        <v>380</v>
      </c>
      <c r="I246" t="s">
        <v>321</v>
      </c>
      <c r="J246" t="s">
        <v>237</v>
      </c>
      <c r="K246" t="s">
        <v>238</v>
      </c>
      <c r="L246" t="s">
        <v>239</v>
      </c>
      <c r="N246" t="s">
        <v>240</v>
      </c>
      <c r="O246" t="s">
        <v>241</v>
      </c>
      <c r="P246" t="s">
        <v>242</v>
      </c>
      <c r="Q246" t="s">
        <v>243</v>
      </c>
      <c r="R246" t="s">
        <v>243</v>
      </c>
      <c r="S246" t="s">
        <v>243</v>
      </c>
      <c r="T246" t="s">
        <v>243</v>
      </c>
      <c r="U246" t="s">
        <v>243</v>
      </c>
      <c r="W246" t="s">
        <v>244</v>
      </c>
      <c r="Y246" t="s">
        <v>323</v>
      </c>
      <c r="Z246" t="s">
        <v>243</v>
      </c>
      <c r="AA246" t="s">
        <v>243</v>
      </c>
      <c r="AB246" t="s">
        <v>243</v>
      </c>
      <c r="AC246" t="s">
        <v>243</v>
      </c>
      <c r="AD246" t="s">
        <v>243</v>
      </c>
      <c r="AE246" t="s">
        <v>243</v>
      </c>
      <c r="AF246" t="s">
        <v>242</v>
      </c>
      <c r="AG246" t="s">
        <v>243</v>
      </c>
      <c r="AH246" t="s">
        <v>243</v>
      </c>
      <c r="AI246" t="s">
        <v>243</v>
      </c>
      <c r="AJ246" t="s">
        <v>243</v>
      </c>
      <c r="AK246" t="s">
        <v>242</v>
      </c>
      <c r="AL246" t="s">
        <v>243</v>
      </c>
      <c r="AM246" t="s">
        <v>243</v>
      </c>
      <c r="AN246" t="s">
        <v>243</v>
      </c>
      <c r="AP246" t="s">
        <v>282</v>
      </c>
      <c r="AR246" t="s">
        <v>247</v>
      </c>
      <c r="AT246" t="s">
        <v>307</v>
      </c>
      <c r="AU246" t="s">
        <v>644</v>
      </c>
      <c r="AV246" t="s">
        <v>242</v>
      </c>
      <c r="AW246" t="s">
        <v>242</v>
      </c>
      <c r="AX246" t="s">
        <v>243</v>
      </c>
      <c r="AY246" t="s">
        <v>243</v>
      </c>
      <c r="AZ246" t="s">
        <v>243</v>
      </c>
      <c r="BA246" t="s">
        <v>243</v>
      </c>
      <c r="BB246" t="s">
        <v>243</v>
      </c>
      <c r="BC246" t="s">
        <v>250</v>
      </c>
      <c r="BD246" t="s">
        <v>250</v>
      </c>
      <c r="BE246" t="s">
        <v>250</v>
      </c>
      <c r="BF246" t="s">
        <v>250</v>
      </c>
      <c r="BG246" t="s">
        <v>250</v>
      </c>
      <c r="BH246" t="s">
        <v>250</v>
      </c>
      <c r="BI246" t="s">
        <v>251</v>
      </c>
      <c r="BJ246" t="s">
        <v>251</v>
      </c>
      <c r="BK246" t="s">
        <v>251</v>
      </c>
      <c r="BL246" t="s">
        <v>251</v>
      </c>
      <c r="BN246" t="s">
        <v>251</v>
      </c>
      <c r="BO246" t="s">
        <v>251</v>
      </c>
      <c r="BP246" t="s">
        <v>288</v>
      </c>
      <c r="BQ246" t="s">
        <v>266</v>
      </c>
      <c r="BR246" t="s">
        <v>251</v>
      </c>
      <c r="BT246" t="s">
        <v>289</v>
      </c>
      <c r="BU246" t="s">
        <v>251</v>
      </c>
      <c r="BV246" t="s">
        <v>251</v>
      </c>
      <c r="BX246" t="s">
        <v>251</v>
      </c>
      <c r="BY246" t="s">
        <v>251</v>
      </c>
      <c r="BZ246" t="s">
        <v>251</v>
      </c>
      <c r="CA246" t="s">
        <v>251</v>
      </c>
      <c r="CB246" t="s">
        <v>291</v>
      </c>
      <c r="CC246" t="s">
        <v>292</v>
      </c>
      <c r="CD246" t="s">
        <v>327</v>
      </c>
      <c r="CE246" t="s">
        <v>268</v>
      </c>
      <c r="CF246" t="s">
        <v>251</v>
      </c>
      <c r="CG246" t="s">
        <v>251</v>
      </c>
      <c r="CH246" t="s">
        <v>251</v>
      </c>
      <c r="CI246" t="s">
        <v>251</v>
      </c>
      <c r="CJ246" t="s">
        <v>251</v>
      </c>
      <c r="CK246" t="s">
        <v>251</v>
      </c>
      <c r="CL246" t="s">
        <v>251</v>
      </c>
      <c r="CN246" t="s">
        <v>110</v>
      </c>
      <c r="CO246" t="s">
        <v>113</v>
      </c>
      <c r="CP246" t="s">
        <v>123</v>
      </c>
      <c r="CQ246" t="s">
        <v>293</v>
      </c>
      <c r="DL246" t="s">
        <v>424</v>
      </c>
      <c r="DM246" t="s">
        <v>243</v>
      </c>
      <c r="DN246" t="s">
        <v>243</v>
      </c>
      <c r="DO246" t="s">
        <v>243</v>
      </c>
      <c r="DP246" t="s">
        <v>243</v>
      </c>
      <c r="DQ246" t="s">
        <v>242</v>
      </c>
      <c r="DR246" t="s">
        <v>243</v>
      </c>
      <c r="DS246" t="s">
        <v>242</v>
      </c>
      <c r="DT246" t="s">
        <v>243</v>
      </c>
      <c r="DU246" t="s">
        <v>243</v>
      </c>
      <c r="DV246" t="s">
        <v>243</v>
      </c>
      <c r="DW246" t="s">
        <v>242</v>
      </c>
      <c r="DX246" t="s">
        <v>243</v>
      </c>
      <c r="DY246" t="s">
        <v>243</v>
      </c>
      <c r="DZ246" t="s">
        <v>243</v>
      </c>
      <c r="EA246" t="s">
        <v>243</v>
      </c>
      <c r="EB246" t="s">
        <v>243</v>
      </c>
      <c r="EC246" t="s">
        <v>243</v>
      </c>
      <c r="ED246" t="s">
        <v>243</v>
      </c>
      <c r="EF246" t="s">
        <v>547</v>
      </c>
      <c r="EG246" t="s">
        <v>243</v>
      </c>
      <c r="EH246" t="s">
        <v>243</v>
      </c>
      <c r="EI246" t="s">
        <v>243</v>
      </c>
      <c r="EJ246" t="s">
        <v>243</v>
      </c>
      <c r="EK246" t="s">
        <v>243</v>
      </c>
      <c r="EL246" t="s">
        <v>243</v>
      </c>
      <c r="EM246" t="s">
        <v>243</v>
      </c>
      <c r="EN246" t="s">
        <v>243</v>
      </c>
      <c r="EO246" t="s">
        <v>242</v>
      </c>
      <c r="EP246" t="s">
        <v>243</v>
      </c>
      <c r="EQ246" t="s">
        <v>243</v>
      </c>
      <c r="ER246" t="s">
        <v>242</v>
      </c>
      <c r="ES246" t="s">
        <v>243</v>
      </c>
      <c r="ET246" t="s">
        <v>243</v>
      </c>
      <c r="EU246" t="s">
        <v>243</v>
      </c>
      <c r="EV246" t="s">
        <v>243</v>
      </c>
      <c r="EW246" t="s">
        <v>243</v>
      </c>
      <c r="EX246" t="s">
        <v>243</v>
      </c>
      <c r="EY246" t="s">
        <v>243</v>
      </c>
      <c r="EZ246" t="s">
        <v>243</v>
      </c>
      <c r="FA246" t="s">
        <v>243</v>
      </c>
      <c r="FB246" t="s">
        <v>243</v>
      </c>
      <c r="FC246" t="s">
        <v>243</v>
      </c>
      <c r="FD246" t="s">
        <v>243</v>
      </c>
      <c r="FE246" t="s">
        <v>243</v>
      </c>
      <c r="FF246" t="s">
        <v>243</v>
      </c>
      <c r="FG246" t="s">
        <v>243</v>
      </c>
      <c r="FH246" t="s">
        <v>243</v>
      </c>
      <c r="FI246" t="s">
        <v>243</v>
      </c>
      <c r="FJ246" t="s">
        <v>243</v>
      </c>
      <c r="FK246" t="s">
        <v>243</v>
      </c>
      <c r="FL246" t="s">
        <v>272</v>
      </c>
      <c r="FM246" t="s">
        <v>242</v>
      </c>
      <c r="FN246" t="s">
        <v>243</v>
      </c>
      <c r="FO246" t="s">
        <v>243</v>
      </c>
      <c r="FP246" t="s">
        <v>243</v>
      </c>
      <c r="FQ246" t="s">
        <v>243</v>
      </c>
      <c r="FR246" t="s">
        <v>242</v>
      </c>
      <c r="FS246" t="s">
        <v>242</v>
      </c>
      <c r="FT246" t="s">
        <v>243</v>
      </c>
      <c r="FU246" t="s">
        <v>243</v>
      </c>
      <c r="FV246" t="s">
        <v>243</v>
      </c>
      <c r="FW246" t="s">
        <v>243</v>
      </c>
      <c r="FX246" t="s">
        <v>243</v>
      </c>
      <c r="FY246" t="s">
        <v>243</v>
      </c>
      <c r="FZ246" t="s">
        <v>243</v>
      </c>
      <c r="GA246" t="s">
        <v>243</v>
      </c>
      <c r="GB246" t="s">
        <v>243</v>
      </c>
      <c r="GC246" t="s">
        <v>243</v>
      </c>
      <c r="GD246" t="s">
        <v>243</v>
      </c>
      <c r="GE246" t="s">
        <v>243</v>
      </c>
      <c r="GG246" t="s">
        <v>1335</v>
      </c>
    </row>
  </sheetData>
  <autoFilter ref="A1:GG246" xr:uid="{4AD2CF50-371D-4AC3-AEFA-B009DCEF1B54}"/>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a0b5fe5-391f-41b6-811a-90e0518c7af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93A2E158ED92647AF4EE09E30C26EE1" ma:contentTypeVersion="15" ma:contentTypeDescription="Crée un document." ma:contentTypeScope="" ma:versionID="6d3afdd5794968cc3fcfd8684e1b950c">
  <xsd:schema xmlns:xsd="http://www.w3.org/2001/XMLSchema" xmlns:xs="http://www.w3.org/2001/XMLSchema" xmlns:p="http://schemas.microsoft.com/office/2006/metadata/properties" xmlns:ns2="fa0b5fe5-391f-41b6-811a-90e0518c7af2" xmlns:ns3="c228d1bd-650e-48eb-9f39-f684bd7bd257" targetNamespace="http://schemas.microsoft.com/office/2006/metadata/properties" ma:root="true" ma:fieldsID="45cd4df21cc26723fa52c9be75873e37" ns2:_="" ns3:_="">
    <xsd:import namespace="fa0b5fe5-391f-41b6-811a-90e0518c7af2"/>
    <xsd:import namespace="c228d1bd-650e-48eb-9f39-f684bd7bd25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LengthInSeconds" minOccurs="0"/>
                <xsd:element ref="ns3:MediaServiceDateTaken" minOccurs="0"/>
                <xsd:element ref="ns2:TaxCatchAll" minOccurs="0"/>
                <xsd:element ref="ns3:MediaServiceGenerationTime" minOccurs="0"/>
                <xsd:element ref="ns3:MediaServiceEventHashCode" minOccurs="0"/>
                <xsd:element ref="ns3:MediaServiceOCR"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0b5fe5-391f-41b6-811a-90e0518c7af2" elementFormDefault="qualified">
    <xsd:import namespace="http://schemas.microsoft.com/office/2006/documentManagement/types"/>
    <xsd:import namespace="http://schemas.microsoft.com/office/infopath/2007/PartnerControls"/>
    <xsd:element name="SharedWithUsers" ma:index="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internalName="SharedWithDetails" ma:readOnly="true">
      <xsd:simpleType>
        <xsd:restriction base="dms:Note">
          <xsd:maxLength value="255"/>
        </xsd:restriction>
      </xsd:simpleType>
    </xsd:element>
    <xsd:element name="TaxCatchAll" ma:index="15" nillable="true" ma:displayName="Taxonomy Catch All Column" ma:hidden="true" ma:list="{96dc6f5d-5d37-4265-8955-6aac29463c5b}" ma:internalName="TaxCatchAll" ma:showField="CatchAllData" ma:web="fa0b5fe5-391f-41b6-811a-90e0518c7af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228d1bd-650e-48eb-9f39-f684bd7bd25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dexed="true" ma:internalName="MediaServiceLocation"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0D0E371-FF68-4909-9CB0-740F8B141B7A}">
  <ds:schemaRefs>
    <ds:schemaRef ds:uri="http://purl.org/dc/term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c228d1bd-650e-48eb-9f39-f684bd7bd257"/>
    <ds:schemaRef ds:uri="http://schemas.microsoft.com/office/2006/documentManagement/types"/>
    <ds:schemaRef ds:uri="fa0b5fe5-391f-41b6-811a-90e0518c7af2"/>
    <ds:schemaRef ds:uri="http://www.w3.org/XML/1998/namespace"/>
    <ds:schemaRef ds:uri="http://purl.org/dc/dcmitype/"/>
  </ds:schemaRefs>
</ds:datastoreItem>
</file>

<file path=customXml/itemProps2.xml><?xml version="1.0" encoding="utf-8"?>
<ds:datastoreItem xmlns:ds="http://schemas.openxmlformats.org/officeDocument/2006/customXml" ds:itemID="{4E08F107-F49A-44C3-9E53-6B884C0210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0b5fe5-391f-41b6-811a-90e0518c7af2"/>
    <ds:schemaRef ds:uri="c228d1bd-650e-48eb-9f39-f684bd7bd2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7A9A394-CF9A-4DAE-8A67-399F3CE0D74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READ_ME</vt:lpstr>
      <vt:lpstr>Table_of_contents</vt:lpstr>
      <vt:lpstr>Data_Analysis</vt:lpstr>
      <vt:lpstr>Analysis_variables</vt:lpstr>
      <vt:lpstr>Survey</vt:lpstr>
      <vt:lpstr>Survey_Choices</vt:lpstr>
      <vt:lpstr>Clean_data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acted</dc:creator>
  <cp:keywords/>
  <dc:description/>
  <cp:lastModifiedBy>Nadine FRISK</cp:lastModifiedBy>
  <cp:revision/>
  <dcterms:created xsi:type="dcterms:W3CDTF">2015-01-18T18:45:03Z</dcterms:created>
  <dcterms:modified xsi:type="dcterms:W3CDTF">2024-09-03T08:17:09Z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77c96b84-389d-45bc-b71c-e6b46de08ba7</vt:lpwstr>
  </property>
  <property fmtid="{D5CDD505-2E9C-101B-9397-08002B2CF9AE}" pid="3" name="ContentTypeId">
    <vt:lpwstr>0x010100193A2E158ED92647AF4EE09E30C26EE1</vt:lpwstr>
  </property>
  <property fmtid="{D5CDD505-2E9C-101B-9397-08002B2CF9AE}" pid="4" name="MediaServiceImageTags">
    <vt:lpwstr/>
  </property>
</Properties>
</file>