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defaultThemeVersion="124226"/>
  <mc:AlternateContent xmlns:mc="http://schemas.openxmlformats.org/markup-compatibility/2006">
    <mc:Choice Requires="x15">
      <x15ac:absPath xmlns:x15ac="http://schemas.microsoft.com/office/spreadsheetml/2010/11/ac" url="https://acted.sharepoint.com/sites/IMPACTHTI/Documents partages/General/04_Cycles_de_Recherche/2025/HTI2503_HSM/04_Donnees/05_Analyse/Cycle 1/Analyse qualitative/DSAG_HSM_FGD_Externe/"/>
    </mc:Choice>
  </mc:AlternateContent>
  <xr:revisionPtr revIDLastSave="8719" documentId="8_{F29DD786-2873-4FB0-9980-65EA5ADC58ED}" xr6:coauthVersionLast="47" xr6:coauthVersionMax="47" xr10:uidLastSave="{578B8228-ED97-479C-9575-FB306362B8B3}"/>
  <bookViews>
    <workbookView xWindow="28680" yWindow="-120" windowWidth="29040" windowHeight="15720" tabRatio="852" firstSheet="2" activeTab="2" xr2:uid="{00000000-000D-0000-FFFF-FFFF00000000}"/>
  </bookViews>
  <sheets>
    <sheet name="READ ME" sheetId="24" r:id="rId1"/>
    <sheet name="Rapport méthodologique" sheetId="25" r:id="rId2"/>
    <sheet name="DSAG_HSM" sheetId="1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 i="15" l="1"/>
  <c r="L98" i="15"/>
  <c r="L99" i="15"/>
  <c r="I98" i="15"/>
  <c r="E97" i="15"/>
  <c r="E98" i="15"/>
  <c r="E99" i="15"/>
  <c r="L22" i="15"/>
  <c r="I22" i="15"/>
  <c r="E22" i="15"/>
  <c r="E91" i="15"/>
  <c r="E92" i="15"/>
  <c r="E93" i="15"/>
  <c r="E90" i="15"/>
  <c r="I91" i="15"/>
  <c r="I92" i="15"/>
  <c r="I93" i="15"/>
  <c r="I90" i="15"/>
  <c r="L90" i="15"/>
  <c r="L91" i="15"/>
  <c r="L92" i="15"/>
  <c r="L93" i="15"/>
  <c r="M38" i="15"/>
  <c r="M39" i="15"/>
  <c r="L38" i="15"/>
  <c r="L39" i="15"/>
  <c r="I38" i="15"/>
  <c r="I39" i="15"/>
  <c r="E38" i="15"/>
  <c r="L37" i="15"/>
  <c r="L36" i="15"/>
  <c r="I37" i="15"/>
  <c r="I36" i="15"/>
  <c r="E37" i="15"/>
  <c r="E39" i="15"/>
  <c r="M70" i="15" a="1"/>
  <c r="M70" i="15" s="1"/>
  <c r="M6" i="15"/>
  <c r="M5" i="15"/>
  <c r="M4" i="15"/>
  <c r="M37" i="15"/>
  <c r="M135" i="15"/>
  <c r="M136" i="15"/>
  <c r="M137" i="15"/>
  <c r="M138" i="15"/>
  <c r="M139" i="15"/>
  <c r="M140" i="15"/>
  <c r="M141" i="15"/>
  <c r="M142" i="15"/>
  <c r="M143" i="15"/>
  <c r="M144" i="15"/>
  <c r="I135" i="15"/>
  <c r="I136" i="15"/>
  <c r="I137" i="15"/>
  <c r="I138" i="15"/>
  <c r="I139" i="15"/>
  <c r="I140" i="15"/>
  <c r="I141" i="15"/>
  <c r="I142" i="15"/>
  <c r="I143" i="15"/>
  <c r="I144" i="15"/>
  <c r="L135" i="15"/>
  <c r="L136" i="15"/>
  <c r="L137" i="15"/>
  <c r="L138" i="15"/>
  <c r="L139" i="15"/>
  <c r="L140" i="15"/>
  <c r="L141" i="15"/>
  <c r="L142" i="15"/>
  <c r="L143" i="15"/>
  <c r="L144" i="15"/>
  <c r="E135" i="15"/>
  <c r="E136" i="15"/>
  <c r="E137" i="15"/>
  <c r="E138" i="15"/>
  <c r="E139" i="15"/>
  <c r="E140" i="15"/>
  <c r="E141" i="15"/>
  <c r="E142" i="15"/>
  <c r="E143" i="15"/>
  <c r="E144" i="15"/>
  <c r="E134" i="15"/>
  <c r="I134" i="15"/>
  <c r="L134" i="15"/>
  <c r="M134" i="15"/>
  <c r="L129" i="15" l="1"/>
  <c r="E127" i="15"/>
  <c r="I127" i="15"/>
  <c r="L127" i="15"/>
  <c r="M127" i="15"/>
  <c r="L128" i="15"/>
  <c r="M128" i="15"/>
  <c r="M122" i="15"/>
  <c r="L122" i="15"/>
  <c r="I122" i="15"/>
  <c r="E122" i="15"/>
  <c r="E123" i="15"/>
  <c r="E124" i="15"/>
  <c r="E125" i="15"/>
  <c r="L125" i="15"/>
  <c r="I125" i="15"/>
  <c r="I124" i="15"/>
  <c r="L111" i="15"/>
  <c r="L112" i="15"/>
  <c r="L113" i="15"/>
  <c r="L114" i="15"/>
  <c r="L115" i="15"/>
  <c r="L110" i="15"/>
  <c r="M111" i="15"/>
  <c r="M112" i="15"/>
  <c r="M113" i="15"/>
  <c r="M114" i="15"/>
  <c r="M115" i="15"/>
  <c r="I111" i="15"/>
  <c r="I112" i="15"/>
  <c r="I113" i="15"/>
  <c r="I114" i="15"/>
  <c r="I115" i="15"/>
  <c r="I110" i="15"/>
  <c r="E111" i="15"/>
  <c r="E112" i="15"/>
  <c r="E113" i="15"/>
  <c r="E114" i="15"/>
  <c r="E115" i="15"/>
  <c r="E110" i="15"/>
  <c r="M92" i="15"/>
  <c r="M93" i="15"/>
  <c r="M91" i="15"/>
  <c r="L74" i="15"/>
  <c r="I74" i="15"/>
  <c r="I72" i="15"/>
  <c r="E72" i="15"/>
  <c r="M82" i="15" a="1"/>
  <c r="M82" i="15" s="1"/>
  <c r="L82" i="15"/>
  <c r="I82" i="15"/>
  <c r="E82" i="15"/>
  <c r="L80" i="15"/>
  <c r="I80" i="15"/>
  <c r="E80" i="15"/>
  <c r="M79" i="15" a="1"/>
  <c r="M79" i="15" s="1"/>
  <c r="L79" i="15"/>
  <c r="I79" i="15"/>
  <c r="E79" i="15"/>
  <c r="E86" i="15"/>
  <c r="E87" i="15"/>
  <c r="M71" i="15" a="1"/>
  <c r="M71" i="15" s="1"/>
  <c r="M72" i="15" a="1"/>
  <c r="M72" i="15" s="1"/>
  <c r="M73" i="15" a="1"/>
  <c r="M73" i="15" s="1"/>
  <c r="M74" i="15" a="1"/>
  <c r="M74" i="15" s="1"/>
  <c r="E71" i="15"/>
  <c r="L71" i="15"/>
  <c r="I71" i="15"/>
  <c r="E66" i="15"/>
  <c r="I64" i="15"/>
  <c r="I65" i="15"/>
  <c r="I66" i="15"/>
  <c r="I67" i="15"/>
  <c r="L64" i="15"/>
  <c r="L65" i="15"/>
  <c r="L66" i="15"/>
  <c r="L67" i="15"/>
  <c r="M64" i="15"/>
  <c r="M65" i="15"/>
  <c r="M66" i="15"/>
  <c r="M67" i="15"/>
  <c r="M52" i="15"/>
  <c r="M53" i="15"/>
  <c r="M54" i="15"/>
  <c r="M55" i="15"/>
  <c r="M56" i="15"/>
  <c r="M57" i="15"/>
  <c r="I52" i="15"/>
  <c r="I53" i="15"/>
  <c r="I54" i="15"/>
  <c r="I55" i="15"/>
  <c r="I56" i="15"/>
  <c r="I57" i="15"/>
  <c r="E52" i="15"/>
  <c r="E53" i="15"/>
  <c r="E54" i="15"/>
  <c r="E55" i="15"/>
  <c r="E56" i="15"/>
  <c r="E57" i="15"/>
  <c r="L52" i="15"/>
  <c r="L53" i="15"/>
  <c r="L54" i="15"/>
  <c r="L55" i="15"/>
  <c r="L56" i="15"/>
  <c r="L57" i="15"/>
  <c r="M51" i="15"/>
  <c r="L51" i="15"/>
  <c r="I51" i="15"/>
  <c r="E51" i="15"/>
  <c r="L45" i="15" l="1"/>
  <c r="I45" i="15"/>
  <c r="E45" i="15"/>
  <c r="I46" i="15"/>
  <c r="I47" i="15"/>
  <c r="I48" i="15"/>
  <c r="I49" i="15"/>
  <c r="M46" i="15"/>
  <c r="M47" i="15"/>
  <c r="M48" i="15"/>
  <c r="M49" i="15"/>
  <c r="M45" i="15"/>
  <c r="E46" i="15"/>
  <c r="M36" i="15"/>
  <c r="E36" i="15"/>
  <c r="L31" i="15"/>
  <c r="L32" i="15"/>
  <c r="L33" i="15"/>
  <c r="L34" i="15"/>
  <c r="L30" i="15"/>
  <c r="E32" i="15"/>
  <c r="I32" i="15"/>
  <c r="M32" i="15"/>
  <c r="M31" i="15"/>
  <c r="E31" i="15"/>
  <c r="I31" i="15"/>
  <c r="I33" i="15"/>
  <c r="E33" i="15"/>
  <c r="I30" i="15"/>
  <c r="E30" i="15"/>
  <c r="M33" i="15"/>
  <c r="M34" i="15"/>
  <c r="M24" i="15"/>
  <c r="I24" i="15"/>
  <c r="L24" i="15"/>
  <c r="E24" i="15"/>
  <c r="E34" i="15"/>
  <c r="M97" i="15"/>
  <c r="M98" i="15"/>
  <c r="L21" i="15"/>
  <c r="L20" i="15"/>
  <c r="M20" i="15"/>
  <c r="M21" i="15"/>
  <c r="E20" i="15"/>
  <c r="E21" i="15"/>
  <c r="I20" i="15"/>
  <c r="I21" i="15"/>
  <c r="E10" i="15"/>
  <c r="L11" i="15"/>
  <c r="L12" i="15"/>
  <c r="L13" i="15"/>
  <c r="L14" i="15"/>
  <c r="L10" i="15"/>
  <c r="M17" i="15"/>
  <c r="M18" i="15"/>
  <c r="M27" i="15"/>
  <c r="M28" i="15"/>
  <c r="L17" i="15"/>
  <c r="L18" i="15"/>
  <c r="L27" i="15"/>
  <c r="L28" i="15"/>
  <c r="I17" i="15"/>
  <c r="I18" i="15"/>
  <c r="I27" i="15"/>
  <c r="I28" i="15"/>
  <c r="E17" i="15"/>
  <c r="E18" i="15"/>
  <c r="E27" i="15"/>
  <c r="E28" i="15"/>
  <c r="M30" i="15"/>
  <c r="M16" i="15"/>
  <c r="L16" i="15"/>
  <c r="I16" i="15"/>
  <c r="E16" i="15"/>
  <c r="M14" i="15" l="1"/>
  <c r="I13" i="15"/>
  <c r="I14" i="15"/>
  <c r="E13" i="15"/>
  <c r="E14" i="15"/>
  <c r="M13" i="15"/>
  <c r="I11" i="15" l="1"/>
  <c r="I12" i="15"/>
  <c r="E11" i="15"/>
  <c r="E12" i="15"/>
  <c r="M11" i="15"/>
  <c r="M125" i="15"/>
  <c r="M12" i="15"/>
  <c r="M129" i="15"/>
  <c r="L124" i="15"/>
  <c r="M124" i="15"/>
  <c r="M101" i="15" l="1"/>
  <c r="I103" i="15"/>
  <c r="L103" i="15"/>
  <c r="M103" i="15"/>
  <c r="L101" i="15"/>
  <c r="L102" i="15"/>
  <c r="L105" i="15"/>
  <c r="L106" i="15"/>
  <c r="L107" i="15"/>
  <c r="I99" i="15"/>
  <c r="I101" i="15"/>
  <c r="I102" i="15"/>
  <c r="I105" i="15"/>
  <c r="I106" i="15"/>
  <c r="I107" i="15"/>
  <c r="M99" i="15"/>
  <c r="I96" i="15"/>
  <c r="L97" i="15"/>
  <c r="I97" i="15"/>
  <c r="L123" i="15"/>
  <c r="I123" i="15"/>
  <c r="M123" i="15"/>
  <c r="I34" i="15"/>
  <c r="M96" i="15" l="1"/>
  <c r="L96" i="15"/>
  <c r="E96" i="15"/>
  <c r="M102" i="15"/>
  <c r="M61" i="15"/>
  <c r="L61" i="15"/>
  <c r="I61" i="15"/>
  <c r="E61" i="15"/>
  <c r="E63" i="15"/>
  <c r="I59" i="15"/>
  <c r="I60" i="15"/>
  <c r="E49" i="15"/>
  <c r="M131" i="15"/>
  <c r="M132" i="15"/>
  <c r="L131" i="15"/>
  <c r="L132" i="15"/>
  <c r="I131" i="15"/>
  <c r="I132" i="15"/>
  <c r="E131" i="15"/>
  <c r="E105" i="15"/>
  <c r="E106" i="15"/>
  <c r="E107" i="15"/>
  <c r="M105" i="15"/>
  <c r="M106" i="15"/>
  <c r="M107" i="15"/>
  <c r="E101" i="15"/>
  <c r="E102" i="15"/>
  <c r="M121" i="15"/>
  <c r="E117" i="15"/>
  <c r="E119" i="15"/>
  <c r="E120" i="15"/>
  <c r="E121" i="15"/>
  <c r="I117" i="15"/>
  <c r="I118" i="15"/>
  <c r="I119" i="15"/>
  <c r="I120" i="15"/>
  <c r="I121" i="15"/>
  <c r="L117" i="15"/>
  <c r="L118" i="15"/>
  <c r="L119" i="15"/>
  <c r="L120" i="15"/>
  <c r="L121" i="15"/>
  <c r="M117" i="15"/>
  <c r="M118" i="15"/>
  <c r="M119" i="15"/>
  <c r="M120" i="15"/>
  <c r="M110" i="15"/>
  <c r="E132" i="15"/>
  <c r="M60" i="15"/>
  <c r="M63" i="15"/>
  <c r="M41" i="15"/>
  <c r="M42" i="15"/>
  <c r="M86" i="15" a="1"/>
  <c r="M86" i="15" s="1"/>
  <c r="M87" i="15" a="1"/>
  <c r="M87" i="15" s="1"/>
  <c r="M95" i="15"/>
  <c r="L72" i="15"/>
  <c r="L73" i="15"/>
  <c r="L76" i="15"/>
  <c r="L77" i="15"/>
  <c r="L81" i="15"/>
  <c r="L83" i="15"/>
  <c r="L84" i="15"/>
  <c r="L85" i="15"/>
  <c r="L86" i="15"/>
  <c r="L87" i="15"/>
  <c r="L70" i="15"/>
  <c r="I73" i="15"/>
  <c r="I76" i="15"/>
  <c r="I77" i="15"/>
  <c r="I81" i="15"/>
  <c r="I83" i="15"/>
  <c r="I84" i="15"/>
  <c r="I85" i="15"/>
  <c r="I86" i="15"/>
  <c r="I87" i="15"/>
  <c r="I70" i="15"/>
  <c r="E73" i="15"/>
  <c r="E76" i="15"/>
  <c r="E77" i="15"/>
  <c r="E81" i="15"/>
  <c r="E83" i="15"/>
  <c r="E84" i="15"/>
  <c r="E85" i="15"/>
  <c r="E70" i="15"/>
  <c r="L63" i="15"/>
  <c r="L47" i="15"/>
  <c r="L48" i="15"/>
  <c r="L59" i="15"/>
  <c r="L60" i="15"/>
  <c r="L46" i="15"/>
  <c r="I63" i="15"/>
  <c r="E47" i="15"/>
  <c r="E48" i="15"/>
  <c r="E59" i="15"/>
  <c r="E60" i="15"/>
  <c r="E64" i="15"/>
  <c r="E65" i="15"/>
  <c r="E67" i="15"/>
  <c r="L95" i="15"/>
  <c r="I95" i="15"/>
  <c r="E95" i="15"/>
  <c r="M90" i="15"/>
  <c r="M76" i="15" a="1"/>
  <c r="M76" i="15" s="1"/>
  <c r="M77" i="15" a="1"/>
  <c r="M77" i="15" s="1"/>
  <c r="M80" i="15" a="1"/>
  <c r="M80" i="15" s="1"/>
  <c r="M81" i="15" a="1"/>
  <c r="M81" i="15" s="1"/>
  <c r="M83" i="15" a="1"/>
  <c r="M83" i="15" s="1"/>
  <c r="M84" i="15" a="1"/>
  <c r="M84" i="15" s="1"/>
  <c r="M85" i="15" a="1"/>
  <c r="M85" i="15" s="1"/>
  <c r="M59" i="15"/>
  <c r="M10" i="15"/>
  <c r="E41" i="15" l="1"/>
  <c r="E42" i="15"/>
  <c r="I41" i="15"/>
  <c r="L41" i="15" s="1"/>
  <c r="I42" i="15"/>
  <c r="L42" i="15" s="1"/>
  <c r="I10"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<sst xmlns="http://schemas.openxmlformats.org/spreadsheetml/2006/main" count="268" uniqueCount="259">
  <si>
    <t>Suivi de la situation humanitaire (HSM) en Haïti
Composante qualitative_Grille de saturation
REACH Initiative
Mars 2026</t>
  </si>
  <si>
    <t>Sections</t>
  </si>
  <si>
    <t>Description</t>
  </si>
  <si>
    <t>Contexte du projet</t>
  </si>
  <si>
    <t>Haïti est en proie à une crise humanitaire, économique, climatique et sécuritaire profonde et complexe, résultant d'une multitude de facteurs déstabilisants et entremêlés. Selon l’analyse du Cadre Intégré de la Classification de la Sécurité Alimentaire (IPC), la situation alimentaire en Haïti est extrêmement préoccupante : 5,7 millions de personnes sont confrontées à une insécurité alimentaire sévère, parmi lesquelles 17% de la population se trouvent dans une condition d’urgence humanitaire (Phase 4 de l’IPC). Par ailleurs, certaines régions du pays font face à des défis humanitaires particulièrement alarmants. Selon les indices de besoins multisectoriels (MSNI) 2025, les départements présentant les plus grandes proportions de population dans le besoin sévères s’agissent de l’Artibonite (47%), le Centre (51%) et l’Ouest (51%). Le MSNI a également souligné les milieux ruraux de la Grand’Anse en tant que zone préoccupante, ayant 49% des ménages dans les besoins sévères.</t>
  </si>
  <si>
    <t>Objectifs de l'étude</t>
  </si>
  <si>
    <t>Cette évaluation vise à éclairer la planification et la (re)priorisation de la réponse humanitaire. L’évaluation permet de signaler les points chauds émergents des besoins. Bien que certaines données soient déjà accessibles via la MSNA, les cycles HSM visent à fournir des informations à une échelle plus réduite notamment dans des sections communales ciblée (admin 3) dans les départements de la Grand’Anse, de l’Artibonite et du Centre. Elle permet également de mieux comprendre comment les facteurs aggravants contribuent à détériorer les conditions de vie des populations, notamment l’insécurité persistante, les déplacements, ou encore l’absence d’infrastructures adéquates entravant l’accès aux services essentiels.</t>
  </si>
  <si>
    <t>Questions de recherche</t>
  </si>
  <si>
    <t xml:space="preserve">• Quels sont les risques de protection auxquels les communautés évaluées font face et comment s'adaptent-elles pour les atténuer et prendre en 
charge les victimes? 
• Quelles sont les priorités et préférences des populations affectées par cette crise multidimensionnelle en termes d'accès aux services de base (et particulièrement aux services de protection) et à une aide humanitaire et quelles sont les capacités locales pour y répondre ? </t>
  </si>
  <si>
    <t>Méthodologie</t>
  </si>
  <si>
    <r>
      <t xml:space="preserve">L’évaluation a adopté une approche mixte à la fois quantitative et qualitative. D’une part, une approche indicative d’enquête structurée (et quantitativement agrégée) a été mise en place auprès d’informateurs clés (ICs) par le biais de la méthodologie « Area of Knowledge » (AoK) développée par REACH, à travers laquelle des ICs ont été
interrogés sur les besoins multisectoriels de leur section communale d’intérêt (admin 3) et où ils avaient déclaré avoir eu une connaissance récente. D’autre part, une composante qualitative a été mise en place à travers des groupes de discussion avec des acteurs communautaires issus des sections communales qui on été évaluées pour rapporter sur les communes (admin2). 
Par conséquent, 8 discussions de groupes ont été realisées respectivement en Artibonite (3), au Centre (3) et à Grand'Anse (2). Ces discussions ont permis de réunir un total de 64 participant.es dont 33 femmes et 31 hommes. Ces discussions ont permis d’aborder principalement les questions liées à la protection au sein de leurs localités respectives. 
</t>
    </r>
    <r>
      <rPr>
        <b/>
        <sz val="11"/>
        <color theme="1"/>
        <rFont val="Arial Narrow"/>
        <family val="2"/>
      </rPr>
      <t>Ce document présente une analyse détaillée des résultats issus de la composante qualitative de l’étude.</t>
    </r>
    <r>
      <rPr>
        <sz val="11"/>
        <color theme="1"/>
        <rFont val="Arial Narrow"/>
        <family val="2"/>
      </rPr>
      <t xml:space="preserve"> </t>
    </r>
  </si>
  <si>
    <t>Durée de la collecte de données</t>
  </si>
  <si>
    <t>Une semaine au début du mois de décembre 2025</t>
  </si>
  <si>
    <t>Couverture géographique</t>
  </si>
  <si>
    <r>
      <rPr>
        <b/>
        <sz val="11"/>
        <color theme="1"/>
        <rFont val="Arial Narrow"/>
        <family val="2"/>
      </rPr>
      <t>Départements:</t>
    </r>
    <r>
      <rPr>
        <sz val="11"/>
        <color theme="1"/>
        <rFont val="Arial Narrow"/>
        <family val="2"/>
      </rPr>
      <t xml:space="preserve"> Artibonite, Centre et Grand'Anse
</t>
    </r>
    <r>
      <rPr>
        <b/>
        <sz val="11"/>
        <color theme="1"/>
        <rFont val="Arial Narrow"/>
        <family val="2"/>
      </rPr>
      <t>Artibonite</t>
    </r>
    <r>
      <rPr>
        <sz val="11"/>
        <color theme="1"/>
        <rFont val="Arial Narrow"/>
        <family val="2"/>
      </rPr>
      <t xml:space="preserve"> : Communes de Gros Morne, Verrettes, La Chapelle, Petite Rivière de l’Artibonite.
</t>
    </r>
    <r>
      <rPr>
        <b/>
        <sz val="11"/>
        <color theme="1"/>
        <rFont val="Arial Narrow"/>
        <family val="2"/>
      </rPr>
      <t>Centre</t>
    </r>
    <r>
      <rPr>
        <sz val="11"/>
        <color theme="1"/>
        <rFont val="Arial Narrow"/>
        <family val="2"/>
      </rPr>
      <t xml:space="preserve">: Communes de Lascahobas,  Mirebalais, et  Saut d’Eau.
</t>
    </r>
    <r>
      <rPr>
        <b/>
        <sz val="11"/>
        <color theme="1"/>
        <rFont val="Arial Narrow"/>
        <family val="2"/>
      </rPr>
      <t>Grand’Anse rural</t>
    </r>
    <r>
      <rPr>
        <sz val="11"/>
        <color theme="1"/>
        <rFont val="Arial Narrow"/>
        <family val="2"/>
      </rPr>
      <t xml:space="preserve">:  Communes de Jérémie, Roseaux, Pestel, Chambellan, Abricots et Moron. </t>
    </r>
  </si>
  <si>
    <t>Description du document</t>
  </si>
  <si>
    <r>
      <t xml:space="preserve">Ce document contient deux feuilles: 
</t>
    </r>
    <r>
      <rPr>
        <b/>
        <sz val="11"/>
        <color theme="1"/>
        <rFont val="Arial Narrow"/>
        <family val="2"/>
      </rPr>
      <t>READ ME:</t>
    </r>
    <r>
      <rPr>
        <sz val="11"/>
        <color theme="1"/>
        <rFont val="Arial Narrow"/>
        <family val="2"/>
      </rPr>
      <t xml:space="preserve"> Une feuille détaillant le cadre et la méthodologie de l'étude 
</t>
    </r>
    <r>
      <rPr>
        <b/>
        <sz val="11"/>
        <color theme="1"/>
        <rFont val="Arial Narrow"/>
        <family val="2"/>
      </rPr>
      <t>Un rapport méthodologique
La grille de saturation des données</t>
    </r>
  </si>
  <si>
    <t>REACH Haiti : lien redirigeant vers le centre de ressources</t>
  </si>
  <si>
    <t>https://www.reachresourcecentre.info/country/haiti/</t>
  </si>
  <si>
    <t>Contacts</t>
  </si>
  <si>
    <t>lovely.maignan@reach-initiative.org</t>
  </si>
  <si>
    <t>daphne.wang@impact-initiatives.org</t>
  </si>
  <si>
    <t>Rapport méthodologique - Suivi de la situation humanitaire en Haïti</t>
  </si>
  <si>
    <t>Quel est le principal objectif de cette analyse ?</t>
  </si>
  <si>
    <t>Le guide de discussion a été conçu pour consulter les communautés locales sur les dynamiques de protection au sein des localités, identifier les risques perçus, les besoins spécifiques des groupes vulnérables et recueillir les priorités ainsi que les préférences des 
populations affectées en matière d'assistance.</t>
  </si>
  <si>
    <t xml:space="preserve">Quelles méthodes ont été utilisées pour collecter les données ? </t>
  </si>
  <si>
    <t>REACH s'est basée sur une approche qualitative, complémentaire aux données quantitatives collectées, basée sur des consultations auprès d'informateurs clés (ICs) notamment des représentant.es d’associations locales, des leaders communautaires, des représentant.es d'autorités locales ou encore des représentant.es de coopératives agricoles. Les discussions de groupes avec les ICs ont permis d’identifier les principales menaces ou formes de violences qui affectent la sécurité et la protection des membres communautaires. Les principaux risques de protection confrontés les communauté, notamment en lien avec les déplacements ont été aussi identifiés lors des discussions de groupes. Dans ce sens, la composante qualitative a exploré les initiatives locales existantes pour assurer un accès aux services de base mais aussi les mécanismes à mettre en place pour aborder les enjeux lies aux risque de protection. Un accent a été mis sur les initiatives communautaires et mécanismes locaux pour faciliter l’accès à des services de protection.</t>
  </si>
  <si>
    <t>REACH s'est basée sur une approche qualitative, complémentaire aux données quantitatives collectées, basée sur des consultations auprès d'informateurs clés notamment des représentants d’associations locales, des leaders communautaires, des représentants d'autorités locales ou encore des représentants de coopératives agricoles (30). Les entretiens avec les ICs ont permis d’identifier les capacités locales et les stratégies d’adaptation adaptées par les communautés pour répondre à leurs besoins. Dans ce sens, la composante qualitative a exploré les initiatives locales existantes pour assurer un accès aux services de base mais aussi les mécanismes d’interaction et de coordination de ces acteurs. Un accent a été mis sur les initiatives communautaires et mécanismes locaux pour faciliter l’accès à des services de protection. Cet aspect vise à identifier et permettre de renforcer la protection à assise communautaire. En outre, les entretiens avec ICs ont aussi permis d’identifier les priorités et les préférences des communautés locales en matière de besoins humanitaires, de protection et d’aide humanitaire.</t>
  </si>
  <si>
    <t xml:space="preserve">L'analyse comprenant les approches suivantes :
i) de multiples phases de vérification et de suivi auprès des participant.es aux discussions de groupes avec des informateurs clés, aussi bien pour clarifier certains points portant à confusion que pour approfondir des points d'intérêt.
ii) un processus itératif et fondé sur les données pour garantir une approche précise et efficace de la saturation des données. 
iii) une approche itérative et coopérative pour le codage des différents thèmes émergents des discussions avec des informateurs clés. 
L'analyse a été effectuée par commune. Sous chaque question, toutes les réponses ont été enregistrées par niveau géographique (commune). Le processus d'analyse a ensuite été effectué question par question afin de prendre en considération tous les commentaires des différents participant.es et d'assurer la neutralité et la cohérence avec les données collectées.
</t>
  </si>
  <si>
    <t xml:space="preserve">Hypothèses et biais (ou choix) d'analyse </t>
  </si>
  <si>
    <t xml:space="preserve">L'analyse reposait sur l'hypothèse, fondée sur la revue des données secondaires, que compte tenu du contexte sécuritaire en Artibonite, dans le Centre et à Grand'Anse et les situations socio-économiques globales en Haïti, les communautés étaient fortement confrontées à des risque de protection. L'accès aux besoins des membres communautaires dans les zones étudiées pourrait être considérablement affecté, notamment l'accès aux moyens de subsistance et les infrastructures de santé. Par conséquent, lorsqu'on a demandé aux participant.es des discussions de groupe de préciser certains sujets, une liste non exhaustive de sous-questions et d'indications leur a été fournie pour guider leurs réponses. Ce choix a été fait dans le but explicite de vérifier certaines hypothèses élaborées tout au long la revue des données secondaires et de favoriser des réponses élaborées et approfondies.  </t>
  </si>
  <si>
    <t>Forces et faiblesses de cette analyse qualitative</t>
  </si>
  <si>
    <t xml:space="preserve">Cette analyse a permis de prendre en compte l'avis des représentant.es des localités différentes notammement avec la sélection des ICs qui est plus ou moins diversifiée par rapport à leurs activités au sein de la communauté. Certaines citations ont été reprises directement pour une analyse plus approfondie. Néanmoins, ces citations sont insérées lorsqu'elles sont pertinentes pour un sujet de discussion bien déterminé, en veillant à ce que l'anonymisation de la citation soit respectée autant que possible.
Par ailleurs, la sélection des participant.es aux discussions de groupes s'est confrontée à la contrainte de se limiter à des informateurs clés situés dans des zones accessibles pour les équipes de collecte de données, ce qui peut également constituer une limite pour une compréhension hollistique des facteurs et des conséquences de l'insécurité dans la zone. La participation aux discussions de groupes s'est faite de manière volontaire tout en préservant la confidentialité des répondant.es. Enfin, des prises de notes et des enregistrements audio ont été effectués accompagnés par la suite de debriefs réalisés par les enquêteurs pour comprendre l'environnement dans lequel s'est réalisé la discussion. </t>
  </si>
  <si>
    <t xml:space="preserve">Avez-vous l'intention de publier cette analyse ? </t>
  </si>
  <si>
    <t>Oui X</t>
  </si>
  <si>
    <t>Non</t>
  </si>
  <si>
    <t>Dans l'affirmative, veuillez répondre aux questions suivantes :</t>
  </si>
  <si>
    <t>Sinon, pour quelles raisons ces produits ne seront pas publiés ?</t>
  </si>
  <si>
    <t>Quels fichiers prévoyons-nous de partager ?</t>
  </si>
  <si>
    <t>Est-ce que ça relève d'un cycle de recherche PANDA ou IMPACT et que l'analyse ne devrait pas être publique ? 
Oui
Non X</t>
  </si>
  <si>
    <t>1. Grille de saturation des données : discussion de groupes avec des informateurs clés</t>
  </si>
  <si>
    <t>Si non, veuillez élaborer sur les raisons pour lesquelles vous ne souhaitez pas publier ces produits</t>
  </si>
  <si>
    <t>Est-ce que la section READ-ME a été développée pour expliquer le cadre de l'étude?</t>
  </si>
  <si>
    <t>Oui</t>
  </si>
  <si>
    <t>Quelle est la date de publication?</t>
  </si>
  <si>
    <t>16.03.2026</t>
  </si>
  <si>
    <t>Suivi de la situation humanitaire dans l'Artibonite, Centre et Grand'Anse</t>
  </si>
  <si>
    <t xml:space="preserve">Total # References par point de Discussion </t>
  </si>
  <si>
    <t>Résumé des résultats clés</t>
  </si>
  <si>
    <t>Départements</t>
  </si>
  <si>
    <t>Artibonite</t>
  </si>
  <si>
    <t># Référence Point de Discussion - Artibonite</t>
  </si>
  <si>
    <t>Centre</t>
  </si>
  <si>
    <t># Référence Point de Discussion - Centre</t>
  </si>
  <si>
    <t>Grand'Anse</t>
  </si>
  <si>
    <t># Référence Point de Discussion - Grand'Anse</t>
  </si>
  <si>
    <t>Communes</t>
  </si>
  <si>
    <t>Gros Morne</t>
  </si>
  <si>
    <t>Petite Rivière de l'Artibonite</t>
  </si>
  <si>
    <t>Verrettes</t>
  </si>
  <si>
    <t>Mirebalais</t>
  </si>
  <si>
    <t>Lascahobas</t>
  </si>
  <si>
    <t>Saut d'Eau</t>
  </si>
  <si>
    <t>Moron / Pestel Abricot 
Roseaux Chambellan</t>
  </si>
  <si>
    <t>Moron / Pestel Abricot
 Roseaux Chambellan</t>
  </si>
  <si>
    <t>Citations</t>
  </si>
  <si>
    <t>Nombre de participant.es</t>
  </si>
  <si>
    <t>Nombre de femmes</t>
  </si>
  <si>
    <t>Nombre d'hommes</t>
  </si>
  <si>
    <t>N° FGD</t>
  </si>
  <si>
    <t xml:space="preserve">1. Principales menaces ou formes de violences affectant la sécurité et la protection des membres de la communauté </t>
  </si>
  <si>
    <t>Insécurité</t>
  </si>
  <si>
    <t>L'insécurité au sein des communautés</t>
  </si>
  <si>
    <t>Invasion ou présence de groupes armés</t>
  </si>
  <si>
    <r>
      <rPr>
        <b/>
        <sz val="10"/>
        <color rgb="FF000000"/>
        <rFont val="Leelawadee"/>
      </rPr>
      <t>Dans toutes les discussions de groupes réalisées, les participant.es ont rapporté l'invasion ou la présence de groupes armés au sein des communautés</t>
    </r>
    <r>
      <rPr>
        <sz val="10"/>
        <color rgb="FF000000"/>
        <rFont val="Leelawadee"/>
      </rPr>
      <t xml:space="preserve">. Ces groupes armés empêchent les habitants de travailler et de mener des activités génératrices de revenus telles que l’élevage ou l’agriculture, créant un climat de peur et de traumatisme, aggravant la vulnérabilité des communautés et pouvant entraîner des décès, notamment parmi les personnes âgées exposées aux violences lors des attaques. De plus, les groupes armés procèdent à des irruptions dans les maisons afin d’inspecter et de surveiller les habitants. Cette situation a entraîné le déplacement massif de populations contraintes de fuir les exactions perpétrées par ces groupes armés, notamment en Artibonite et Centre, tout en contribuant à la vulnérabilité accrue des personnes déplacées internes (PDI).
</t>
    </r>
    <r>
      <rPr>
        <b/>
        <sz val="10"/>
        <color rgb="FF000000"/>
        <rFont val="Leelawadee"/>
      </rPr>
      <t xml:space="preserve">La restriction de la liberté de circulation est indiquée par les participant.es de la plupart des discussions de groupes </t>
    </r>
    <r>
      <rPr>
        <sz val="10"/>
        <color rgb="FF000000"/>
        <rFont val="Leelawadee"/>
      </rPr>
      <t xml:space="preserve">comme étant un risque de protection majeur affectant les membres des populations entraînant une paralysie des activités économiques et sociales. Les routes sont régulièrement bloquées par des groupes armés qui y installent des postes de péage, procèdent à des enlèvements ciblés et extorquent de l'argent aux PDI. A Grand’Anse, la menace s’intensifie particulièrement en soirée, car les habitants n’osent plus se déplacer en raison de la présence constante des groupes armés sur les routes. 
</t>
    </r>
    <r>
      <rPr>
        <b/>
        <sz val="10"/>
        <color rgb="FF000000"/>
        <rFont val="Leelawadee"/>
      </rPr>
      <t>Les participant.es des discussions de groupes en Artibonite et à Grand'Anse ont mentionné les vols de bétails, pillages et incendies des maisons</t>
    </r>
    <r>
      <rPr>
        <sz val="10"/>
        <color rgb="FF000000"/>
        <rFont val="Leelawadee"/>
      </rPr>
      <t xml:space="preserve"> perpétrés par des groupes armés au sein des communautés. A Grand'Anse, les pillages de maisons s’accompagnent parfois de la confiscation de documents fonciers, tandis que les groupes armés procèdent fréquemment à des vols de bétail en soirée, souvent avec la complicité présumée de certains marchands de viande. 
</t>
    </r>
    <r>
      <rPr>
        <b/>
        <sz val="10"/>
        <color rgb="FF000000"/>
        <rFont val="Leelawadee"/>
      </rPr>
      <t>Les participant.es des discussions de groupes en Artibonite et à Grand'Anse ont rapporté que les groupes armés imposent une extorsion généralisée</t>
    </r>
    <r>
      <rPr>
        <sz val="10"/>
        <color rgb="FF000000"/>
        <rFont val="Leelawadee"/>
      </rPr>
      <t xml:space="preserve"> dans toutes les activités, instaurant une véritable “loi des bandits” qui engendre un climat de peur et de traumatisme, particulièrement chez les personnes âgées. 
</t>
    </r>
  </si>
  <si>
    <t xml:space="preserve">   </t>
  </si>
  <si>
    <r>
      <t>Restriction de mouvement</t>
    </r>
    <r>
      <rPr>
        <sz val="10"/>
        <color rgb="FFFF0000"/>
        <rFont val="Leelawadee"/>
        <family val="2"/>
        <charset val="222"/>
      </rPr>
      <t xml:space="preserve"> </t>
    </r>
  </si>
  <si>
    <t>Vols de bétails/pillages, incendies des maisons</t>
  </si>
  <si>
    <t xml:space="preserve">Extorsion des groupes armés </t>
  </si>
  <si>
    <t>Pratiques mystiques surtout chez les jeunes qui consistent à tester des rituels sur des animaux avant de les appliquer directement contre des personnes, entraînant la découverte d’animaux morts et parfois de victimes humaines</t>
  </si>
  <si>
    <t>Déplacement</t>
  </si>
  <si>
    <t>Menaces et formes de violences liées aux déplacements</t>
  </si>
  <si>
    <t>Déplacement préventif</t>
  </si>
  <si>
    <r>
      <rPr>
        <b/>
        <sz val="10"/>
        <color theme="1"/>
        <rFont val="Leelawadee"/>
        <family val="2"/>
        <charset val="222"/>
      </rPr>
      <t>Les participant.es des discussions de groupes en Artibonite, Centre et Grand'Anse ont indiqué que de nombreuses personnes se sont déplacées de manière préventive et parfois sans destination précise</t>
    </r>
    <r>
      <rPr>
        <sz val="10"/>
        <color theme="1"/>
        <rFont val="Leelawadee"/>
        <family val="2"/>
        <charset val="222"/>
      </rPr>
      <t xml:space="preserve"> afin d’échapper aux violences des groupes armés. Ces PDI ont fui leurs communautés pour sauver leur vie, mais ont perdu la quasi-totalité de leurs biens. A Grand’Anse, les déplacements sont aussi liés aux craintes des pratiques de sorcellerie. En outre, les PDI font face à des menaces sur les routes, notamment des fouilles de bagages et de téléphones, ce qui accentue leur vulnérabilité.
</t>
    </r>
    <r>
      <rPr>
        <b/>
        <sz val="10"/>
        <color theme="1"/>
        <rFont val="Leelawadee"/>
        <family val="2"/>
        <charset val="222"/>
      </rPr>
      <t xml:space="preserve">La discrimination a été également rapporté par les participant.es des discussions des groupes de groupes en Artibonite, Centre et Grand'Anse comme étant une forme de violence affectant directement les PDI. </t>
    </r>
    <r>
      <rPr>
        <sz val="10"/>
        <color theme="1"/>
        <rFont val="Leelawadee"/>
        <family val="2"/>
        <charset val="222"/>
      </rPr>
      <t>Selon les participant.es, les PDI sont confrontées à une discrimination sociale persistante : elles sont accusées de sorcellerie, d’être informateurs des groupes armés ou de soutenir les brigades communautaires, ce qui alimente la peur et la méfiance à leur égard. Dans certaines communautés, cette discrimination se traduit par des menaces de délogement. Tandis tandis que d’autres habitants préfèrent eux-mêmes se déplacer afin de réduire les risques liés à leur présence.</t>
    </r>
  </si>
  <si>
    <t>Discussion de groupe Petite Rivière de l'Artibonite
"Les gens déplacés sont accusés de sorcier, des informateurs pour les groupes armés, dernièrement, quelqu’un se faisait exécuter au centre-ville, cela a développé une peur au sein des personnes déplacées. Les déplacés ont subi des menaces des deux côtés, c’est-à-dire ni du côté des groupes auto-défense ni du côté des groupes armés."</t>
  </si>
  <si>
    <t>Discrimination des PDI</t>
  </si>
  <si>
    <t>Accueil des PDI exerce une forte pression sur la population hôte</t>
  </si>
  <si>
    <t>o</t>
  </si>
  <si>
    <t>Eau Potable, Hygiène et Assainissement</t>
  </si>
  <si>
    <t>Menaces en rapport à l'Eau Potable, Hygiène et Assainissement</t>
  </si>
  <si>
    <t>Manque d'accès à l'eau potable</t>
  </si>
  <si>
    <r>
      <rPr>
        <b/>
        <sz val="10"/>
        <color theme="1"/>
        <rFont val="Leelawadee"/>
        <family val="2"/>
        <charset val="222"/>
      </rPr>
      <t xml:space="preserve">Les menaces liés aux problemes d’accès à l’eau potable semblent se localiser à Grand'Anse, où les participant.es des discussions de groupes ont déclaré que ce manque </t>
    </r>
    <r>
      <rPr>
        <sz val="10"/>
        <color theme="1"/>
        <rFont val="Leelawadee"/>
        <family val="2"/>
        <charset val="222"/>
      </rPr>
      <t xml:space="preserve">constituait une menace majeure pour les communautés, contraintes de recourir à des sources non protégées, exposant ainsi leurs membres à de graves risques sanitaires.
</t>
    </r>
    <r>
      <rPr>
        <b/>
        <sz val="10"/>
        <color theme="1"/>
        <rFont val="Leelawadee"/>
        <family val="2"/>
        <charset val="222"/>
      </rPr>
      <t>Le manque d'accès aux installations sanitaires a été identifié aussi par les participant.es d'une discussion de groupes à Grand'Anse comme une menace importante</t>
    </r>
    <r>
      <rPr>
        <sz val="10"/>
        <color theme="1"/>
        <rFont val="Leelawadee"/>
        <family val="2"/>
        <charset val="222"/>
      </rPr>
      <t xml:space="preserve"> pour les communautés puisque faute d'installation, les membres sont contraints de faire leurs besoins à l’air libre, ce qui entraîne la contamination des sources d’eau. Les rivières, utilisées pour boire et pour divers services, deviennent impropres à la consommation car les habitants situés en amont y rejettent leurs déjections, exposant ceux qui vivent en aval à de graves risques sanitaires. 
</t>
    </r>
  </si>
  <si>
    <t xml:space="preserve">
Manque d'accès aux installations sanitaires</t>
  </si>
  <si>
    <t>Impact de la mauvaise qualité de l’eau utilisée pour les besoins quotidiens, particulièrement chez les enfants (infections et des maladies de peau)</t>
  </si>
  <si>
    <t>Menaces en rapport aux violences sexuelles affectant la sécurité des communanutés</t>
  </si>
  <si>
    <t xml:space="preserve">Agressions sexuelles </t>
  </si>
  <si>
    <r>
      <rPr>
        <b/>
        <sz val="10"/>
        <color rgb="FF000000"/>
        <rFont val="Leelawadee"/>
        <family val="2"/>
      </rPr>
      <t>Des participant.es de discussions de groupes en Artibonite, Centre et Grand'Anse ont rapporté que les jeunes filles et garçons sont exposé.es à de graves violences, notamment des aggressions sexuelles</t>
    </r>
    <r>
      <rPr>
        <sz val="10"/>
        <color rgb="FF000000"/>
        <rFont val="Leelawadee"/>
        <family val="2"/>
      </rPr>
      <t xml:space="preserve"> commises par des jeunes garçons sur d'autres et ainsi que sur des fillles souvent sous la menace de représailles pouvant aller jusqu’à la mort. A Grand’Anse, l’insécurité liée au manque d’éclairage public favorise les violences sexuelles, en particulier des viols répétés ou collectifs, qui entraînent des grossesses précoces et accentuent la vulnérabilité des jeunes filles.
</t>
    </r>
    <r>
      <rPr>
        <b/>
        <sz val="10"/>
        <color rgb="FF000000"/>
        <rFont val="Leelawadee"/>
        <family val="2"/>
      </rPr>
      <t>Les participant.es d'une discussion de groupe à Grand'Anse ont rapporté que dans certaines communautés, des accusations de viol sont parfois instrumentalisées à des fins financières</t>
    </r>
    <r>
      <rPr>
        <sz val="10"/>
        <color rgb="FF000000"/>
        <rFont val="Leelawadee"/>
        <family val="2"/>
      </rPr>
      <t xml:space="preserve">, ce qui fragilise la crédibilité des victimes réelles et accentue la méfiance sociale.
</t>
    </r>
  </si>
  <si>
    <t>Fausses accusations de viols à des fins d’extorsion</t>
  </si>
  <si>
    <t>Risques et désastres</t>
  </si>
  <si>
    <t>Menaces en rapport aux risques et désastres</t>
  </si>
  <si>
    <t xml:space="preserve">Risque d'inondation </t>
  </si>
  <si>
    <r>
      <rPr>
        <b/>
        <sz val="10"/>
        <color theme="1"/>
        <rFont val="Leelawadee"/>
        <family val="2"/>
        <charset val="222"/>
      </rPr>
      <t>Les participant.es des discussions de groupes à Grand'Anse et en Artibonite ont rapporté que les risques d'inondation dus aux déboisements pour la production de charbon, notamment des mangroves et la construction en zones littorales</t>
    </r>
    <r>
      <rPr>
        <sz val="10"/>
        <color theme="1"/>
        <rFont val="Leelawadee"/>
        <family val="2"/>
        <charset val="222"/>
      </rPr>
      <t xml:space="preserve"> accentuent la vulnérabilité environnementale tout en ayant de graves conséquences sur la sécurité alimentaire des membres des communautés. Le risque d’inondation, aggravé par les fortes pluies, détruit régulièrement les habitations, les jardins et les animaux, compromettant ainsi les moyens de subsistance des communautés.
</t>
    </r>
    <r>
      <rPr>
        <b/>
        <sz val="10"/>
        <color theme="1"/>
        <rFont val="Leelawadee"/>
        <family val="2"/>
        <charset val="222"/>
      </rPr>
      <t>Dans les discussions de groupes à Grand'Anse, les participant.es ont rapporté que les difficultés liés aux axes routiers constituent une grande menace pour les communautés</t>
    </r>
    <r>
      <rPr>
        <sz val="10"/>
        <color theme="1"/>
        <rFont val="Leelawadee"/>
        <family val="2"/>
        <charset val="222"/>
      </rPr>
      <t xml:space="preserve">. Après les cyclones et lors des fortes pluies, les routes se transforment en ravines, rendant l’acheminement de l’aide difficile et augmentant considérablement les risques d’accidents. </t>
    </r>
  </si>
  <si>
    <t>Inaccessibilité routière lors de fortes pluies/cyclones</t>
  </si>
  <si>
    <t>Conséquences des menaces et violences</t>
  </si>
  <si>
    <t>Conséquences des menaces et violences affectant les communautés</t>
  </si>
  <si>
    <t>Déplacements forcés et aggravation de la vulnérabilité des communautés</t>
  </si>
  <si>
    <r>
      <rPr>
        <b/>
        <sz val="10"/>
        <color theme="1"/>
        <rFont val="Leelawadee"/>
        <family val="2"/>
        <charset val="222"/>
      </rPr>
      <t>Les participant.es de la majorité des discussions de groupes ont rapporté que les déplacements forcés contribuent à la vulnérabilité des communautés</t>
    </r>
    <r>
      <rPr>
        <sz val="10"/>
        <color theme="1"/>
        <rFont val="Leelawadee"/>
        <family val="2"/>
        <charset val="222"/>
      </rPr>
      <t xml:space="preserve">. En effet, les déplacements forcés et l’insuffisance des ressources telles la nourriture, la santé ou l'éducation plongent les familles et les PDI dans une précarité extrême. Dans ce contexte, certaines familles sont obligées de se séparer lorsque des amis ou des inconnus acceptent d’héberger seulement un ou deux membres, alors que la taille de la famille est souvent plus importante. La mendicité devient pour certaines familles une stratégie de survie face aux difficultés économiques, mettant ainsi les parents dans l’impossibilité d’élever leurs enfants dans des conditions dignes et sûres.
</t>
    </r>
    <r>
      <rPr>
        <b/>
        <sz val="10"/>
        <color theme="1"/>
        <rFont val="Leelawadee"/>
        <family val="2"/>
        <charset val="222"/>
      </rPr>
      <t>Les participant.es de la moitié des discussions de groupes, notamment en Artibonite et dans le Centre, ont rapporté que les femmes et les filles des communautés sont particulièrement exposées aux abus et aux agressions sexuelles</t>
    </r>
    <r>
      <rPr>
        <sz val="10"/>
        <color theme="1"/>
        <rFont val="Leelawadee"/>
        <family val="2"/>
        <charset val="222"/>
      </rPr>
      <t xml:space="preserve">, notamment aux viols commis par des groupes armés, en particulier lorsqu’elles se déplacent pour aller chercher de l’eau. Certaines personnes exploitent également la vulnérabilité PDI en leur proposant un hébergement dans le but d’abuser des femmes et des filles.
</t>
    </r>
    <r>
      <rPr>
        <b/>
        <sz val="10"/>
        <color theme="1"/>
        <rFont val="Leelawadee"/>
        <family val="2"/>
        <charset val="222"/>
      </rPr>
      <t>Les participant.es d'une discussions de groupes dans le Centre et à Grand'Anse ont rapporté que les menaces et violences subies par les communautés engendrent chez certaines personnes des troubles psychologiques et des chocs émotionnels graves</t>
    </r>
    <r>
      <rPr>
        <sz val="10"/>
        <color theme="1"/>
        <rFont val="Leelawadee"/>
        <family val="2"/>
        <charset val="222"/>
      </rPr>
      <t xml:space="preserve">. Ces impacts sur la santé mentale accentuent la vulnérabilité des populations et peuvent, dans certains cas, conduire au décès. Les PDI sont particulièrement exposées à ces risques en raison de leur situation de précarité et d’insécurité.
</t>
    </r>
    <r>
      <rPr>
        <b/>
        <sz val="10"/>
        <color theme="1"/>
        <rFont val="Leelawadee"/>
        <family val="2"/>
        <charset val="222"/>
      </rPr>
      <t>Les participant.es d'une discussion de groupes en Artibonite et dans le Centre ont rapporté que le manque d’accès aux services de santé résulte de l’insécurité qui sévit au sein des communautés</t>
    </r>
    <r>
      <rPr>
        <sz val="10"/>
        <color theme="1"/>
        <rFont val="Leelawadee"/>
        <family val="2"/>
        <charset val="222"/>
      </rPr>
      <t xml:space="preserve">. En raison des restrictions de mouvements, les agents de santé ne peuvent plus assurer la vaccination des enfants, ce qui risque d’entraîner des impacts néfastes sur la population. De plus, les habitants ne peuvent pas parcourir de longues distances pour accéder aux soins, notamment pour se procurer des médicaments à Port-au-Prince.
</t>
    </r>
  </si>
  <si>
    <t xml:space="preserve">Discussion de groupe Verrettes
" Dans les communes de Liancourt, Verrettes et Petite Riviere de l’Artibonitele, les droits des personnes ne sont pas respectés. Les hommes aussi ne peuvent se dire qu’ils ont des femmes puisque si les bandits arrivent et prennent une femme pour partir avec elle, le mari en question ne peut rien y faire. Par rapport à ces situations, nous n’avons personne pour nous secourir."
</t>
  </si>
  <si>
    <t>Exposition des femmes et filles aux abus et aggressions sexuelles</t>
  </si>
  <si>
    <t xml:space="preserve">Trouble psychologique/Chocs émotionnels </t>
  </si>
  <si>
    <t xml:space="preserve">Manque d'accès à la santé
</t>
  </si>
  <si>
    <t>Augmentation du taux de chômage à cause des fermetures des institutions dans les zones à risque d'insécurité</t>
  </si>
  <si>
    <t>Gestion des cas de violences, abus ou exploitation</t>
  </si>
  <si>
    <t>Gestion des cas de violences, abus ou exploitation dans les communautés</t>
  </si>
  <si>
    <t>Suivis médicaux, counselling et suivi judiciaire (hôpital, centre de santé)</t>
  </si>
  <si>
    <r>
      <rPr>
        <b/>
        <sz val="10"/>
        <color theme="1"/>
        <rFont val="Leelawadee"/>
        <family val="2"/>
        <charset val="222"/>
      </rPr>
      <t>Les participant.es d'une discussion de groupes en Artibonite et dan le Centre ont rapporté que des suivis médicaux sont disponibles dans les communautés afin de prévenir les infections, ainsi que des conseils et accompagnements judiciaires</t>
    </r>
    <r>
      <rPr>
        <sz val="10"/>
        <color theme="1"/>
        <rFont val="Leelawadee"/>
        <family val="2"/>
        <charset val="222"/>
      </rPr>
      <t xml:space="preserve">, notamment au Centre pour les survivant·es de violences.
</t>
    </r>
    <r>
      <rPr>
        <b/>
        <sz val="10"/>
        <color theme="1"/>
        <rFont val="Leelawadee"/>
        <family val="2"/>
      </rPr>
      <t>Le</t>
    </r>
    <r>
      <rPr>
        <b/>
        <sz val="10"/>
        <color theme="1"/>
        <rFont val="Leelawadee"/>
        <family val="2"/>
        <charset val="222"/>
      </rPr>
      <t>s participant.es des discussions de groupes en Artibonite et à Grand'Anse ont rapporté qu'il n’existe aucune gestion des cas de violences, d’abus ou d’exploitation dans les communautés</t>
    </r>
    <r>
      <rPr>
        <sz val="10"/>
        <color theme="1"/>
        <rFont val="Leelawadee"/>
        <family val="2"/>
        <charset val="222"/>
      </rPr>
      <t xml:space="preserve">. Les victimes doivent elles-mêmes prendre en charge leurs soins, souvent dans la discrétion afin d’éviter les discriminations. Parfois, les parents des personnes concernées, qu’il s’agisse de l’auteur de l’acte ou de la victime, s’entendent pour que l’un des deux quitte la zone. Ces situations sont généralement réglées à l’amiable ou sous la pression de l’auteur de l’acte, le plus souvent membre des groupes armés, qui ordonne aux victimes de garder le silence.
</t>
    </r>
    <r>
      <rPr>
        <b/>
        <sz val="10"/>
        <color theme="1"/>
        <rFont val="Leelawadee"/>
        <family val="2"/>
        <charset val="222"/>
      </rPr>
      <t>Les participant.es d'une discussion de groupe en Artibonite ont rapporté que des représentant.es des autorités locales (CASEC, ASEC) se chargent des procédures légaux ou judiciaires</t>
    </r>
    <r>
      <rPr>
        <sz val="10"/>
        <color theme="1"/>
        <rFont val="Leelawadee"/>
        <family val="2"/>
        <charset val="222"/>
      </rPr>
      <t xml:space="preserve"> des cas de violences dans les commaunautés. Toutefois, ces actions sont souvent entravées par la vulnérabilité économique des parents des victimes. Ceux-ci préfèrent entamer des négociations avec l’agresseur plutôt que de recourir aux mécanismes judiciaires.</t>
    </r>
  </si>
  <si>
    <t>Discussion de groupe Verrettes
" ... on ne fait que aller dans un hôpital pour prendre soins de notre fille, parfois on ne peut même pas parler par peur que l’enfant soit harcelé. Lorsqu’il y a ces genres de cas, certains parents ont juste emmener leurs enfants a l’hôpital, si tu oses faire recours à la justice, les accusés peuvent même tuer l’enfant. On est obligé de faire silence. "</t>
  </si>
  <si>
    <t>Aucune</t>
  </si>
  <si>
    <t xml:space="preserve">Prise en charge judiciaire par des autorités locales (CASEC, ASEC) </t>
  </si>
  <si>
    <t>Formation  des organisations sur la prévention des VBG</t>
  </si>
  <si>
    <t>Conséquence des mouvements de population</t>
  </si>
  <si>
    <t>Conséquence des mouvements de population au sein des communautés</t>
  </si>
  <si>
    <t>Hébergement précaire</t>
  </si>
  <si>
    <r>
      <rPr>
        <b/>
        <sz val="10"/>
        <color theme="1"/>
        <rFont val="Leelawadee"/>
        <family val="2"/>
        <charset val="222"/>
      </rPr>
      <t>Les participant.es des discussions de groupes en Artibonite ont rapporté la précarité des solutions d'hébergement des communautés par rapport à l'insécurité constante</t>
    </r>
    <r>
      <rPr>
        <sz val="10"/>
        <color theme="1"/>
        <rFont val="Leelawadee"/>
        <family val="2"/>
        <charset val="222"/>
      </rPr>
      <t xml:space="preserve">. En effet, Certaines PDI trouvent refuge temporairement chez des amis ou des connaissances en attendant de pouvoir retourner chez elles. D’autres personnes adoptent des stratégies de mobilité quotidienne, passant la journée dans leur localité et se rendant en ville la nuit pour dormir à la belle étoile ou dans la cour de certains habitants. Cette pratique a été particulièrement identifée dans les zones reculées à Verrettes.
</t>
    </r>
    <r>
      <rPr>
        <b/>
        <sz val="10"/>
        <color theme="1"/>
        <rFont val="Leelawadee"/>
        <family val="2"/>
        <charset val="222"/>
      </rPr>
      <t>Dans une discussion de groupe en Artibonite ont identifié la vulnérabilité des PDI exposées à des situations à risque en rapport avec l’insécurité persistante</t>
    </r>
    <r>
      <rPr>
        <sz val="10"/>
        <color theme="1"/>
        <rFont val="Leelawadee"/>
        <family val="2"/>
        <charset val="222"/>
      </rPr>
      <t>. Celle-ci les contraint à quitter leurs zones mais les expose également aux exactions des groupes armés qui contrôlent les trajets et exigent des paiements pour le passage. Cette situation accentue la précarité des personnes vulnérables, certaines étant contraintes d’adopter des stratégies de survie telles que la prostitution pour obtenir de la nourriture. Par ailleurs, la diminution des activités agricoles fragilise davantage les moyens de subsistance des communautés, aggravant l’insécurité alimentaire et renforçant la dépendance à des pratiques risquées, telles que l’intégration dans des groupes armés.</t>
    </r>
  </si>
  <si>
    <t>Vulnérabilité des PDI et exposition à des riques de protection</t>
  </si>
  <si>
    <t>2. Impacts des récents des évènements impliquant des groupes armés, des forces de sécurité ou des actes criminels au sein des communautés</t>
  </si>
  <si>
    <t>Evènements récents</t>
  </si>
  <si>
    <t>Impact des évènements récents au sein des communautés</t>
  </si>
  <si>
    <t>Chocs/paniques causés par l’annonce de l’invasion des groupes armés</t>
  </si>
  <si>
    <r>
      <rPr>
        <b/>
        <sz val="10"/>
        <color theme="1"/>
        <rFont val="Leelawadee"/>
        <family val="2"/>
        <charset val="222"/>
      </rPr>
      <t xml:space="preserve">Dans la moitié des , en particulier celles dans le Centre, les participant.es ont décrit les chocs et les mouvements de panique vécus par les communautés à l’annonce de l’invasion des groupes armés. </t>
    </r>
    <r>
      <rPr>
        <sz val="10"/>
        <color theme="1"/>
        <rFont val="Leelawadee"/>
        <family val="2"/>
      </rPr>
      <t>Ces événements ont provoqué des fuites anticipées à grande échelle. En effet,</t>
    </r>
    <r>
      <rPr>
        <sz val="10"/>
        <color theme="1"/>
        <rFont val="Leelawadee"/>
        <family val="2"/>
        <charset val="222"/>
      </rPr>
      <t xml:space="preserve"> les rumeurs d’attaques de gangs alimentent la peur collective. Lors de ces incursions, certaines personnes sont blessées par balles, tandis que d’autres subissent des crises cardiaques liées à la terreur et au stress intense.</t>
    </r>
    <r>
      <rPr>
        <b/>
        <sz val="10"/>
        <color theme="1"/>
        <rFont val="Leelawadee"/>
        <family val="2"/>
        <charset val="222"/>
      </rPr>
      <t xml:space="preserve">
Dans la majorité des discussions de groupes en Artibonite, les participant.es ont rapporté les affrontements entre la police et les groupes armés ont des impacts significatifs, à la fois physiques et psychologiques auprès de la popualtion.</t>
    </r>
    <r>
      <rPr>
        <sz val="10"/>
        <color theme="1"/>
        <rFont val="Leelawadee"/>
        <family val="2"/>
        <charset val="222"/>
      </rPr>
      <t xml:space="preserve"> Ainsi, de nombreux habitants développent des maladies liées au stress, telles que l’hypertension et le diabète, en raison de la peur et de l’insécurité persistantes. Dans certains cas, ces tensions entrainent des décès soudains au sein des communautés.
</t>
    </r>
  </si>
  <si>
    <t xml:space="preserve">Discussion de groupe Lascahobas
"... des hommes à moto peuvent annoncer l’arrivée des groupes armés, ce qui provoque immédiatement une vague de panique. Les habitants prennent alors la fuite dans la précipitation, ce qui entraîne parfois des accidents, tels que des fractures aux mains ou aux pieds, sans même savoir où se réfugier. En réalité, les membres de la communauté vivent constamment sur leurs gardes et ne disposent pas d’un mode de vie stable."
</t>
  </si>
  <si>
    <t>Affrontements entre la police et groupes armés</t>
  </si>
  <si>
    <t>Pillage des institutions et privation des services essentiels (agriculture, santé, éducation)</t>
  </si>
  <si>
    <t>Représailles des groupes armés (incendies, destructions et meurtre d’animaux) après la restitution de munitions à la police</t>
  </si>
  <si>
    <t>Actions des membres de la coalition (brigadiers) paralysant toutes les activités de la communauté</t>
  </si>
  <si>
    <t>Groupes les plus vulnérables aux risques de protection</t>
  </si>
  <si>
    <t>Groupes les plus vulnérables aux risques de protection au sein des communautés</t>
  </si>
  <si>
    <t xml:space="preserve">Personnes handicapées
</t>
  </si>
  <si>
    <r>
      <rPr>
        <b/>
        <sz val="10"/>
        <color theme="1"/>
        <rFont val="Leelawadee"/>
        <family val="2"/>
      </rPr>
      <t>Les participant.es d'une majorité de discussions de groupe en Artibonite et dans le Centre ont identifié les personnes handicapées parmi les groupes les plus vulnérables</t>
    </r>
    <r>
      <rPr>
        <sz val="10"/>
        <color theme="1"/>
        <rFont val="Leelawadee"/>
        <family val="2"/>
      </rPr>
      <t xml:space="preserve">, particulièrement exposées aux risques de protection lors des mouvements de fuite. Leur mobilité réduite et leur dépendance à l’assistance accentuent leur fragilité face aux violences et aux exactions des groupes armés, les plaçant dans une situation de danger accru. 
</t>
    </r>
    <r>
      <rPr>
        <b/>
        <sz val="10"/>
        <color theme="1"/>
        <rFont val="Leelawadee"/>
        <family val="2"/>
      </rPr>
      <t>Les participant.es des discussions de groupes en Artibonite et dans le Centre ont identifié les enfants parmi les groupes les plus exposés aux violences</t>
    </r>
    <r>
      <rPr>
        <sz val="10"/>
        <color theme="1"/>
        <rFont val="Leelawadee"/>
        <family val="2"/>
      </rPr>
      <t xml:space="preserve"> dont les filles en particulier.
</t>
    </r>
    <r>
      <rPr>
        <b/>
        <sz val="10"/>
        <color theme="1"/>
        <rFont val="Leelawadee"/>
        <family val="2"/>
      </rPr>
      <t xml:space="preserve">Les participant.es de discussions de groupes dans le Centre et en Artibonite ont rapporté que les PDI sont parmi les groupes les plus vulnérables. </t>
    </r>
    <r>
      <rPr>
        <sz val="10"/>
        <color theme="1"/>
        <rFont val="Leelawadee"/>
        <family val="2"/>
      </rPr>
      <t>Certaines sont accueillies avec mépris et stigmatisation, ce qui engendre un profond sentiment de déception et, dans certains cas, des décès liés à la détresse psychologique. Par ailleurs, les difficultés d’accès au logement sont aggravées par des pratiques abusives comme des propriétaires profitant de la situation pour augmenter les prix de location, tandis que les familles traversent de grandes difficultés économiques.</t>
    </r>
  </si>
  <si>
    <t>Enfants</t>
  </si>
  <si>
    <t xml:space="preserve">PDI
</t>
  </si>
  <si>
    <t>Personnes agées</t>
  </si>
  <si>
    <t>Tout le monde</t>
  </si>
  <si>
    <t>Femmes</t>
  </si>
  <si>
    <t>Habitants des communautés sous l’emprise et la surveillance des groupes armés</t>
  </si>
  <si>
    <t>Ressources disponibles pour les personnes affectées par les risques de protection</t>
  </si>
  <si>
    <t xml:space="preserve">Ressources disponibles pour les personnes affectées par les risques de protection </t>
  </si>
  <si>
    <t xml:space="preserve">Aucune </t>
  </si>
  <si>
    <r>
      <rPr>
        <b/>
        <sz val="10"/>
        <color theme="1"/>
        <rFont val="Leelawadee"/>
        <family val="2"/>
        <charset val="222"/>
      </rPr>
      <t>Les participant.es de la majorité des discussions de groupes en Artibonite et dans le Centre ont rapporté qu'il n’existe aucune ressources disponibles</t>
    </r>
    <r>
      <rPr>
        <sz val="10"/>
        <color theme="1"/>
        <rFont val="Leelawadee"/>
        <family val="2"/>
      </rPr>
      <t xml:space="preserve"> aux victimes de cas de protection dans les communautés</t>
    </r>
    <r>
      <rPr>
        <sz val="10"/>
        <color theme="1"/>
        <rFont val="Leelawadee"/>
        <family val="2"/>
        <charset val="222"/>
      </rPr>
      <t xml:space="preserve">.
</t>
    </r>
    <r>
      <rPr>
        <b/>
        <sz val="10"/>
        <color theme="1"/>
        <rFont val="Leelawadee"/>
        <family val="2"/>
        <charset val="222"/>
      </rPr>
      <t>Les participant.es des discussions de groupes en Artibonite et dans le Centre ont également rapporté que des distributions de nourriture aux personnes vulnérables</t>
    </r>
    <r>
      <rPr>
        <sz val="10"/>
        <color theme="1"/>
        <rFont val="Leelawadee"/>
        <family val="2"/>
        <charset val="222"/>
      </rPr>
      <t xml:space="preserve"> sont organisées par certaines associations locales avec le soutien de la diaspora. Cette assistante ont apporté un soutien précieux à la communauté qouiqu'elle reste irrégulière et limitée. Par ailleurs, les conditions de distribution sont particulièrement difficiles à Verrettes où les habitants doivent attendre de longues heures, parfois jusqu’à douze heures, sous un soleil accablant, ce qui accentue leur vulnérabilité et leur détresse.</t>
    </r>
  </si>
  <si>
    <t xml:space="preserve">Distribution de nourritures </t>
  </si>
  <si>
    <t>Centre de santé pour les premiers soins avec des services limités (absence de médicaments…)</t>
  </si>
  <si>
    <t>Obstacles pour accéder aux ressources de protection</t>
  </si>
  <si>
    <t xml:space="preserve">Obstacles pour accéder aux ressources de protection </t>
  </si>
  <si>
    <t>Contrôle des groupes armés / l’absence de circulation</t>
  </si>
  <si>
    <r>
      <rPr>
        <b/>
        <sz val="10"/>
        <color theme="1"/>
        <rFont val="Leelawadee"/>
        <family val="2"/>
        <charset val="222"/>
      </rPr>
      <t>Dans toutes des discussions de groupes en Artibonite, les participant.es ont rapporté le contrôle des routes par les groupes armés empêche toute circulation et isole la population</t>
    </r>
    <r>
      <rPr>
        <sz val="10"/>
        <color theme="1"/>
        <rFont val="Leelawadee"/>
        <family val="2"/>
        <charset val="222"/>
      </rPr>
      <t>. Les victimes d’accidents ou de maladies graves n’ont accès qu’aux soins de base dans les centres de santé locaux. Faute de services spécialisés, les cas critiques aboutissent souvent à des décès. Les infrastructures essentielles demeurent indisponibles dans les communautés.</t>
    </r>
  </si>
  <si>
    <t>Extorsion des habitants par les groupes armés pour la ciculation ou obligation d’utiliser leurs services de transport en moto-taxi</t>
  </si>
  <si>
    <t>Absence de services essentiels liés aux victimes de protection (ex.absence d'institution financière pour des suivis urgente)</t>
  </si>
  <si>
    <t>Tabous autour des violences sexuelles</t>
  </si>
  <si>
    <t>Manque de moyen économique pour les suivis médicaux</t>
  </si>
  <si>
    <t>3. Formes de violences fondées sur le genre se manifestant dans les communautés</t>
  </si>
  <si>
    <t>Formes de VBG</t>
  </si>
  <si>
    <t>Formes de violences fondées sur le genre au sein de la communauté</t>
  </si>
  <si>
    <t>Violences sexuelles</t>
  </si>
  <si>
    <r>
      <rPr>
        <b/>
        <sz val="10"/>
        <color theme="1"/>
        <rFont val="Leelawadee"/>
        <family val="2"/>
        <charset val="222"/>
      </rPr>
      <t>Dans la majorité des discussions de groupes, les participant.es ont rapporté que les femmes et les filles sont particulièrement exposées aux violences sexuelles au sein des communautés.</t>
    </r>
    <r>
      <rPr>
        <sz val="10"/>
        <color theme="1"/>
        <rFont val="Leelawadee"/>
        <family val="2"/>
        <charset val="222"/>
      </rPr>
      <t xml:space="preserve"> Certains adultes entretiennent des relations sexuelles avec des enfants, souvent à l’insu des parents et exercent des pressions sur les victimes pour qu’elles gardent le silence. Des cas de viols commis par des groupes armés  touchent plusieurs membres d’une même famille, notamment les mères et les filles. À Grand-Anse, les adolescentes présentant une corpulence développée sont particulièrement ciblées par ces violences.
</t>
    </r>
    <r>
      <rPr>
        <b/>
        <sz val="10"/>
        <color theme="1"/>
        <rFont val="Leelawadee"/>
        <family val="2"/>
        <charset val="222"/>
      </rPr>
      <t>Les participant.es des discussions de groupes ont aussi rapporté les violences physique et verbale ciblant particulièrement les femmes, les personnes homosexuelles et les garçons perçus comme efféminés</t>
    </r>
    <r>
      <rPr>
        <sz val="10"/>
        <color theme="1"/>
        <rFont val="Leelawadee"/>
        <family val="2"/>
        <charset val="222"/>
      </rPr>
      <t xml:space="preserve"> au sein des communautés.
</t>
    </r>
    <r>
      <rPr>
        <b/>
        <sz val="10"/>
        <color theme="1"/>
        <rFont val="Leelawadee"/>
        <family val="2"/>
      </rPr>
      <t>Dans la majorité des</t>
    </r>
    <r>
      <rPr>
        <b/>
        <sz val="10"/>
        <color theme="1"/>
        <rFont val="Leelawadee"/>
        <family val="2"/>
        <charset val="222"/>
      </rPr>
      <t xml:space="preserve"> discussions de groupes réalisées, les participant.es ont identifié les grossesses précoces liées aux violences sexuelles, </t>
    </r>
    <r>
      <rPr>
        <sz val="10"/>
        <color theme="1"/>
        <rFont val="Leelawadee"/>
        <family val="2"/>
        <charset val="222"/>
      </rPr>
      <t xml:space="preserve">comme une forme de violences fondée sur le genre particulièrement commises par des groupes armés ainsi que par de jeunes hommes et des adultes profitant de la vulnérabilité des filles dans les communautés.
</t>
    </r>
    <r>
      <rPr>
        <b/>
        <sz val="10"/>
        <color theme="1"/>
        <rFont val="Leelawadee"/>
        <family val="2"/>
        <charset val="222"/>
      </rPr>
      <t>Les participant.es d'une discussion de groupes dans le Centre et à Grand'Anse ont rapporté que certaines femmes sont exposées à des risques d’extorsion et de violences sexuelles</t>
    </r>
    <r>
      <rPr>
        <sz val="10"/>
        <color theme="1"/>
        <rFont val="Leelawadee"/>
        <family val="2"/>
        <charset val="222"/>
      </rPr>
      <t xml:space="preserve"> lorsqu’elles prennent un taxi-moto la nuit. Les chauffeurs peuvent emprunter des routes isolées et mal éclairées, s’arrêter en cours de trajet pour contraindre les passagères à remettre leurs biens ou subir des agressions.
</t>
    </r>
  </si>
  <si>
    <t>Violences physique et verbale</t>
  </si>
  <si>
    <t>Grossesses précoces</t>
  </si>
  <si>
    <t>Extorsion et violences sexuelles</t>
  </si>
  <si>
    <t xml:space="preserve">Inceste </t>
  </si>
  <si>
    <t xml:space="preserve">Préoccupation communautaire par rapport aux violences fondées sur le genre </t>
  </si>
  <si>
    <t xml:space="preserve">Oui </t>
  </si>
  <si>
    <r>
      <rPr>
        <b/>
        <sz val="10"/>
        <color theme="1"/>
        <rFont val="Leelawadee"/>
        <family val="2"/>
        <charset val="222"/>
      </rPr>
      <t>Les participant.es des discussions en Artibonite et à Grand'Anse ont rapporté que les risques liés à la protection, en particulier les cas de viols d’enfants, constituent une préoccupation majeure au sein des communautés</t>
    </r>
    <r>
      <rPr>
        <sz val="10"/>
        <color theme="1"/>
        <rFont val="Leelawadee"/>
        <family val="2"/>
        <charset val="222"/>
      </rPr>
      <t xml:space="preserve">. Toutefois, les populations sont confrontées à la faiblesse du système judiciaire, qui ne permet pas de garantir des procédures équitables.
</t>
    </r>
    <r>
      <rPr>
        <b/>
        <sz val="10"/>
        <color theme="1"/>
        <rFont val="Leelawadee"/>
        <family val="2"/>
        <charset val="222"/>
      </rPr>
      <t>Les participant.es d'une discussion de groupes en Artibonite et à Grand'Anse ont aussi rapporté que les communautés ne manifestent pas de préoccupation particulière face aux risques de protection</t>
    </r>
    <r>
      <rPr>
        <sz val="10"/>
        <color theme="1"/>
        <rFont val="Leelawadee"/>
        <family val="2"/>
        <charset val="222"/>
      </rPr>
      <t xml:space="preserve">, leurs priorités étant centrées sur l’insécurité et la recherche de refuges contre d’éventuelles attaques de groupes armés. Ainsi, la gestion des cas liés à la protection repose essentiellement sur les familles elles-mêmes. </t>
    </r>
  </si>
  <si>
    <t>Discussion de groupe Grand'Anse
"Le problème est au niveau de la justice parce qu’elle est au plus offrant, il y a des agresseurs qui n’ont même pas besoins de se présenter au tribunal, un appel téléphonique suffit pour que tout soit régler en sa faveur. "</t>
  </si>
  <si>
    <t xml:space="preserve">Non </t>
  </si>
  <si>
    <t xml:space="preserve">Prise en charge des survivant·e·s </t>
  </si>
  <si>
    <t>Services disponibles pour la prise en charge des survivant·e·</t>
  </si>
  <si>
    <t xml:space="preserve">Autorités locales </t>
  </si>
  <si>
    <r>
      <rPr>
        <b/>
        <sz val="10"/>
        <color theme="1"/>
        <rFont val="Leelawadee"/>
        <family val="2"/>
        <charset val="222"/>
      </rPr>
      <t>Dans les discussions de groupes en Artibonite et à Grand'Anse, les participant.es ont rapporté que les survivant·e·s s’adressent en priorité aux représentant·e·s des autorités locales ; tels que les CASEC, ASEC, notables et leaders communautaires</t>
    </r>
    <r>
      <rPr>
        <sz val="10"/>
        <color theme="1"/>
        <rFont val="Leelawadee"/>
        <family val="2"/>
        <charset val="222"/>
      </rPr>
      <t xml:space="preserve"> avant d’entamer des démarches judiciaires. Cependant, les procédures légales ne garantissent pas toujours une protection équitable puisque les négociations locales peuvent influencer les décisions de justice, notamment à Grand'Anse.
</t>
    </r>
    <r>
      <rPr>
        <b/>
        <sz val="10"/>
        <color theme="1"/>
        <rFont val="Leelawadee"/>
        <family val="2"/>
        <charset val="222"/>
      </rPr>
      <t>Les participant.es d'une discussion de groupes en Artibonite et dans le Centre ont rapporté que le Ministère à la Condition féminine et aux Droits des femmes (MCFDF)  assure le suivi médical et judiciaire</t>
    </r>
    <r>
      <rPr>
        <sz val="10"/>
        <color theme="1"/>
        <rFont val="Leelawadee"/>
        <family val="2"/>
        <charset val="222"/>
      </rPr>
      <t xml:space="preserve"> nécessaire à la prise en charge des victimes.
</t>
    </r>
    <r>
      <rPr>
        <b/>
        <sz val="10"/>
        <color theme="1"/>
        <rFont val="Leelawadee"/>
        <family val="2"/>
        <charset val="222"/>
      </rPr>
      <t>Les participant.es d'une discussion de groupes en Artibonite et dans le Centre ont déclaré que malgré la disponibilité des services hospitaliers pour la prise en charge médicale des victimes, beaucoup d’entre elles n’y recourent pas</t>
    </r>
    <r>
      <rPr>
        <sz val="10"/>
        <color theme="1"/>
        <rFont val="Leelawadee"/>
        <family val="2"/>
        <charset val="222"/>
      </rPr>
      <t xml:space="preserve">, en raison de la crainte des critiques et des tabous sociaux qui entourent leur situation.
</t>
    </r>
    <r>
      <rPr>
        <b/>
        <sz val="10"/>
        <color theme="1"/>
        <rFont val="Leelawadee"/>
        <family val="2"/>
        <charset val="222"/>
      </rPr>
      <t>Les participant.es d'une discussion de groupes dans le Centre et à Grand'Anse ont indiqué qu'il n’existe aucun servics disponible aux victimes</t>
    </r>
    <r>
      <rPr>
        <sz val="10"/>
        <color theme="1"/>
        <rFont val="Leelawadee"/>
        <family val="2"/>
        <charset val="222"/>
      </rPr>
      <t xml:space="preserve"> de cas de protection dans les communautés. 
</t>
    </r>
    <r>
      <rPr>
        <b/>
        <sz val="10"/>
        <color theme="1"/>
        <rFont val="Leelawadee"/>
        <family val="2"/>
        <charset val="222"/>
      </rPr>
      <t>Les participant.es d'une discussion de groupes en Artibonite et dans le Centre ont indiqué que des structures médicales, notamment des centres de santé, sont disponibles pour offrir des services de counselling et assurer le suivi judiciaire</t>
    </r>
    <r>
      <rPr>
        <sz val="10"/>
        <color theme="1"/>
        <rFont val="Leelawadee"/>
        <family val="2"/>
        <charset val="222"/>
      </rPr>
      <t xml:space="preserve"> nécessaire à la prise en charge des victimes de protection dans les communautés.
</t>
    </r>
  </si>
  <si>
    <t>Suivis MCFDF</t>
  </si>
  <si>
    <t>Hôpital</t>
  </si>
  <si>
    <t xml:space="preserve">Centre de santé 
</t>
  </si>
  <si>
    <t>Médecins feuilles</t>
  </si>
  <si>
    <t>Solidarité communautaire/voisinage</t>
  </si>
  <si>
    <t>Formation des organisations communautaires sur les VBG</t>
  </si>
  <si>
    <t>Les organisations communautaires assurent le suivi nécessaire auprès des victimes</t>
  </si>
  <si>
    <t>4. Principaux risques de protection auxquels les enfants sont confrontés au sein des commuanautés</t>
  </si>
  <si>
    <t xml:space="preserve">Les facteurs aggravants les risques de protection liés aux enfants
</t>
  </si>
  <si>
    <t>Les facteurs aggravants les risques de protection liés aux enfants des commaunautés</t>
  </si>
  <si>
    <t xml:space="preserve">Absence d'activités scolaires </t>
  </si>
  <si>
    <r>
      <rPr>
        <b/>
        <sz val="10"/>
        <color theme="1"/>
        <rFont val="Leelawadee"/>
        <family val="2"/>
        <charset val="222"/>
      </rPr>
      <t>Dans la majorité des discussions de groupes, les participant.es ont rapporté l’absence d’activités scolaires constitue un facteur qui expose davantage les enfants aux risques de protection dans les communautés</t>
    </r>
    <r>
      <rPr>
        <sz val="10"/>
        <color theme="1"/>
        <rFont val="Leelawadee"/>
        <family val="2"/>
      </rPr>
      <t>. Les enfants issus de familles vulnérables, en particulier ceux dont les parents ont une charge familiale élevée, ainsi que les orphelins et les enfants déplacés internes, sont souvent privés d’accès à l’école en raison du manque de moyens.</t>
    </r>
    <r>
      <rPr>
        <sz val="10"/>
        <color theme="1"/>
        <rFont val="Leelawadee"/>
        <family val="2"/>
        <charset val="222"/>
      </rPr>
      <t xml:space="preserve">  En conséquence, une grande partie de ces enfants se retrouve dans la rue et est contrainte à la mendicité.
</t>
    </r>
    <r>
      <rPr>
        <b/>
        <sz val="10"/>
        <color theme="1"/>
        <rFont val="Leelawadee"/>
        <family val="2"/>
        <charset val="222"/>
      </rPr>
      <t>Les participant.es de la moité des discussions de groupes indiqué que la négligence parentale</t>
    </r>
    <r>
      <rPr>
        <sz val="10"/>
        <color theme="1"/>
        <rFont val="Leelawadee"/>
        <family val="2"/>
        <charset val="222"/>
      </rPr>
      <t xml:space="preserve"> constitue un facteur majeur qui expose les enfants à des risques accrus de protection, en particulier dans les familles ayant un nombre élevé d’enfants.
Dans toutes les</t>
    </r>
    <r>
      <rPr>
        <b/>
        <sz val="10"/>
        <color theme="1"/>
        <rFont val="Leelawadee"/>
        <family val="2"/>
        <charset val="222"/>
      </rPr>
      <t xml:space="preserve"> discussions de groupes en Artibonite et à Grand'Anse, les participant.es ont indiqué le travail des enfants, exercé pour contribuer aux besoins familiaux, constitue un risque majeur de protection dans les communautés</t>
    </r>
    <r>
      <rPr>
        <sz val="10"/>
        <color theme="1"/>
        <rFont val="Leelawadee"/>
        <family val="2"/>
        <charset val="222"/>
      </rPr>
      <t xml:space="preserve">. Les tâches les plus fréquentes concernent les activités agricoles, le chargement dans les transports en commun et les travaux domestiques, notamment la collecte d’eau. Dans certains cas, ces enfants sont contraints d’abandonner l’école afin de travailler.
</t>
    </r>
    <r>
      <rPr>
        <b/>
        <sz val="10"/>
        <color theme="1"/>
        <rFont val="Leelawadee"/>
        <family val="2"/>
        <charset val="222"/>
      </rPr>
      <t>Dans la moitié des discussions de groupes, les participant.es ont rapporté que la domesticité constitue un risque majeur pour les enfants</t>
    </r>
    <r>
      <rPr>
        <sz val="10"/>
        <color theme="1"/>
        <rFont val="Leelawadee"/>
        <family val="2"/>
        <charset val="222"/>
      </rPr>
      <t xml:space="preserve">. Très répandue au sein des communautés, elle se présente comme un échange de services entre la famille d’accueil, qui bénéficie de l’aide domestique, et les parents, qui y consentent en contrepartie de l’accès à l’éducation ou à la nourriture pour l’enfant. Cependant, ces enfants sont fréquemment contraints d’accomplir des tâches dépassant leurs capacités physiques et privés de repos, sous peine de sanctions sévères pouvant inclure des violences physiques. </t>
    </r>
  </si>
  <si>
    <t>Discussion de groupe Gros-Morne
"... les enfants travaillent de la même manière que les adultes, parce que la situation oblige à tout le monde de se mettre au travail pour survivre, les enfants travaillent comme chargeurs de bus de transport en commun, comme manutentionnaires et ils travaillent aussi dans des champs. Les enfants font tous les travaux qu’un adulte peut faire pour répondre à certains besoins. Parfois ils abandonnent l’école pour aller travailler mais il y a d’autres qui font les deux parallèlement."</t>
  </si>
  <si>
    <t xml:space="preserve">Négligeance des parents </t>
  </si>
  <si>
    <t xml:space="preserve">Travail des enfants </t>
  </si>
  <si>
    <t xml:space="preserve">Domesticité </t>
  </si>
  <si>
    <t>Risques de protection des enfants</t>
  </si>
  <si>
    <t xml:space="preserve">Abus sexuel </t>
  </si>
  <si>
    <r>
      <rPr>
        <b/>
        <sz val="10"/>
        <color theme="1"/>
        <rFont val="Leelawadee"/>
        <family val="2"/>
      </rPr>
      <t>Dans la plus part, des discussions de groupes, les participant.es ont rapporté que les enfants, en particulier ceux issus de familles vulnérables, sont exposés à des abus sexuels au sein des communauté</t>
    </r>
    <r>
      <rPr>
        <sz val="10"/>
        <color theme="1"/>
        <rFont val="Leelawadee"/>
        <family val="2"/>
      </rPr>
      <t xml:space="preserve">s. Certains individus profitent de la précarité des parents pour exploiter les jeunes filles, leur proposant parfois de l’argent ou un soutien matériel en échange de relations sexuelles.
</t>
    </r>
    <r>
      <rPr>
        <b/>
        <sz val="10"/>
        <color theme="1"/>
        <rFont val="Leelawadee"/>
        <family val="2"/>
      </rPr>
      <t>Les participant.es d'une discussion de groupes en Artibonite, Centre et Grand'Anse ont rapporté que dans certaines communautés, les enfants subissent des formes variées de maltraitance</t>
    </r>
    <r>
      <rPr>
        <sz val="10"/>
        <color theme="1"/>
        <rFont val="Leelawadee"/>
        <family val="2"/>
      </rPr>
      <t xml:space="preserve">. Les enfants déplacés subissent moqueries et humiliations, notamment lors de la collecte d’eau. Certains sont également victimes de violences familiales. Les jeunes filles, en particulier, sont souvent battues par leur père lorsqu’elles entretiennent des relations amoureuses.
</t>
    </r>
    <r>
      <rPr>
        <b/>
        <sz val="10"/>
        <color theme="1"/>
        <rFont val="Leelawadee"/>
        <family val="2"/>
      </rPr>
      <t>Des participant.es de la majorité des discussions de groupes dans le Centre ont rapporté que certains enfants rejoignent des groupes armés</t>
    </r>
    <r>
      <rPr>
        <sz val="10"/>
        <color theme="1"/>
        <rFont val="Leelawadee"/>
        <family val="2"/>
      </rPr>
      <t>, en raison de leur vulnérabilité et la majorité d’entre eux y jouent le rôle d’informateurs.</t>
    </r>
  </si>
  <si>
    <t>Discussion de groupe Grand'Anse
" Il existe même des adultes garçons qui disent au lieu d’avoir rapport sexuel avec des filles dans les trentaines, ils préfèrent avoir deux fillettes de 15 ans. Déjà, a l’âge de 12 à 15 ans, les filles sont tellement développées physiquement, si elles ne disent pas leur âge, on pourrait penser qu’elles sont des adultes. Dans bien des cas leurs petits amis sont dans les trentaines, lorsqu’il y a grossesse dans ces relations, les garçons ont pour l’habitude d’aller se cacher à Port-au-Prince ou à Jérémie, et on ne peut le jamais retrouver."</t>
  </si>
  <si>
    <t xml:space="preserve">Maltraitance/ violences physiques
</t>
  </si>
  <si>
    <t>Intégration dans des groupes armés</t>
  </si>
  <si>
    <t>Infanticide (surtout si le père refuse de prendre ses responsabilités)</t>
  </si>
  <si>
    <t>Traumatisme lié aux violences impliquant la baisse de la performance scolaire</t>
  </si>
  <si>
    <t>Mécanisme de protection des enfants</t>
  </si>
  <si>
    <r>
      <rPr>
        <b/>
        <sz val="10"/>
        <color theme="1"/>
        <rFont val="Leelawadee"/>
        <family val="2"/>
      </rPr>
      <t>Dans la majorité des discussions de groupes, les participant.es ont déclaré qu'il n’existe aucun mécanisme de protection des enfants</t>
    </r>
    <r>
      <rPr>
        <sz val="10"/>
        <color theme="1"/>
        <rFont val="Leelawadee"/>
        <family val="2"/>
      </rPr>
      <t xml:space="preserve"> au sein des communautés.</t>
    </r>
  </si>
  <si>
    <t>Activité de loisir (danse, championnat...)</t>
  </si>
  <si>
    <t xml:space="preserve">Scolarité gratuite/Exonération des frais scolaires, avec priorité aux enfants déplacés </t>
  </si>
  <si>
    <t>Réaction des établissements scolaire et des familles face aux risques de protection liés aux enfants</t>
  </si>
  <si>
    <t xml:space="preserve">Non
</t>
  </si>
  <si>
    <r>
      <rPr>
        <b/>
        <sz val="10"/>
        <color theme="1"/>
        <rFont val="Leelawadee"/>
        <family val="2"/>
      </rPr>
      <t>Les participant.es d'une discussion de groupes en Artibonite, Centre et Grand'Anse ont rapporté que les écoles et les familles ne prennent pas de mesures face aux risques majeurs auxquels les enfants</t>
    </r>
    <r>
      <rPr>
        <sz val="10"/>
        <color theme="1"/>
        <rFont val="Leelawadee"/>
        <family val="2"/>
      </rPr>
      <t xml:space="preserve"> sont exposés dans les communautés.</t>
    </r>
  </si>
  <si>
    <t>Championnats éducatifs pour le bien-être des enfants</t>
  </si>
  <si>
    <t xml:space="preserve"> Distribution de matériels scolaires </t>
  </si>
  <si>
    <t>5. Les grossesses précoces au sein des commuanutés</t>
  </si>
  <si>
    <t>Causes des grossesses précoces</t>
  </si>
  <si>
    <t>Causes des grossesses précoces dans les communautés</t>
  </si>
  <si>
    <t xml:space="preserve">Exploitation des filles Vulnérables
</t>
  </si>
  <si>
    <r>
      <rPr>
        <b/>
        <sz val="10"/>
        <color rgb="FF000000"/>
        <rFont val="Leelawadee"/>
        <family val="2"/>
      </rPr>
      <t>Dans la majorité des discussions de groupes, les participant.es de ont identifié l'exploitation, en particulier des filles issues des familles vulnérables par rapport aux besoins essentiels</t>
    </r>
    <r>
      <rPr>
        <sz val="10"/>
        <color rgb="FF000000"/>
        <rFont val="Leelawadee"/>
        <family val="2"/>
      </rPr>
      <t xml:space="preserve"> comme la nourriture ou les frais de déplacement qui constitue un facteur majeur des grossesses précoces dans les communautés. Cette situation est particulièrement critique pour les filles déplacées, dont les parents, en contexte d’insécurité, ne peuvent subvenir à leurs besoins. Elles se retrouvent ainsi exposées à des risques d’exploitation sexuelle, contraintes d’accepter certaines propositions pour soutenir leur famille.
</t>
    </r>
    <r>
      <rPr>
        <b/>
        <sz val="10"/>
        <color rgb="FF000000"/>
        <rFont val="Leelawadee"/>
        <family val="2"/>
      </rPr>
      <t>Des participant.es des discussions de groupes ont déclaré l'absence d'éducation sexuelle</t>
    </r>
    <r>
      <rPr>
        <sz val="10"/>
        <color rgb="FF000000"/>
        <rFont val="Leelawadee"/>
        <family val="2"/>
      </rPr>
      <t xml:space="preserve"> des parents comme une des causes principales des grossesses précoces.
</t>
    </r>
    <r>
      <rPr>
        <b/>
        <sz val="10"/>
        <color rgb="FF000000"/>
        <rFont val="Leelawadee"/>
        <family val="2"/>
      </rPr>
      <t>Dans toutes les discussions de groupes en Artibonite et à Grand'Anse, les participant.es ont indiqué que la négligence et l’absence de surveillance</t>
    </r>
    <r>
      <rPr>
        <sz val="10"/>
        <color rgb="FF000000"/>
        <rFont val="Leelawadee"/>
        <family val="2"/>
      </rPr>
      <t xml:space="preserve"> parentale constituent des facteurs déterminants des grossesses précoces. Les enfants sont exposés à des conversations inappropriées, à des comportements intimes dans leur environnement immédiat, ainsi qu’à des contenus sensibles diffusés par la télévision et les téléphones</t>
    </r>
  </si>
  <si>
    <t>Discussion de groupe Verrettes
" Certains cas grossesses précoce se présentent souvent par nécessité, parce que ces filles portent parfois la responsabilité du foyer. Une fois qu’elles sont physiquement développées, elles sont considérées comme adultes, même lorsqu’elles n’ont pas encore l’âge."</t>
  </si>
  <si>
    <t>Absence d'éducation sexuelle des parents</t>
  </si>
  <si>
    <t xml:space="preserve">Négligeance/ absence de surveillance des parents
</t>
  </si>
  <si>
    <t xml:space="preserve">Inceste (père, cousins-cousines-oncle…)
</t>
  </si>
  <si>
    <t>Influence d'autres jeunes</t>
  </si>
  <si>
    <t>Viols</t>
  </si>
  <si>
    <t>Age début des grossesses précoces</t>
  </si>
  <si>
    <t>Age début des grossesses précoces dans les communautés</t>
  </si>
  <si>
    <t xml:space="preserve">10-13 ans
. </t>
  </si>
  <si>
    <r>
      <t>Les partic</t>
    </r>
    <r>
      <rPr>
        <b/>
        <sz val="10"/>
        <color theme="1"/>
        <rFont val="Leelawadee"/>
        <family val="2"/>
      </rPr>
      <t>ipant.es de la majorité des discussions de groupes ont rapporté que dans certaines communautés, l’âge de début des grossesses précoces se situe entre 10 et 13 ans</t>
    </r>
    <r>
      <rPr>
        <sz val="10"/>
        <color theme="1"/>
        <rFont val="Leelawadee"/>
        <family val="2"/>
      </rPr>
      <t>. Ce phénomène touche particulièrement les filles déplacées vivant sur les sites, où l’absence de surveillance adéquate accroît leur vulnérabilité</t>
    </r>
    <r>
      <rPr>
        <b/>
        <sz val="10"/>
        <color theme="1"/>
        <rFont val="Leelawadee"/>
        <family val="2"/>
        <charset val="222"/>
      </rPr>
      <t>.</t>
    </r>
  </si>
  <si>
    <t xml:space="preserve">14-17 ans 
</t>
  </si>
  <si>
    <t xml:space="preserve"> Conséquences des grossesses précoces pour les jeunes fille</t>
  </si>
  <si>
    <t xml:space="preserve"> Conséquences des grossesses précoces pour les jeunes fille dans les communautés</t>
  </si>
  <si>
    <t xml:space="preserve">Abandon scolaire </t>
  </si>
  <si>
    <r>
      <t>Les participant.es de la majorité des discussions de groupes ont indiqué</t>
    </r>
    <r>
      <rPr>
        <b/>
        <sz val="10"/>
        <color theme="1"/>
        <rFont val="Leelawadee"/>
        <family val="2"/>
      </rPr>
      <t xml:space="preserve"> l’abandon scolaire</t>
    </r>
    <r>
      <rPr>
        <sz val="10"/>
        <color theme="1"/>
        <rFont val="Leelawadee"/>
        <family val="2"/>
      </rPr>
      <t xml:space="preserve"> comme l’une des conséquences les plus fréquentes des grossesses précoces. Les jeunes filles concernées quittent l’école, soit parce que leur famille n’a pas les moyens de les soutenir, soit par honte et stigmatisation sociale.
</t>
    </r>
    <r>
      <rPr>
        <b/>
        <sz val="10"/>
        <color theme="1"/>
        <rFont val="Leelawadee"/>
        <family val="2"/>
      </rPr>
      <t>Les participant.es d'une discussion de groupes en Artibonite et dans le Centre ont rapporté l'intégration dans des groupes armés ou la dépendance à des relations avec leurs membres</t>
    </r>
    <r>
      <rPr>
        <sz val="10"/>
        <color theme="1"/>
        <rFont val="Leelawadee"/>
        <family val="2"/>
      </rPr>
      <t xml:space="preserve"> pour subvenir aux besoins essentiels. En effet, cette situation représente l’une des conséquences graves des grossesses précoces chez les filles et accroît leur vulnérabilité et les expose à des formes d’exploitation et de violence.
</t>
    </r>
    <r>
      <rPr>
        <b/>
        <sz val="10"/>
        <color theme="1"/>
        <rFont val="Leelawadee"/>
        <family val="2"/>
      </rPr>
      <t xml:space="preserve">Les participant.es d'une discussion de groupes en Artibonite et dans le Centre ont également rapporté que certaines filles ayant vécu une grossesse précoce se retrouvent contraintes à la mendicité, à la prostitution ou à des formes de travail dégradant </t>
    </r>
    <r>
      <rPr>
        <sz val="10"/>
        <color theme="1"/>
        <rFont val="Leelawadee"/>
        <family val="2"/>
      </rPr>
      <t>pour subvenir aux besoins de l’enfant. Ces stratégies de survie accentuent leur vulnérabilité et compromettent durablement leur avenir ainsi que celui de leurs enfants.</t>
    </r>
    <r>
      <rPr>
        <b/>
        <sz val="10"/>
        <color theme="1"/>
        <rFont val="Leelawadee"/>
        <family val="2"/>
        <charset val="222"/>
      </rPr>
      <t xml:space="preserve">
</t>
    </r>
  </si>
  <si>
    <t>Risque d’intégration ou de dépendance aux groupes armés</t>
  </si>
  <si>
    <t xml:space="preserve">Mendicité, prostitution, travail dégradant </t>
  </si>
  <si>
    <t>Avoir plusieurs enfants, ce qui accentue la pauvreté et contribue à la surpopulation</t>
  </si>
  <si>
    <t>Avortement risqué puisque ce n'est pas légal</t>
  </si>
  <si>
    <t>Réintégration scolaire des filles grâce au soutien parental</t>
  </si>
  <si>
    <t>Réactions communautaires face aux grossesses précosses</t>
  </si>
  <si>
    <t xml:space="preserve">Stigmatisation/Rejet des parents
</t>
  </si>
  <si>
    <r>
      <t>Les participant.es de la majorité des discussions de groupes ont rapporté la</t>
    </r>
    <r>
      <rPr>
        <b/>
        <sz val="10"/>
        <color theme="1"/>
        <rFont val="Leelawadee"/>
        <family val="2"/>
      </rPr>
      <t xml:space="preserve"> discrimination à l’échelle communautaire et le rejet parental</t>
    </r>
    <r>
      <rPr>
        <sz val="10"/>
        <color theme="1"/>
        <rFont val="Leelawadee"/>
        <family val="2"/>
      </rPr>
      <t xml:space="preserve"> comme une conséquence fréquente des grossesses précoces chez les filles.  En effet, certaines jeunes filles ne bénéficient plus des privilèges familiaux ou communautaires après une grossesse précoce. Les pères exigent souvent qu’elles quittent la maison. Dans certains cas, elles sont privées de nourriture au sein du foyer. Pour surmonter cette situation, beaucoup préfèrent passer la journée chez des voisins afin de trouver un minimum de soutien.</t>
    </r>
    <r>
      <rPr>
        <b/>
        <sz val="10"/>
        <color theme="1"/>
        <rFont val="Leelawadee"/>
        <family val="2"/>
        <charset val="222"/>
      </rPr>
      <t xml:space="preserve">
Les participant.es d'une discussion de groupes, en Artibonite et à Grand'Anse, ont rapporté que dans certains cas, ce sont les parents eux-mêmes qui assurent la prise en charge des enfants victimes de viols, notamment pour les suivis médicaux. </t>
    </r>
    <r>
      <rPr>
        <sz val="10"/>
        <color theme="1"/>
        <rFont val="Leelawadee"/>
        <family val="2"/>
      </rPr>
      <t>Parfois, sous la menace des parents, l’auteur du viol est contraint d’assumer la responsabilité de l’enfant, par peur de représailles.</t>
    </r>
  </si>
  <si>
    <t xml:space="preserve">Soutien parental </t>
  </si>
  <si>
    <t>Soutien communautaire surtout pour les vêtements</t>
  </si>
  <si>
    <t>Programmes ou personnes sensibilisant sur la Santé Sexuelle et Reproductive</t>
  </si>
  <si>
    <t>Programmes ou personnes sensibilisant sur la SSR</t>
  </si>
  <si>
    <r>
      <t xml:space="preserve">Les participant.es de 6 discussions de groupes sur les 8 déclarent qu'il n'y a aucun programme </t>
    </r>
    <r>
      <rPr>
        <sz val="10"/>
        <color theme="1"/>
        <rFont val="Leelawadee"/>
        <family val="2"/>
      </rPr>
      <t>de sensibilisation à la SSR des jeunes dans les communautés.</t>
    </r>
  </si>
  <si>
    <t xml:space="preserve"> Oui (l'église ou des organisations communautaires)
</t>
  </si>
  <si>
    <t>6. Mécanismes à mettre en place pour aborder les enjeux  liés aux riques de protection dans les communautés</t>
  </si>
  <si>
    <t>Mécanismes à mettre en place pour mieux soutenir les communautés</t>
  </si>
  <si>
    <t xml:space="preserve">Soutien des organisations commuanutaires/DPC </t>
  </si>
  <si>
    <r>
      <rPr>
        <b/>
        <sz val="10"/>
        <color theme="1"/>
        <rFont val="Leelawadee"/>
        <family val="2"/>
      </rPr>
      <t xml:space="preserve">Dans la majorité des discussions de groupes, les participant.es ont mentionné les soutiens aux organisations communautaires ainsi qu’à la Direction de la Protection Civile (DPC) </t>
    </r>
    <r>
      <rPr>
        <sz val="10"/>
        <color theme="1"/>
        <rFont val="Leelawadee"/>
        <family val="2"/>
      </rPr>
      <t xml:space="preserve">par les acteurs humanitaires et les institutions publiques comme essentiels pour renforcer les formations et les sensibilisations destinées aux jeunes et aux parents. Ces actions peuvent se porter sur des thématiques clés telles que SSR et  VBG, tout en consolidant l’éducation sexuelle et en mettant en place des mesures de protection afin de réduire les grossesses précoces dans les communautés.
</t>
    </r>
    <r>
      <rPr>
        <b/>
        <sz val="10"/>
        <color theme="1"/>
        <rFont val="Leelawadee"/>
        <family val="2"/>
      </rPr>
      <t>Les participant.es des discussions de groupes ont identifié l'éducation ainsi que des campagnes d'éducation sexuelle</t>
    </r>
    <r>
      <rPr>
        <sz val="10"/>
        <color theme="1"/>
        <rFont val="Leelawadee"/>
        <family val="2"/>
      </rPr>
      <t xml:space="preserve"> avec des affiches attractifs tout en ayant des formations professionnelles des jeunes comme un soutien essentiel pour faire face aux risque de protection dans les communautés.
</t>
    </r>
    <r>
      <rPr>
        <b/>
        <sz val="10"/>
        <color theme="1"/>
        <rFont val="Leelawadee"/>
        <family val="2"/>
      </rPr>
      <t>Dans certaines discussions de groupes, les participant.es ont indiqué la nécessité de renforcer les services offerts dans les centres communautaires, en mettant l’accent sur des prestations adaptées aux besoins des membres</t>
    </r>
    <r>
      <rPr>
        <sz val="10"/>
        <color theme="1"/>
        <rFont val="Leelawadee"/>
        <family val="2"/>
      </rPr>
      <t xml:space="preserve">, telles que les cliniques mobiles. Cela inclut l’accès aux médicaments ainsi que l’appui et la formation psychosociale, en particulier pour les filles ayant vécu des grossesses précoces. Par ailleurs, la formation des agents de santé et l’amélioration des services au sein des communautés constituent également des priorités.
</t>
    </r>
    <r>
      <rPr>
        <b/>
        <sz val="10"/>
        <color theme="1"/>
        <rFont val="Leelawadee"/>
        <family val="2"/>
      </rPr>
      <t>Les participant.es de certaines discussions de groupes ont déclaré qu'il est primordial que l’État résolve les problèmes de sécurité, de circulation et la possibilité pour les PDI de retourner dans leurs foyers</t>
    </r>
    <r>
      <rPr>
        <sz val="10"/>
        <color theme="1"/>
        <rFont val="Leelawadee"/>
        <family val="2"/>
      </rPr>
      <t xml:space="preserve">. Le problème central demeure l’insécurité et le règne des groupes armés, responsables de nombreux viols, des grossesses précoces et de la vulnérabilité accrue des populations. De ce fait, la résolution de l’insécurité constitue un préalable indispensable à toute autre intervention.
</t>
    </r>
    <r>
      <rPr>
        <b/>
        <sz val="10"/>
        <color theme="1"/>
        <rFont val="Leelawadee"/>
        <family val="2"/>
      </rPr>
      <t>Dans certaines discussion de groupes, les participant.es ont recommandé de réaliser des enquêtes de suivis au sein des communautés sur les conditions de vie des populations</t>
    </r>
    <r>
      <rPr>
        <sz val="10"/>
        <color theme="1"/>
        <rFont val="Leelawadee"/>
        <family val="2"/>
      </rPr>
      <t xml:space="preserve">, en particulier des PDI dans les sites. Ils préconisent également que les informations recueillies soient transmises aux organisations concernées afin que les données collectées puissent être utilisées de manière efficiente.
</t>
    </r>
  </si>
  <si>
    <t>Discussion de groupe Saut d'Eau
"Aujourd’hui, je vous encourage vivement à poursuivre vos efforts en allant recueillir des informations et en écoutant les témoignages d’autres personnes vivant dans d’autres communes. Elles accueillent également des déplacés internes, mais leurs réalités restent souvent invisibles. Dans plusieurs localités, notamment les zones les plus éloignées, de nombreuses familles ont été touchées par la vague de violence et n’ont aucun moyen de faire remonter leur situation ou de solliciter de l’aide."</t>
  </si>
  <si>
    <t>Soutien à l'éducation</t>
  </si>
  <si>
    <t>Renforcement des centres communautaires</t>
  </si>
  <si>
    <t>Résolution de la sécurité</t>
  </si>
  <si>
    <t xml:space="preserve">Enquêtes/ suivis sur les conditions de vie des popualtions
</t>
  </si>
  <si>
    <t xml:space="preserve">Soutiens aux PDI (nourriture, logement, moyens économique) </t>
  </si>
  <si>
    <t>Soutien économique aux familles à travers des activités génératrices de revenus</t>
  </si>
  <si>
    <t>Bureau de l'Etat et des ONG pour recueillir les dorléances  et les avis des membres commuanautaires</t>
  </si>
  <si>
    <t>Construction de centres d'hébergement pour les enfants des rues par l'Etat</t>
  </si>
  <si>
    <t>Formations ciblées selon l’âge et les besoins de la population par les acteurs humanitaires, communautaires et institutions publiques</t>
  </si>
  <si>
    <t>Intégration de la SSR dans le cusrsus scolaire par le Ministère de l'Éducation Nationale et de la Formation Professionnelle (MENFP)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</si>
</sst>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font>
      <sz val="11"/>
      <color theme="1"/>
      <name val="Calibri"/>
      <family val="2"/>
      <scheme val="minor"/>
    </font>
    <font>
      <sz val="11"/>
      <color theme="1"/>
      <name val="Calibri"/>
      <family val="2"/>
      <scheme val="minor"/>
    </font>
    <font>
      <b/>
      <sz val="14"/>
      <color theme="0"/>
      <name val="Leelawadee"/>
      <family val="2"/>
    </font>
    <font>
      <sz val="10"/>
      <color theme="1"/>
      <name val="Leelawadee"/>
      <family val="2"/>
    </font>
    <font>
      <b/>
      <sz val="10"/>
      <color theme="0"/>
      <name val="Leelawadee"/>
      <family val="2"/>
    </font>
    <font>
      <u/>
      <sz val="11"/>
      <color theme="10"/>
      <name val="Calibri"/>
      <family val="2"/>
      <scheme val="minor"/>
    </font>
    <font>
      <sz val="8"/>
      <name val="Calibri"/>
      <family val="2"/>
      <scheme val="minor"/>
    </font>
    <font>
      <sz val="11"/>
      <color theme="1"/>
      <name val="Arial Narrow"/>
      <family val="2"/>
    </font>
    <font>
      <b/>
      <sz val="11"/>
      <color rgb="FF000000"/>
      <name val="Arial Narrow"/>
      <family val="2"/>
    </font>
    <font>
      <sz val="11"/>
      <name val="Arial Narrow"/>
      <family val="2"/>
    </font>
    <font>
      <b/>
      <sz val="11"/>
      <name val="Arial Narrow"/>
      <family val="2"/>
    </font>
    <font>
      <b/>
      <sz val="10"/>
      <color theme="1"/>
      <name val="Leelawadee"/>
      <family val="2"/>
    </font>
    <font>
      <sz val="11"/>
      <color theme="1"/>
      <name val="Arial"/>
      <family val="2"/>
    </font>
    <font>
      <b/>
      <sz val="11"/>
      <color theme="1"/>
      <name val="Arial Narrow"/>
      <family val="2"/>
    </font>
    <font>
      <u/>
      <sz val="11"/>
      <color theme="10"/>
      <name val="Arial"/>
      <family val="2"/>
    </font>
    <font>
      <b/>
      <sz val="10"/>
      <color theme="0"/>
      <name val="Leelawadee"/>
      <family val="2"/>
      <charset val="222"/>
    </font>
    <font>
      <b/>
      <sz val="10"/>
      <color theme="1"/>
      <name val="Leelawadee"/>
      <family val="2"/>
      <charset val="222"/>
    </font>
    <font>
      <sz val="10"/>
      <color theme="1"/>
      <name val="Leelawadee"/>
      <family val="2"/>
      <charset val="222"/>
    </font>
    <font>
      <sz val="11"/>
      <color rgb="FF000000"/>
      <name val="Arial Narrow"/>
      <family val="2"/>
    </font>
    <font>
      <sz val="11"/>
      <color theme="1"/>
      <name val="Arial Narrow"/>
      <family val="2"/>
    </font>
    <font>
      <b/>
      <sz val="14"/>
      <color theme="0"/>
      <name val="Arial Narrow"/>
      <family val="2"/>
    </font>
    <font>
      <b/>
      <sz val="11"/>
      <color theme="0"/>
      <name val="Arial Narrow"/>
      <family val="2"/>
    </font>
    <font>
      <b/>
      <sz val="11"/>
      <color rgb="FFFFFFFF"/>
      <name val="Arial Narrow"/>
      <family val="2"/>
    </font>
    <font>
      <sz val="10"/>
      <color rgb="FF000000"/>
      <name val="Leelawadee"/>
      <family val="2"/>
      <charset val="222"/>
    </font>
    <font>
      <sz val="10"/>
      <color rgb="FFFF0000"/>
      <name val="Leelawadee"/>
      <family val="2"/>
      <charset val="222"/>
    </font>
    <font>
      <sz val="10"/>
      <name val="Leelawadee"/>
      <family val="2"/>
    </font>
    <font>
      <sz val="10"/>
      <name val="Leelawadee"/>
      <family val="2"/>
      <charset val="222"/>
    </font>
    <font>
      <b/>
      <sz val="10"/>
      <color rgb="FF000000"/>
      <name val="Leelawadee"/>
      <family val="2"/>
    </font>
    <font>
      <sz val="10"/>
      <color rgb="FF000000"/>
      <name val="Leelawadee"/>
      <family val="2"/>
    </font>
    <font>
      <b/>
      <sz val="10"/>
      <color rgb="FF000000"/>
      <name val="Leelawadee"/>
    </font>
    <font>
      <sz val="10"/>
      <color rgb="FF000000"/>
      <name val="Leelawadee"/>
    </font>
  </fonts>
  <fills count="9">
    <fill>
      <patternFill patternType="none"/>
    </fill>
    <fill>
      <patternFill patternType="gray125"/>
    </fill>
    <fill>
      <patternFill patternType="solid">
        <fgColor rgb="FFEE5859"/>
        <bgColor indexed="64"/>
      </patternFill>
    </fill>
    <fill>
      <patternFill patternType="solid">
        <fgColor theme="0" tint="-0.14999847407452621"/>
        <bgColor indexed="64"/>
      </patternFill>
    </fill>
    <fill>
      <patternFill patternType="solid">
        <fgColor rgb="FFEE585A"/>
        <bgColor rgb="FF000000"/>
      </patternFill>
    </fill>
    <fill>
      <patternFill patternType="solid">
        <fgColor theme="0" tint="-0.14999847407452621"/>
        <bgColor rgb="FFFFC7CE"/>
      </patternFill>
    </fill>
    <fill>
      <patternFill patternType="solid">
        <fgColor theme="1" tint="0.34998626667073579"/>
        <bgColor indexed="64"/>
      </patternFill>
    </fill>
    <fill>
      <patternFill patternType="solid">
        <fgColor rgb="FF666666"/>
        <bgColor indexed="64"/>
      </patternFill>
    </fill>
    <fill>
      <patternFill patternType="solid">
        <fgColor theme="0" tint="-0.249977111117893"/>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rgb="FF000000"/>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medium">
        <color rgb="FF000000"/>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5">
    <xf numFmtId="0" fontId="0" fillId="0" borderId="0"/>
    <xf numFmtId="0" fontId="5" fillId="0" borderId="0" applyNumberFormat="0" applyFill="0" applyBorder="0" applyAlignment="0" applyProtection="0"/>
    <xf numFmtId="0" fontId="12" fillId="0" borderId="0"/>
    <xf numFmtId="0" fontId="1" fillId="0" borderId="0"/>
    <xf numFmtId="0" fontId="14" fillId="0" borderId="0" applyNumberFormat="0" applyFill="0" applyBorder="0" applyAlignment="0" applyProtection="0"/>
  </cellStyleXfs>
  <cellXfs count="185">
    <xf numFmtId="0" fontId="0" fillId="0" borderId="0" xfId="0"/>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1" xfId="0" applyFont="1" applyBorder="1" applyAlignment="1">
      <alignment vertical="top" wrapText="1"/>
    </xf>
    <xf numFmtId="0" fontId="3" fillId="0" borderId="9" xfId="0" applyFont="1" applyBorder="1" applyAlignment="1">
      <alignment vertical="top" wrapText="1"/>
    </xf>
    <xf numFmtId="0" fontId="3" fillId="0" borderId="0" xfId="0" applyFont="1" applyAlignment="1">
      <alignment vertical="center" wrapText="1"/>
    </xf>
    <xf numFmtId="0" fontId="5" fillId="0" borderId="0" xfId="1" applyAlignment="1">
      <alignment vertical="center"/>
    </xf>
    <xf numFmtId="0" fontId="4" fillId="2" borderId="11" xfId="0" applyFont="1" applyFill="1" applyBorder="1" applyAlignment="1">
      <alignment horizontal="left" vertical="center" wrapText="1"/>
    </xf>
    <xf numFmtId="0" fontId="7" fillId="0" borderId="0" xfId="2" applyFont="1"/>
    <xf numFmtId="164" fontId="10" fillId="5" borderId="1" xfId="3" applyNumberFormat="1" applyFont="1" applyFill="1" applyBorder="1" applyAlignment="1">
      <alignment horizontal="left" vertical="top" wrapText="1"/>
    </xf>
    <xf numFmtId="0" fontId="13" fillId="0" borderId="1" xfId="2" applyFont="1" applyBorder="1" applyAlignment="1">
      <alignment vertical="top"/>
    </xf>
    <xf numFmtId="0" fontId="7" fillId="0" borderId="1" xfId="2" applyFont="1" applyBorder="1" applyAlignment="1">
      <alignment vertical="top" wrapText="1"/>
    </xf>
    <xf numFmtId="0" fontId="13" fillId="0" borderId="1" xfId="2" applyFont="1" applyBorder="1" applyAlignment="1">
      <alignment vertical="top" wrapText="1"/>
    </xf>
    <xf numFmtId="0" fontId="13" fillId="3" borderId="1" xfId="2" applyFont="1" applyFill="1" applyBorder="1" applyAlignment="1">
      <alignment vertical="top"/>
    </xf>
    <xf numFmtId="0" fontId="14" fillId="0" borderId="1" xfId="4" applyFill="1" applyBorder="1" applyAlignment="1">
      <alignment vertical="top" wrapText="1"/>
    </xf>
    <xf numFmtId="0" fontId="7" fillId="0" borderId="0" xfId="2" applyFont="1" applyAlignment="1">
      <alignment vertical="top"/>
    </xf>
    <xf numFmtId="0" fontId="7" fillId="3" borderId="1" xfId="2" applyFont="1" applyFill="1" applyBorder="1" applyAlignment="1">
      <alignment vertical="top" wrapText="1"/>
    </xf>
    <xf numFmtId="0" fontId="2" fillId="2" borderId="0" xfId="0" applyFont="1" applyFill="1" applyAlignment="1">
      <alignment horizontal="center" vertical="center"/>
    </xf>
    <xf numFmtId="0" fontId="4" fillId="2" borderId="4" xfId="0" applyFont="1" applyFill="1" applyBorder="1" applyAlignment="1">
      <alignment horizontal="center" vertical="center" wrapText="1"/>
    </xf>
    <xf numFmtId="0" fontId="15" fillId="2" borderId="14"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4" xfId="0" applyFont="1" applyFill="1" applyBorder="1" applyAlignment="1">
      <alignment horizontal="center" vertical="center" wrapText="1"/>
    </xf>
    <xf numFmtId="0" fontId="19" fillId="0" borderId="0" xfId="2" applyFont="1"/>
    <xf numFmtId="0" fontId="18" fillId="0" borderId="2" xfId="0" applyFont="1" applyBorder="1" applyAlignment="1">
      <alignment horizontal="left" vertical="center" wrapText="1" indent="1"/>
    </xf>
    <xf numFmtId="0" fontId="18" fillId="0" borderId="21" xfId="0" applyFont="1" applyBorder="1" applyAlignment="1">
      <alignment horizontal="left" vertical="center" wrapText="1" indent="1"/>
    </xf>
    <xf numFmtId="0" fontId="22" fillId="7" borderId="22" xfId="0" applyFont="1" applyFill="1" applyBorder="1" applyAlignment="1">
      <alignment horizontal="justify" vertical="center" wrapText="1"/>
    </xf>
    <xf numFmtId="0" fontId="8" fillId="0" borderId="6" xfId="0" applyFont="1" applyBorder="1" applyAlignment="1">
      <alignment vertical="center" wrapText="1"/>
    </xf>
    <xf numFmtId="0" fontId="9" fillId="0" borderId="6" xfId="0" applyFont="1" applyBorder="1" applyAlignment="1">
      <alignment horizontal="justify" vertical="center" wrapText="1"/>
    </xf>
    <xf numFmtId="0" fontId="18" fillId="0" borderId="3" xfId="0" applyFont="1" applyBorder="1" applyAlignment="1">
      <alignment vertical="center" wrapText="1"/>
    </xf>
    <xf numFmtId="0" fontId="7" fillId="0" borderId="3" xfId="0" applyFont="1" applyBorder="1" applyAlignment="1">
      <alignment vertical="top" wrapText="1"/>
    </xf>
    <xf numFmtId="0" fontId="8" fillId="0" borderId="3" xfId="0" applyFont="1" applyBorder="1" applyAlignment="1">
      <alignment vertical="center" wrapText="1"/>
    </xf>
    <xf numFmtId="14" fontId="18" fillId="0" borderId="4" xfId="0" applyNumberFormat="1" applyFont="1" applyBorder="1" applyAlignment="1">
      <alignment vertical="center" wrapText="1"/>
    </xf>
    <xf numFmtId="0" fontId="7" fillId="0" borderId="0" xfId="0" applyFont="1"/>
    <xf numFmtId="0" fontId="15" fillId="2" borderId="14" xfId="0" applyFont="1" applyFill="1" applyBorder="1" applyAlignment="1">
      <alignment horizontal="center" vertical="center" wrapText="1"/>
    </xf>
    <xf numFmtId="0" fontId="3" fillId="0" borderId="14" xfId="0" applyFont="1" applyBorder="1" applyAlignment="1">
      <alignment horizontal="center" vertical="center"/>
    </xf>
    <xf numFmtId="0" fontId="3" fillId="0" borderId="12" xfId="0" applyFont="1" applyBorder="1" applyAlignment="1">
      <alignment horizontal="center" vertical="center"/>
    </xf>
    <xf numFmtId="0" fontId="3" fillId="8" borderId="1" xfId="0" applyFont="1" applyFill="1" applyBorder="1" applyAlignment="1">
      <alignment horizontal="center" vertical="center"/>
    </xf>
    <xf numFmtId="0" fontId="4" fillId="2" borderId="3" xfId="0" applyFont="1" applyFill="1" applyBorder="1" applyAlignment="1">
      <alignment horizontal="center" vertical="center" wrapText="1"/>
    </xf>
    <xf numFmtId="0" fontId="3" fillId="0" borderId="7" xfId="0" applyFont="1" applyBorder="1" applyAlignment="1">
      <alignment vertical="top" wrapText="1"/>
    </xf>
    <xf numFmtId="164" fontId="9" fillId="5" borderId="1" xfId="3" quotePrefix="1" applyNumberFormat="1" applyFont="1" applyFill="1" applyBorder="1" applyAlignment="1">
      <alignment horizontal="left" vertical="top" wrapText="1"/>
    </xf>
    <xf numFmtId="0" fontId="3" fillId="0" borderId="9" xfId="0" applyFont="1" applyBorder="1" applyAlignment="1">
      <alignment horizontal="center" vertical="center"/>
    </xf>
    <xf numFmtId="0" fontId="3" fillId="8" borderId="9" xfId="0" applyFont="1" applyFill="1" applyBorder="1" applyAlignment="1">
      <alignment horizontal="center" vertical="center"/>
    </xf>
    <xf numFmtId="0" fontId="3" fillId="8" borderId="14" xfId="0" applyFont="1" applyFill="1" applyBorder="1" applyAlignment="1">
      <alignment horizontal="center" vertical="center"/>
    </xf>
    <xf numFmtId="0" fontId="3" fillId="0" borderId="14" xfId="0" applyFont="1" applyBorder="1" applyAlignment="1">
      <alignment vertical="top" wrapText="1"/>
    </xf>
    <xf numFmtId="0" fontId="23" fillId="0" borderId="3" xfId="0" applyFont="1" applyBorder="1" applyAlignment="1">
      <alignment horizontal="left" vertical="top" wrapText="1"/>
    </xf>
    <xf numFmtId="0" fontId="3" fillId="8" borderId="5" xfId="0" applyFont="1" applyFill="1" applyBorder="1" applyAlignment="1">
      <alignment horizontal="center" vertical="center"/>
    </xf>
    <xf numFmtId="0" fontId="3" fillId="0" borderId="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vertical="top" wrapText="1"/>
    </xf>
    <xf numFmtId="20" fontId="11" fillId="3" borderId="1" xfId="0" applyNumberFormat="1" applyFont="1" applyFill="1" applyBorder="1" applyAlignment="1">
      <alignment horizontal="center" vertical="center" wrapText="1"/>
    </xf>
    <xf numFmtId="0" fontId="23" fillId="0" borderId="7" xfId="0" applyFont="1" applyBorder="1" applyAlignment="1">
      <alignment horizontal="left" vertical="top" wrapText="1"/>
    </xf>
    <xf numFmtId="0" fontId="23" fillId="0" borderId="3" xfId="0" applyFont="1" applyBorder="1" applyAlignment="1">
      <alignment vertical="top" wrapText="1"/>
    </xf>
    <xf numFmtId="0" fontId="3" fillId="0" borderId="1" xfId="0" applyFont="1" applyBorder="1" applyAlignment="1">
      <alignment horizontal="left" vertical="center"/>
    </xf>
    <xf numFmtId="20" fontId="11" fillId="3" borderId="9" xfId="0" applyNumberFormat="1" applyFont="1" applyFill="1" applyBorder="1" applyAlignment="1">
      <alignment horizontal="center" vertical="center" wrapText="1"/>
    </xf>
    <xf numFmtId="20" fontId="16" fillId="3" borderId="1" xfId="0" applyNumberFormat="1" applyFont="1" applyFill="1" applyBorder="1" applyAlignment="1">
      <alignment horizontal="center" vertical="center" wrapText="1"/>
    </xf>
    <xf numFmtId="0" fontId="3" fillId="0" borderId="31" xfId="0" applyFont="1" applyBorder="1" applyAlignment="1">
      <alignment horizontal="center" vertical="center"/>
    </xf>
    <xf numFmtId="0" fontId="3" fillId="8" borderId="29" xfId="0" applyFont="1" applyFill="1" applyBorder="1" applyAlignment="1">
      <alignment horizontal="center" vertical="center"/>
    </xf>
    <xf numFmtId="0" fontId="3" fillId="0" borderId="4" xfId="0" applyFont="1" applyBorder="1" applyAlignment="1">
      <alignment horizontal="center" vertical="center"/>
    </xf>
    <xf numFmtId="20" fontId="11" fillId="3" borderId="7" xfId="0" applyNumberFormat="1" applyFont="1" applyFill="1" applyBorder="1" applyAlignment="1">
      <alignment horizontal="center" vertical="center" wrapText="1"/>
    </xf>
    <xf numFmtId="20" fontId="16" fillId="3" borderId="5" xfId="0" applyNumberFormat="1" applyFont="1" applyFill="1" applyBorder="1" applyAlignment="1">
      <alignment horizontal="center" vertical="center" wrapText="1"/>
    </xf>
    <xf numFmtId="0" fontId="3" fillId="8" borderId="23" xfId="0" applyFont="1" applyFill="1" applyBorder="1" applyAlignment="1">
      <alignment horizontal="center" vertical="center"/>
    </xf>
    <xf numFmtId="0" fontId="17" fillId="0" borderId="14" xfId="0" applyFont="1" applyBorder="1" applyAlignment="1">
      <alignment vertical="top" wrapText="1"/>
    </xf>
    <xf numFmtId="0" fontId="26" fillId="0" borderId="18" xfId="0" applyFont="1" applyBorder="1" applyAlignment="1">
      <alignment vertical="top" wrapText="1"/>
    </xf>
    <xf numFmtId="0" fontId="3" fillId="0" borderId="20" xfId="0" applyFont="1" applyBorder="1" applyAlignment="1">
      <alignment vertical="top" wrapText="1"/>
    </xf>
    <xf numFmtId="0" fontId="3" fillId="0" borderId="4" xfId="0" applyFont="1" applyBorder="1" applyAlignment="1">
      <alignment vertical="top" wrapText="1"/>
    </xf>
    <xf numFmtId="20" fontId="11" fillId="3" borderId="10" xfId="0" applyNumberFormat="1" applyFont="1" applyFill="1" applyBorder="1" applyAlignment="1">
      <alignment horizontal="center" vertical="center" wrapText="1"/>
    </xf>
    <xf numFmtId="20" fontId="16" fillId="3" borderId="0" xfId="0" applyNumberFormat="1" applyFont="1" applyFill="1" applyAlignment="1">
      <alignment horizontal="center" vertical="center" wrapText="1"/>
    </xf>
    <xf numFmtId="20" fontId="16" fillId="3" borderId="31" xfId="0" applyNumberFormat="1"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0" xfId="0" applyFont="1" applyAlignment="1">
      <alignment vertical="top" wrapText="1"/>
    </xf>
    <xf numFmtId="0" fontId="3" fillId="8" borderId="30" xfId="0" applyFont="1" applyFill="1" applyBorder="1" applyAlignment="1">
      <alignment horizontal="center" vertical="center"/>
    </xf>
    <xf numFmtId="0" fontId="3" fillId="0" borderId="2" xfId="0" applyFont="1" applyBorder="1" applyAlignment="1">
      <alignment horizontal="center" vertical="center"/>
    </xf>
    <xf numFmtId="0" fontId="3" fillId="0" borderId="25" xfId="0" applyFont="1" applyBorder="1" applyAlignment="1">
      <alignment vertical="top" wrapText="1"/>
    </xf>
    <xf numFmtId="0" fontId="3" fillId="0" borderId="23" xfId="0" applyFont="1" applyBorder="1" applyAlignment="1">
      <alignment horizontal="center" vertical="center"/>
    </xf>
    <xf numFmtId="20" fontId="16" fillId="0" borderId="0" xfId="0" applyNumberFormat="1" applyFont="1" applyAlignment="1">
      <alignment horizontal="center" vertical="center" wrapText="1"/>
    </xf>
    <xf numFmtId="0" fontId="25" fillId="0" borderId="0" xfId="0" applyFont="1" applyAlignment="1">
      <alignment vertical="top" wrapText="1"/>
    </xf>
    <xf numFmtId="0" fontId="25" fillId="0" borderId="0" xfId="0" applyFont="1" applyAlignment="1">
      <alignment horizontal="center" vertical="center"/>
    </xf>
    <xf numFmtId="0" fontId="3" fillId="0" borderId="36" xfId="0" applyFont="1" applyBorder="1" applyAlignment="1">
      <alignment horizontal="left" vertical="center" wrapText="1"/>
    </xf>
    <xf numFmtId="0" fontId="3" fillId="0" borderId="24" xfId="0" applyFont="1" applyBorder="1" applyAlignment="1">
      <alignment horizontal="center" vertical="center"/>
    </xf>
    <xf numFmtId="0" fontId="3" fillId="8" borderId="24" xfId="0" applyFont="1" applyFill="1" applyBorder="1" applyAlignment="1">
      <alignment horizontal="center" vertical="center"/>
    </xf>
    <xf numFmtId="0" fontId="3" fillId="0" borderId="28" xfId="0" applyFont="1" applyBorder="1" applyAlignment="1">
      <alignment horizontal="center" vertical="center"/>
    </xf>
    <xf numFmtId="20" fontId="11" fillId="3" borderId="25" xfId="0" applyNumberFormat="1" applyFont="1" applyFill="1" applyBorder="1" applyAlignment="1">
      <alignment horizontal="center" vertical="center" wrapText="1"/>
    </xf>
    <xf numFmtId="20" fontId="11" fillId="3" borderId="12" xfId="0" applyNumberFormat="1"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25" xfId="0" applyFont="1" applyFill="1" applyBorder="1" applyAlignment="1">
      <alignment horizontal="center" vertical="center" wrapText="1"/>
    </xf>
    <xf numFmtId="20" fontId="16" fillId="3" borderId="35" xfId="0" applyNumberFormat="1" applyFont="1" applyFill="1" applyBorder="1" applyAlignment="1">
      <alignment horizontal="center" vertical="center" wrapText="1"/>
    </xf>
    <xf numFmtId="20" fontId="16" fillId="3" borderId="8" xfId="0" applyNumberFormat="1" applyFont="1" applyFill="1" applyBorder="1" applyAlignment="1">
      <alignment horizontal="center" vertical="center" wrapText="1"/>
    </xf>
    <xf numFmtId="0" fontId="3" fillId="0" borderId="4" xfId="0" applyFont="1" applyBorder="1" applyAlignment="1">
      <alignment horizontal="left" vertical="top" wrapText="1"/>
    </xf>
    <xf numFmtId="20" fontId="11" fillId="3" borderId="18" xfId="0" applyNumberFormat="1" applyFont="1" applyFill="1" applyBorder="1" applyAlignment="1">
      <alignment horizontal="center" vertical="center" wrapText="1"/>
    </xf>
    <xf numFmtId="0" fontId="3" fillId="0" borderId="3" xfId="0" applyFont="1" applyBorder="1" applyAlignment="1">
      <alignment vertical="top" wrapText="1"/>
    </xf>
    <xf numFmtId="0" fontId="3" fillId="0" borderId="9" xfId="0" applyFont="1" applyBorder="1" applyAlignment="1">
      <alignment horizontal="left" vertical="center" wrapText="1"/>
    </xf>
    <xf numFmtId="20" fontId="16" fillId="3" borderId="0" xfId="0" applyNumberFormat="1" applyFont="1" applyFill="1" applyAlignment="1">
      <alignment horizontal="left" vertical="center" wrapText="1"/>
    </xf>
    <xf numFmtId="0" fontId="3" fillId="0" borderId="5" xfId="0" applyFont="1" applyBorder="1" applyAlignment="1">
      <alignment vertical="top" wrapText="1"/>
    </xf>
    <xf numFmtId="0" fontId="26" fillId="0" borderId="25" xfId="0" applyFont="1" applyBorder="1" applyAlignment="1">
      <alignment vertical="top" wrapText="1"/>
    </xf>
    <xf numFmtId="20" fontId="16" fillId="3" borderId="32" xfId="0" applyNumberFormat="1" applyFont="1" applyFill="1" applyBorder="1" applyAlignment="1">
      <alignment horizontal="center" vertical="center" wrapText="1"/>
    </xf>
    <xf numFmtId="0" fontId="8" fillId="4" borderId="1" xfId="2" applyFont="1" applyFill="1" applyBorder="1" applyAlignment="1">
      <alignment horizontal="left" vertical="top" wrapText="1"/>
    </xf>
    <xf numFmtId="0" fontId="13" fillId="0" borderId="1" xfId="2" applyFont="1" applyBorder="1" applyAlignment="1">
      <alignment vertical="top"/>
    </xf>
    <xf numFmtId="0" fontId="8" fillId="0" borderId="3" xfId="0" applyFont="1" applyBorder="1" applyAlignment="1">
      <alignment horizontal="left" vertical="top" wrapText="1"/>
    </xf>
    <xf numFmtId="0" fontId="18" fillId="0" borderId="3" xfId="0" applyFont="1" applyBorder="1" applyAlignment="1">
      <alignment horizontal="left" vertical="top" wrapText="1"/>
    </xf>
    <xf numFmtId="0" fontId="18" fillId="0" borderId="4" xfId="0" applyFont="1" applyBorder="1" applyAlignment="1">
      <alignment horizontal="left" vertical="top" wrapText="1"/>
    </xf>
    <xf numFmtId="0" fontId="9" fillId="0" borderId="19" xfId="0" applyFont="1" applyBorder="1" applyAlignment="1">
      <alignment horizontal="left" vertical="center" wrapText="1"/>
    </xf>
    <xf numFmtId="0" fontId="9" fillId="0" borderId="20" xfId="0" applyFont="1" applyBorder="1" applyAlignment="1">
      <alignment horizontal="left" vertical="center" wrapText="1"/>
    </xf>
    <xf numFmtId="0" fontId="22" fillId="7" borderId="17" xfId="0" applyFont="1" applyFill="1" applyBorder="1" applyAlignment="1">
      <alignment horizontal="left" vertical="center" wrapText="1"/>
    </xf>
    <xf numFmtId="0" fontId="22" fillId="7" borderId="18" xfId="0" applyFont="1" applyFill="1" applyBorder="1" applyAlignment="1">
      <alignment horizontal="left" vertical="center" wrapText="1"/>
    </xf>
    <xf numFmtId="0" fontId="22" fillId="7" borderId="2" xfId="0" applyFont="1" applyFill="1" applyBorder="1" applyAlignment="1">
      <alignment vertical="center" wrapText="1"/>
    </xf>
    <xf numFmtId="0" fontId="22" fillId="7" borderId="21" xfId="0" applyFont="1" applyFill="1" applyBorder="1" applyAlignment="1">
      <alignment vertical="center" wrapText="1"/>
    </xf>
    <xf numFmtId="0" fontId="20" fillId="6" borderId="16" xfId="0" applyFont="1" applyFill="1" applyBorder="1" applyAlignment="1">
      <alignment horizontal="left" vertical="center" wrapText="1"/>
    </xf>
    <xf numFmtId="0" fontId="21" fillId="6" borderId="0" xfId="0" applyFont="1" applyFill="1" applyAlignment="1">
      <alignment horizontal="left" vertical="center" wrapText="1"/>
    </xf>
    <xf numFmtId="0" fontId="18" fillId="0" borderId="19" xfId="0" applyFont="1" applyBorder="1" applyAlignment="1">
      <alignment horizontal="left" vertical="center" wrapText="1"/>
    </xf>
    <xf numFmtId="0" fontId="18" fillId="0" borderId="20" xfId="0" applyFont="1" applyBorder="1" applyAlignment="1">
      <alignment horizontal="left" vertical="center" wrapText="1"/>
    </xf>
    <xf numFmtId="20" fontId="16" fillId="3" borderId="0" xfId="0" applyNumberFormat="1" applyFont="1" applyFill="1" applyAlignment="1">
      <alignment horizontal="center" vertical="center" wrapText="1"/>
    </xf>
    <xf numFmtId="20" fontId="16" fillId="3" borderId="20" xfId="0" applyNumberFormat="1" applyFont="1" applyFill="1" applyBorder="1" applyAlignment="1">
      <alignment horizontal="center" vertical="center" wrapText="1"/>
    </xf>
    <xf numFmtId="20" fontId="16" fillId="3" borderId="5" xfId="0" applyNumberFormat="1" applyFont="1" applyFill="1" applyBorder="1" applyAlignment="1">
      <alignment horizontal="center" vertical="center" wrapText="1"/>
    </xf>
    <xf numFmtId="20" fontId="16" fillId="3" borderId="35" xfId="0" applyNumberFormat="1" applyFont="1" applyFill="1" applyBorder="1" applyAlignment="1">
      <alignment horizontal="center" vertical="center" wrapText="1"/>
    </xf>
    <xf numFmtId="20" fontId="16" fillId="3" borderId="8" xfId="0" applyNumberFormat="1" applyFont="1" applyFill="1" applyBorder="1" applyAlignment="1">
      <alignment horizontal="center" vertical="center" wrapText="1"/>
    </xf>
    <xf numFmtId="0" fontId="17" fillId="0" borderId="2" xfId="0" applyFont="1" applyBorder="1" applyAlignment="1">
      <alignment horizontal="left" vertical="top" wrapText="1"/>
    </xf>
    <xf numFmtId="0" fontId="17" fillId="0" borderId="4" xfId="0" applyFont="1" applyBorder="1" applyAlignment="1">
      <alignment horizontal="left" vertical="top" wrapText="1"/>
    </xf>
    <xf numFmtId="0" fontId="23" fillId="0" borderId="2" xfId="0" applyFont="1" applyBorder="1" applyAlignment="1">
      <alignment horizontal="center" vertical="top" wrapText="1"/>
    </xf>
    <xf numFmtId="0" fontId="23" fillId="0" borderId="4" xfId="0" applyFont="1" applyBorder="1" applyAlignment="1">
      <alignment horizontal="center" vertical="top" wrapText="1"/>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28" fillId="0" borderId="2" xfId="0" applyFont="1" applyBorder="1" applyAlignment="1">
      <alignment horizontal="left" vertical="top" wrapText="1"/>
    </xf>
    <xf numFmtId="20" fontId="11" fillId="3" borderId="32" xfId="0" applyNumberFormat="1" applyFont="1" applyFill="1" applyBorder="1" applyAlignment="1">
      <alignment horizontal="center" vertical="center" wrapText="1"/>
    </xf>
    <xf numFmtId="20" fontId="11" fillId="3" borderId="33" xfId="0" applyNumberFormat="1" applyFont="1" applyFill="1" applyBorder="1" applyAlignment="1">
      <alignment horizontal="center" vertical="center" wrapText="1"/>
    </xf>
    <xf numFmtId="20" fontId="11" fillId="3" borderId="34" xfId="0" applyNumberFormat="1" applyFont="1" applyFill="1" applyBorder="1" applyAlignment="1">
      <alignment horizontal="center" vertical="center" wrapText="1"/>
    </xf>
    <xf numFmtId="20" fontId="11" fillId="3" borderId="1" xfId="0" applyNumberFormat="1" applyFont="1" applyFill="1" applyBorder="1" applyAlignment="1">
      <alignment horizontal="center" vertical="center" wrapText="1"/>
    </xf>
    <xf numFmtId="20" fontId="11" fillId="3" borderId="5" xfId="0" applyNumberFormat="1" applyFont="1" applyFill="1" applyBorder="1" applyAlignment="1">
      <alignment horizontal="center" vertical="center" wrapText="1"/>
    </xf>
    <xf numFmtId="0" fontId="17" fillId="0" borderId="3" xfId="0" applyFont="1" applyBorder="1" applyAlignment="1">
      <alignment horizontal="left" vertical="top" wrapText="1"/>
    </xf>
    <xf numFmtId="0" fontId="23" fillId="0" borderId="3" xfId="0" applyFont="1" applyBorder="1" applyAlignment="1">
      <alignment horizontal="center" vertical="top" wrapText="1"/>
    </xf>
    <xf numFmtId="0" fontId="3" fillId="8" borderId="16" xfId="0" applyFont="1" applyFill="1" applyBorder="1" applyAlignment="1">
      <alignment horizontal="center" vertical="center"/>
    </xf>
    <xf numFmtId="0" fontId="3" fillId="8" borderId="0" xfId="0" applyFont="1" applyFill="1" applyAlignment="1">
      <alignment horizontal="center" vertical="center"/>
    </xf>
    <xf numFmtId="0" fontId="3" fillId="8" borderId="20" xfId="0" applyFont="1" applyFill="1" applyBorder="1" applyAlignment="1">
      <alignment horizontal="center" vertical="center"/>
    </xf>
    <xf numFmtId="20" fontId="11" fillId="3" borderId="16" xfId="0" applyNumberFormat="1" applyFont="1" applyFill="1" applyBorder="1" applyAlignment="1">
      <alignment horizontal="center" vertical="center" wrapText="1"/>
    </xf>
    <xf numFmtId="20" fontId="11" fillId="3" borderId="0" xfId="0" applyNumberFormat="1" applyFont="1" applyFill="1" applyAlignment="1">
      <alignment horizontal="center" vertical="center" wrapText="1"/>
    </xf>
    <xf numFmtId="20" fontId="11" fillId="3" borderId="20" xfId="0" applyNumberFormat="1" applyFont="1" applyFill="1" applyBorder="1" applyAlignment="1">
      <alignment horizontal="center" vertical="center" wrapText="1"/>
    </xf>
    <xf numFmtId="0" fontId="2" fillId="2" borderId="0" xfId="0" applyFont="1" applyFill="1" applyAlignment="1">
      <alignment horizontal="left" vertical="center" wrapText="1"/>
    </xf>
    <xf numFmtId="0" fontId="4" fillId="2" borderId="13"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4" fillId="8" borderId="23"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7" fillId="0" borderId="38" xfId="0" applyFont="1" applyBorder="1" applyAlignment="1">
      <alignment horizontal="left" vertical="top" wrapText="1"/>
    </xf>
    <xf numFmtId="20" fontId="16" fillId="3" borderId="1" xfId="0" applyNumberFormat="1" applyFont="1" applyFill="1" applyBorder="1" applyAlignment="1">
      <alignment horizontal="center" vertical="center" wrapText="1"/>
    </xf>
    <xf numFmtId="20" fontId="16" fillId="3" borderId="9" xfId="0" applyNumberFormat="1" applyFont="1" applyFill="1" applyBorder="1" applyAlignment="1">
      <alignment horizontal="center" vertical="center"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3" borderId="16" xfId="0" applyFont="1" applyFill="1" applyBorder="1" applyAlignment="1">
      <alignment horizontal="center" vertical="center"/>
    </xf>
    <xf numFmtId="0" fontId="3" fillId="3" borderId="0" xfId="0" applyFont="1" applyFill="1" applyAlignment="1">
      <alignment horizontal="center" vertical="center"/>
    </xf>
    <xf numFmtId="0" fontId="3" fillId="3" borderId="20" xfId="0" applyFont="1" applyFill="1" applyBorder="1" applyAlignment="1">
      <alignment horizontal="center"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17" fillId="0" borderId="17" xfId="0" applyFont="1" applyBorder="1" applyAlignment="1">
      <alignment horizontal="left" vertical="top" wrapText="1"/>
    </xf>
    <xf numFmtId="0" fontId="17" fillId="0" borderId="19" xfId="0" applyFont="1" applyBorder="1" applyAlignment="1">
      <alignment horizontal="left" vertical="top" wrapText="1"/>
    </xf>
    <xf numFmtId="0" fontId="17" fillId="0" borderId="26" xfId="0" applyFont="1" applyBorder="1" applyAlignment="1">
      <alignment horizontal="left" vertical="top" wrapText="1"/>
    </xf>
    <xf numFmtId="0" fontId="17" fillId="0" borderId="20" xfId="0" applyFont="1" applyBorder="1" applyAlignment="1">
      <alignment horizontal="left" vertical="top" wrapText="1"/>
    </xf>
    <xf numFmtId="20" fontId="16" fillId="3" borderId="30" xfId="0" applyNumberFormat="1" applyFont="1" applyFill="1" applyBorder="1" applyAlignment="1">
      <alignment horizontal="center" vertical="center" wrapText="1"/>
    </xf>
    <xf numFmtId="0" fontId="16" fillId="0" borderId="2" xfId="0" applyFont="1" applyBorder="1" applyAlignment="1">
      <alignment horizontal="left" vertical="top" wrapText="1"/>
    </xf>
    <xf numFmtId="0" fontId="16" fillId="0" borderId="3" xfId="0" applyFont="1" applyBorder="1" applyAlignment="1">
      <alignment horizontal="left" vertical="top" wrapText="1"/>
    </xf>
    <xf numFmtId="0" fontId="16" fillId="0" borderId="4" xfId="0" applyFont="1" applyBorder="1" applyAlignment="1">
      <alignment horizontal="left" vertical="top" wrapText="1"/>
    </xf>
    <xf numFmtId="0" fontId="3" fillId="0" borderId="4" xfId="0" applyFont="1" applyBorder="1" applyAlignment="1">
      <alignment horizontal="center" vertical="top" wrapText="1"/>
    </xf>
    <xf numFmtId="0" fontId="27" fillId="0" borderId="2" xfId="0" applyFont="1" applyBorder="1" applyAlignment="1">
      <alignment horizontal="left" vertical="top" wrapText="1"/>
    </xf>
    <xf numFmtId="0" fontId="3" fillId="0" borderId="0" xfId="0" applyFont="1" applyAlignment="1">
      <alignment horizontal="center" vertical="center"/>
    </xf>
    <xf numFmtId="0" fontId="3" fillId="0" borderId="0" xfId="0" applyFont="1" applyAlignment="1">
      <alignment horizontal="center" vertical="top" wrapText="1"/>
    </xf>
    <xf numFmtId="20" fontId="16" fillId="0" borderId="0" xfId="0" applyNumberFormat="1" applyFont="1" applyAlignment="1">
      <alignment horizontal="center" vertical="center" wrapText="1"/>
    </xf>
    <xf numFmtId="0" fontId="30" fillId="0" borderId="3" xfId="0" applyFont="1" applyBorder="1" applyAlignment="1">
      <alignment horizontal="left" vertical="top" wrapText="1"/>
    </xf>
    <xf numFmtId="20" fontId="11" fillId="3" borderId="35" xfId="0" applyNumberFormat="1" applyFont="1" applyFill="1" applyBorder="1" applyAlignment="1">
      <alignment horizontal="center" vertical="center" wrapText="1"/>
    </xf>
    <xf numFmtId="20" fontId="11" fillId="3" borderId="8" xfId="0" applyNumberFormat="1" applyFont="1" applyFill="1" applyBorder="1" applyAlignment="1">
      <alignment horizontal="center" vertical="center" wrapText="1"/>
    </xf>
    <xf numFmtId="20" fontId="11" fillId="3" borderId="29" xfId="0" applyNumberFormat="1" applyFont="1" applyFill="1" applyBorder="1" applyAlignment="1">
      <alignment horizontal="center" vertical="center" wrapText="1"/>
    </xf>
    <xf numFmtId="20" fontId="11" fillId="3" borderId="37" xfId="0" applyNumberFormat="1" applyFont="1" applyFill="1" applyBorder="1" applyAlignment="1">
      <alignment horizontal="center" vertical="center" wrapText="1"/>
    </xf>
    <xf numFmtId="20" fontId="11" fillId="3" borderId="14" xfId="0" applyNumberFormat="1" applyFont="1" applyFill="1" applyBorder="1" applyAlignment="1">
      <alignment horizontal="center" vertical="center" wrapText="1"/>
    </xf>
    <xf numFmtId="20" fontId="11" fillId="3" borderId="29" xfId="0" applyNumberFormat="1" applyFont="1" applyFill="1" applyBorder="1" applyAlignment="1">
      <alignment horizontal="center" vertical="center" wrapText="1"/>
    </xf>
    <xf numFmtId="20" fontId="11" fillId="3" borderId="1" xfId="0" applyNumberFormat="1" applyFont="1" applyFill="1" applyBorder="1" applyAlignment="1">
      <alignment vertical="center" wrapText="1"/>
    </xf>
    <xf numFmtId="20" fontId="11" fillId="3" borderId="8" xfId="0" applyNumberFormat="1" applyFont="1" applyFill="1" applyBorder="1" applyAlignment="1">
      <alignment horizontal="center" vertical="center" wrapText="1"/>
    </xf>
  </cellXfs>
  <cellStyles count="5">
    <cellStyle name="Hyperlink" xfId="1" builtinId="8"/>
    <cellStyle name="Hyperlink 2" xfId="4" xr:uid="{B0B9D5C5-7F42-4533-B5CD-6A63641B8C0B}"/>
    <cellStyle name="Normal" xfId="0" builtinId="0"/>
    <cellStyle name="Normal 2 3" xfId="3" xr:uid="{4A9C08FF-F4E1-457B-BF19-358514C0F78F}"/>
    <cellStyle name="Normal 6" xfId="2" xr:uid="{C217A745-D9B6-4616-859F-33D93A57DD64}"/>
  </cellStyles>
  <dxfs count="0"/>
  <tableStyles count="0" defaultTableStyle="TableStyleMedium9" defaultPivotStyle="PivotStyleLight16"/>
  <colors>
    <mruColors>
      <color rgb="FFEE58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aphne.wang@impact-initiatives.org" TargetMode="External"/><Relationship Id="rId1" Type="http://schemas.openxmlformats.org/officeDocument/2006/relationships/hyperlink" Target="https://www.reachresourcecentre.info/country/haiti/"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8FA60-215A-4D5A-A082-D613EFABDDB8}">
  <dimension ref="A1:B12"/>
  <sheetViews>
    <sheetView topLeftCell="A6" zoomScale="130" zoomScaleNormal="130" workbookViewId="0">
      <selection activeCell="B6" sqref="B6"/>
    </sheetView>
  </sheetViews>
  <sheetFormatPr defaultColWidth="12" defaultRowHeight="13.9"/>
  <cols>
    <col min="1" max="1" width="30.7109375" style="19" customWidth="1"/>
    <col min="2" max="2" width="123.7109375" style="19" customWidth="1"/>
    <col min="3" max="16384" width="12" style="12"/>
  </cols>
  <sheetData>
    <row r="1" spans="1:2" ht="65.099999999999994" customHeight="1">
      <c r="A1" s="99" t="s">
        <v>0</v>
      </c>
      <c r="B1" s="99"/>
    </row>
    <row r="2" spans="1:2">
      <c r="A2" s="13" t="s">
        <v>1</v>
      </c>
      <c r="B2" s="13" t="s">
        <v>2</v>
      </c>
    </row>
    <row r="3" spans="1:2" s="26" customFormat="1" ht="117.6" customHeight="1">
      <c r="A3" s="14" t="s">
        <v>3</v>
      </c>
      <c r="B3" s="15" t="s">
        <v>4</v>
      </c>
    </row>
    <row r="4" spans="1:2" ht="108" customHeight="1">
      <c r="A4" s="13" t="s">
        <v>5</v>
      </c>
      <c r="B4" s="43" t="s">
        <v>6</v>
      </c>
    </row>
    <row r="5" spans="1:2" ht="82.15" customHeight="1">
      <c r="A5" s="16" t="s">
        <v>7</v>
      </c>
      <c r="B5" s="15" t="s">
        <v>8</v>
      </c>
    </row>
    <row r="6" spans="1:2" ht="156.6" customHeight="1">
      <c r="A6" s="17" t="s">
        <v>9</v>
      </c>
      <c r="B6" s="20" t="s">
        <v>10</v>
      </c>
    </row>
    <row r="7" spans="1:2" ht="28.5" customHeight="1">
      <c r="A7" s="14" t="s">
        <v>11</v>
      </c>
      <c r="B7" s="15" t="s">
        <v>12</v>
      </c>
    </row>
    <row r="8" spans="1:2" ht="98.45" customHeight="1">
      <c r="A8" s="14" t="s">
        <v>13</v>
      </c>
      <c r="B8" s="15" t="s">
        <v>14</v>
      </c>
    </row>
    <row r="9" spans="1:2" ht="66" customHeight="1">
      <c r="A9" s="17" t="s">
        <v>15</v>
      </c>
      <c r="B9" s="20" t="s">
        <v>16</v>
      </c>
    </row>
    <row r="10" spans="1:2" ht="31.15" customHeight="1">
      <c r="A10" s="16" t="s">
        <v>17</v>
      </c>
      <c r="B10" s="18" t="s">
        <v>18</v>
      </c>
    </row>
    <row r="11" spans="1:2">
      <c r="A11" s="100" t="s">
        <v>19</v>
      </c>
      <c r="B11" s="18" t="s">
        <v>20</v>
      </c>
    </row>
    <row r="12" spans="1:2">
      <c r="A12" s="100"/>
      <c r="B12" s="18" t="s">
        <v>21</v>
      </c>
    </row>
  </sheetData>
  <mergeCells count="2">
    <mergeCell ref="A1:B1"/>
    <mergeCell ref="A11:A12"/>
  </mergeCells>
  <hyperlinks>
    <hyperlink ref="B10" r:id="rId1" xr:uid="{6B310C4D-C6D7-461D-895D-C43B0D01394D}"/>
    <hyperlink ref="B12" r:id="rId2" xr:uid="{8148026F-C7E4-4A08-8B85-02F09518BFD0}"/>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8776F-28D6-4FE3-AC69-EED604503BD7}">
  <dimension ref="A1:B22"/>
  <sheetViews>
    <sheetView topLeftCell="A5" zoomScale="110" zoomScaleNormal="110" workbookViewId="0">
      <selection activeCell="A22" sqref="A22"/>
    </sheetView>
  </sheetViews>
  <sheetFormatPr defaultColWidth="10.7109375" defaultRowHeight="14.45"/>
  <cols>
    <col min="1" max="1" width="100.7109375" style="36" customWidth="1"/>
    <col min="2" max="2" width="105" style="36" customWidth="1"/>
  </cols>
  <sheetData>
    <row r="1" spans="1:2" ht="15" thickBot="1">
      <c r="A1" s="110" t="s">
        <v>22</v>
      </c>
      <c r="B1" s="111"/>
    </row>
    <row r="2" spans="1:2" ht="25.15" customHeight="1">
      <c r="A2" s="106" t="s">
        <v>23</v>
      </c>
      <c r="B2" s="107"/>
    </row>
    <row r="3" spans="1:2" ht="66" customHeight="1" thickBot="1">
      <c r="A3" s="112" t="s">
        <v>24</v>
      </c>
      <c r="B3" s="113"/>
    </row>
    <row r="4" spans="1:2">
      <c r="A4" s="106" t="s">
        <v>25</v>
      </c>
      <c r="B4" s="107"/>
    </row>
    <row r="5" spans="1:2" ht="90" customHeight="1" thickBot="1">
      <c r="A5" s="112" t="s">
        <v>26</v>
      </c>
      <c r="B5" s="113"/>
    </row>
    <row r="6" spans="1:2">
      <c r="A6" s="106" t="s">
        <v>27</v>
      </c>
      <c r="B6" s="107"/>
    </row>
    <row r="7" spans="1:2" ht="100.15" customHeight="1" thickBot="1">
      <c r="A7" s="104" t="s">
        <v>28</v>
      </c>
      <c r="B7" s="105"/>
    </row>
    <row r="8" spans="1:2">
      <c r="A8" s="106" t="s">
        <v>29</v>
      </c>
      <c r="B8" s="107"/>
    </row>
    <row r="9" spans="1:2" ht="76.5" customHeight="1" thickBot="1">
      <c r="A9" s="104" t="s">
        <v>30</v>
      </c>
      <c r="B9" s="105"/>
    </row>
    <row r="10" spans="1:2">
      <c r="A10" s="106" t="s">
        <v>31</v>
      </c>
      <c r="B10" s="107"/>
    </row>
    <row r="11" spans="1:2" ht="115.15" customHeight="1" thickBot="1">
      <c r="A11" s="104" t="s">
        <v>32</v>
      </c>
      <c r="B11" s="105"/>
    </row>
    <row r="12" spans="1:2">
      <c r="A12" s="108" t="s">
        <v>33</v>
      </c>
      <c r="B12" s="27" t="s">
        <v>34</v>
      </c>
    </row>
    <row r="13" spans="1:2" ht="15" thickBot="1">
      <c r="A13" s="109"/>
      <c r="B13" s="28" t="s">
        <v>35</v>
      </c>
    </row>
    <row r="14" spans="1:2" ht="15" thickBot="1">
      <c r="A14" s="29" t="s">
        <v>36</v>
      </c>
      <c r="B14" s="29" t="s">
        <v>37</v>
      </c>
    </row>
    <row r="15" spans="1:2" ht="41.45">
      <c r="A15" s="30" t="s">
        <v>38</v>
      </c>
      <c r="B15" s="31" t="s">
        <v>39</v>
      </c>
    </row>
    <row r="16" spans="1:2">
      <c r="A16" s="32" t="s">
        <v>40</v>
      </c>
      <c r="B16" s="101" t="s">
        <v>41</v>
      </c>
    </row>
    <row r="17" spans="1:2">
      <c r="A17" s="33"/>
      <c r="B17" s="102"/>
    </row>
    <row r="18" spans="1:2">
      <c r="A18" s="34" t="s">
        <v>42</v>
      </c>
      <c r="B18" s="102"/>
    </row>
    <row r="19" spans="1:2">
      <c r="A19" s="32" t="s">
        <v>43</v>
      </c>
      <c r="B19" s="102"/>
    </row>
    <row r="20" spans="1:2">
      <c r="A20" s="33"/>
      <c r="B20" s="102"/>
    </row>
    <row r="21" spans="1:2">
      <c r="A21" s="34" t="s">
        <v>44</v>
      </c>
      <c r="B21" s="102"/>
    </row>
    <row r="22" spans="1:2" ht="15" thickBot="1">
      <c r="A22" s="35" t="s">
        <v>45</v>
      </c>
      <c r="B22" s="103"/>
    </row>
  </sheetData>
  <mergeCells count="13">
    <mergeCell ref="A6:B6"/>
    <mergeCell ref="A1:B1"/>
    <mergeCell ref="A2:B2"/>
    <mergeCell ref="A3:B3"/>
    <mergeCell ref="A4:B4"/>
    <mergeCell ref="A5:B5"/>
    <mergeCell ref="B16:B22"/>
    <mergeCell ref="A7:B7"/>
    <mergeCell ref="A8:B8"/>
    <mergeCell ref="A9:B9"/>
    <mergeCell ref="A10:B10"/>
    <mergeCell ref="A11:B11"/>
    <mergeCell ref="A12:A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40DFB-B5DC-4E98-B8CB-BBA1820252B5}">
  <dimension ref="A1:Q155"/>
  <sheetViews>
    <sheetView tabSelected="1" topLeftCell="A8" zoomScaleNormal="100" workbookViewId="0">
      <pane xSplit="1" topLeftCell="H6" activePane="topRight" state="frozen"/>
      <selection pane="topRight" activeCell="N10" sqref="N10:N14"/>
    </sheetView>
  </sheetViews>
  <sheetFormatPr defaultColWidth="8.7109375" defaultRowHeight="13.15"/>
  <cols>
    <col min="1" max="1" width="52.28515625" style="5" customWidth="1"/>
    <col min="2" max="3" width="12.7109375" style="3" customWidth="1"/>
    <col min="4" max="4" width="14.5703125" style="3" customWidth="1"/>
    <col min="5" max="5" width="12.7109375" style="3" customWidth="1"/>
    <col min="6" max="6" width="13.42578125" style="3" customWidth="1"/>
    <col min="7" max="7" width="14.5703125" style="3" customWidth="1"/>
    <col min="8" max="8" width="13.28515625" style="3" customWidth="1"/>
    <col min="9" max="9" width="15.5703125" style="3" customWidth="1"/>
    <col min="10" max="10" width="15.140625" style="3" customWidth="1"/>
    <col min="11" max="12" width="15.5703125" style="3" customWidth="1"/>
    <col min="13" max="13" width="27.7109375" style="6" customWidth="1"/>
    <col min="14" max="14" width="110.7109375" style="3" customWidth="1"/>
    <col min="15" max="15" width="79" style="3" customWidth="1"/>
    <col min="16" max="16384" width="8.7109375" style="3"/>
  </cols>
  <sheetData>
    <row r="1" spans="1:16" ht="38.65" customHeight="1" thickBot="1">
      <c r="A1" s="140" t="s">
        <v>46</v>
      </c>
      <c r="B1" s="140"/>
      <c r="C1" s="140"/>
      <c r="D1" s="140"/>
      <c r="E1" s="21"/>
      <c r="F1" s="21"/>
      <c r="G1" s="21"/>
      <c r="H1" s="21"/>
      <c r="I1" s="21"/>
      <c r="J1" s="21"/>
      <c r="K1" s="21"/>
      <c r="L1" s="21"/>
      <c r="M1" s="142" t="s">
        <v>47</v>
      </c>
      <c r="N1" s="141" t="s">
        <v>48</v>
      </c>
      <c r="O1" s="41"/>
    </row>
    <row r="2" spans="1:16" ht="30" customHeight="1" thickBot="1">
      <c r="A2" s="1" t="s">
        <v>49</v>
      </c>
      <c r="B2" s="144" t="s">
        <v>50</v>
      </c>
      <c r="C2" s="144"/>
      <c r="D2" s="144"/>
      <c r="E2" s="146" t="s">
        <v>51</v>
      </c>
      <c r="F2" s="144" t="s">
        <v>52</v>
      </c>
      <c r="G2" s="144"/>
      <c r="H2" s="144"/>
      <c r="I2" s="146" t="s">
        <v>53</v>
      </c>
      <c r="J2" s="145" t="s">
        <v>54</v>
      </c>
      <c r="K2" s="145"/>
      <c r="L2" s="148" t="s">
        <v>55</v>
      </c>
      <c r="M2" s="143"/>
      <c r="N2" s="141"/>
      <c r="O2" s="41"/>
    </row>
    <row r="3" spans="1:16" ht="60.4" customHeight="1" thickBot="1">
      <c r="A3" s="1" t="s">
        <v>56</v>
      </c>
      <c r="B3" s="24" t="s">
        <v>57</v>
      </c>
      <c r="C3" s="25" t="s">
        <v>58</v>
      </c>
      <c r="D3" s="24" t="s">
        <v>59</v>
      </c>
      <c r="E3" s="147"/>
      <c r="F3" s="23" t="s">
        <v>60</v>
      </c>
      <c r="G3" s="23" t="s">
        <v>61</v>
      </c>
      <c r="H3" s="23" t="s">
        <v>62</v>
      </c>
      <c r="I3" s="147"/>
      <c r="J3" s="37" t="s">
        <v>63</v>
      </c>
      <c r="K3" s="37" t="s">
        <v>64</v>
      </c>
      <c r="L3" s="149"/>
      <c r="M3" s="22">
        <v>8</v>
      </c>
      <c r="N3" s="141"/>
      <c r="O3" s="41" t="s">
        <v>65</v>
      </c>
    </row>
    <row r="4" spans="1:16" ht="47.1" customHeight="1" thickBot="1">
      <c r="A4" s="1" t="s">
        <v>66</v>
      </c>
      <c r="B4" s="25">
        <v>8</v>
      </c>
      <c r="C4" s="25">
        <v>8</v>
      </c>
      <c r="D4" s="25">
        <v>8</v>
      </c>
      <c r="E4" s="147"/>
      <c r="F4" s="37">
        <v>8</v>
      </c>
      <c r="G4" s="37">
        <v>8</v>
      </c>
      <c r="H4" s="37">
        <v>8</v>
      </c>
      <c r="I4" s="147"/>
      <c r="J4" s="37">
        <v>8</v>
      </c>
      <c r="K4" s="37">
        <v>8</v>
      </c>
      <c r="L4" s="150"/>
      <c r="M4" s="22">
        <f>8*8</f>
        <v>64</v>
      </c>
      <c r="N4" s="141"/>
      <c r="O4" s="41"/>
    </row>
    <row r="5" spans="1:16" ht="47.1" customHeight="1" thickBot="1">
      <c r="A5" s="11" t="s">
        <v>67</v>
      </c>
      <c r="B5" s="25">
        <v>3</v>
      </c>
      <c r="C5" s="25">
        <v>2</v>
      </c>
      <c r="D5" s="25">
        <v>4</v>
      </c>
      <c r="E5" s="151">
        <v>3</v>
      </c>
      <c r="F5" s="37">
        <v>5</v>
      </c>
      <c r="G5" s="37">
        <v>3</v>
      </c>
      <c r="H5" s="37">
        <v>3</v>
      </c>
      <c r="I5" s="151">
        <v>3</v>
      </c>
      <c r="J5" s="37">
        <v>6</v>
      </c>
      <c r="K5" s="37">
        <v>7</v>
      </c>
      <c r="L5" s="151">
        <v>2</v>
      </c>
      <c r="M5" s="87">
        <f>SUM(B5:D5)+SUM(F5:H5)+SUM(J5:K5)</f>
        <v>33</v>
      </c>
      <c r="N5" s="141"/>
      <c r="O5" s="41"/>
    </row>
    <row r="6" spans="1:16" ht="47.1" customHeight="1" thickBot="1">
      <c r="A6" s="11" t="s">
        <v>68</v>
      </c>
      <c r="B6" s="25">
        <v>5</v>
      </c>
      <c r="C6" s="25">
        <v>6</v>
      </c>
      <c r="D6" s="25">
        <v>4</v>
      </c>
      <c r="E6" s="151"/>
      <c r="F6" s="37">
        <v>3</v>
      </c>
      <c r="G6" s="37">
        <v>5</v>
      </c>
      <c r="H6" s="37">
        <v>5</v>
      </c>
      <c r="I6" s="151"/>
      <c r="J6" s="37">
        <v>2</v>
      </c>
      <c r="K6" s="37">
        <v>1</v>
      </c>
      <c r="L6" s="151"/>
      <c r="M6" s="87">
        <f>SUM(B6:D6)+SUM(F6:H6)+SUM(J6:K6)</f>
        <v>31</v>
      </c>
      <c r="N6" s="141"/>
      <c r="O6" s="41"/>
    </row>
    <row r="7" spans="1:16" ht="15.75" customHeight="1" thickBot="1">
      <c r="A7" s="11" t="s">
        <v>69</v>
      </c>
      <c r="B7" s="2">
        <v>1</v>
      </c>
      <c r="C7" s="2">
        <v>2</v>
      </c>
      <c r="D7" s="2">
        <v>3</v>
      </c>
      <c r="E7" s="151"/>
      <c r="F7" s="2">
        <v>4</v>
      </c>
      <c r="G7" s="2">
        <v>5</v>
      </c>
      <c r="H7" s="2">
        <v>6</v>
      </c>
      <c r="I7" s="151"/>
      <c r="J7" s="37">
        <v>7</v>
      </c>
      <c r="K7" s="37">
        <v>8</v>
      </c>
      <c r="L7" s="151"/>
      <c r="M7" s="88">
        <v>8</v>
      </c>
      <c r="N7" s="141"/>
      <c r="O7" s="41"/>
    </row>
    <row r="8" spans="1:16" ht="26.65" customHeight="1" thickBot="1">
      <c r="A8" s="127" t="s">
        <v>70</v>
      </c>
      <c r="B8" s="128"/>
      <c r="C8" s="128"/>
      <c r="D8" s="128"/>
      <c r="E8" s="128"/>
      <c r="F8" s="128"/>
      <c r="G8" s="128"/>
      <c r="H8" s="128"/>
      <c r="I8" s="128"/>
      <c r="J8" s="128"/>
      <c r="K8" s="128"/>
      <c r="L8" s="128"/>
      <c r="M8" s="129"/>
      <c r="N8" s="53"/>
      <c r="O8" s="42"/>
      <c r="P8" s="9"/>
    </row>
    <row r="9" spans="1:16" ht="26.65" customHeight="1" thickBot="1">
      <c r="A9" s="53" t="s">
        <v>71</v>
      </c>
      <c r="B9" s="130"/>
      <c r="C9" s="130"/>
      <c r="D9" s="130"/>
      <c r="E9" s="130"/>
      <c r="F9" s="130"/>
      <c r="G9" s="130"/>
      <c r="H9" s="130"/>
      <c r="I9" s="130"/>
      <c r="J9" s="130"/>
      <c r="K9" s="130"/>
      <c r="L9" s="130"/>
      <c r="M9" s="131"/>
      <c r="N9" s="53" t="s">
        <v>72</v>
      </c>
      <c r="O9" s="52"/>
      <c r="P9" s="9"/>
    </row>
    <row r="10" spans="1:16" ht="55.15" customHeight="1">
      <c r="A10" s="7" t="s">
        <v>73</v>
      </c>
      <c r="B10" s="4">
        <v>1</v>
      </c>
      <c r="C10" s="4">
        <v>1</v>
      </c>
      <c r="D10" s="4">
        <v>1</v>
      </c>
      <c r="E10" s="40">
        <f>SUM(B10:D10)</f>
        <v>3</v>
      </c>
      <c r="F10" s="4">
        <v>1</v>
      </c>
      <c r="G10" s="4">
        <v>1</v>
      </c>
      <c r="H10" s="4">
        <v>1</v>
      </c>
      <c r="I10" s="40">
        <f>SUM(F10:H10)</f>
        <v>3</v>
      </c>
      <c r="J10" s="4">
        <v>1</v>
      </c>
      <c r="K10" s="4">
        <v>1</v>
      </c>
      <c r="L10" s="49">
        <f>SUM(J10:K10)</f>
        <v>2</v>
      </c>
      <c r="M10" s="50">
        <f>SUM(B10:D10)+SUM(F10:H10)+SUM(J10:K10)</f>
        <v>8</v>
      </c>
      <c r="N10" s="176" t="s">
        <v>74</v>
      </c>
      <c r="O10" s="121" t="s">
        <v>75</v>
      </c>
    </row>
    <row r="11" spans="1:16" ht="60.6" customHeight="1" thickBot="1">
      <c r="A11" s="7" t="s">
        <v>76</v>
      </c>
      <c r="B11" s="4">
        <v>1</v>
      </c>
      <c r="C11" s="4">
        <v>1</v>
      </c>
      <c r="D11" s="4">
        <v>1</v>
      </c>
      <c r="E11" s="40">
        <f t="shared" ref="E11:E14" si="0">SUM(B11:D11)</f>
        <v>3</v>
      </c>
      <c r="F11" s="4">
        <v>0</v>
      </c>
      <c r="G11" s="4">
        <v>0</v>
      </c>
      <c r="H11" s="4">
        <v>1</v>
      </c>
      <c r="I11" s="40">
        <f t="shared" ref="I11:I14" si="1">SUM(F11:H11)</f>
        <v>1</v>
      </c>
      <c r="J11" s="4">
        <v>1</v>
      </c>
      <c r="K11" s="4">
        <v>1</v>
      </c>
      <c r="L11" s="49">
        <f t="shared" ref="L11:L14" si="2">SUM(J11:K11)</f>
        <v>2</v>
      </c>
      <c r="M11" s="50">
        <f t="shared" ref="M11" si="3">SUM(B11:D11)+SUM(F11:H11)+SUM(J11:K11)</f>
        <v>6</v>
      </c>
      <c r="N11" s="132"/>
      <c r="O11" s="133"/>
    </row>
    <row r="12" spans="1:16" ht="57.6" customHeight="1" thickBot="1">
      <c r="A12" s="7" t="s">
        <v>77</v>
      </c>
      <c r="B12" s="4">
        <v>1</v>
      </c>
      <c r="C12" s="4">
        <v>1</v>
      </c>
      <c r="D12" s="4">
        <v>1</v>
      </c>
      <c r="E12" s="40">
        <f t="shared" si="0"/>
        <v>3</v>
      </c>
      <c r="F12" s="4">
        <v>0</v>
      </c>
      <c r="G12" s="4">
        <v>0</v>
      </c>
      <c r="H12" s="4">
        <v>0</v>
      </c>
      <c r="I12" s="40">
        <f t="shared" si="1"/>
        <v>0</v>
      </c>
      <c r="J12" s="4">
        <v>1</v>
      </c>
      <c r="K12" s="4">
        <v>1</v>
      </c>
      <c r="L12" s="49">
        <f t="shared" si="2"/>
        <v>2</v>
      </c>
      <c r="M12" s="50">
        <f>SUM(B12:D12)+SUM(F12:H12)+SUM(J12:K12)</f>
        <v>5</v>
      </c>
      <c r="N12" s="132"/>
      <c r="O12" s="133"/>
    </row>
    <row r="13" spans="1:16" ht="67.900000000000006" customHeight="1" thickBot="1">
      <c r="A13" s="7" t="s">
        <v>78</v>
      </c>
      <c r="B13" s="4">
        <v>1</v>
      </c>
      <c r="C13" s="4">
        <v>1</v>
      </c>
      <c r="D13" s="4">
        <v>0</v>
      </c>
      <c r="E13" s="40">
        <f t="shared" si="0"/>
        <v>2</v>
      </c>
      <c r="F13" s="4">
        <v>0</v>
      </c>
      <c r="G13" s="4">
        <v>0</v>
      </c>
      <c r="H13" s="4">
        <v>0</v>
      </c>
      <c r="I13" s="40">
        <f t="shared" si="1"/>
        <v>0</v>
      </c>
      <c r="J13" s="4">
        <v>0</v>
      </c>
      <c r="K13" s="4">
        <v>1</v>
      </c>
      <c r="L13" s="49">
        <f t="shared" si="2"/>
        <v>1</v>
      </c>
      <c r="M13" s="50">
        <f>SUM(B13:D13)+SUM(F13:H13)+SUM(J13:K13)</f>
        <v>3</v>
      </c>
      <c r="N13" s="132"/>
      <c r="O13" s="133"/>
    </row>
    <row r="14" spans="1:16" ht="63" customHeight="1" thickBot="1">
      <c r="A14" s="7" t="s">
        <v>79</v>
      </c>
      <c r="B14" s="4">
        <v>0</v>
      </c>
      <c r="C14" s="4">
        <v>0</v>
      </c>
      <c r="D14" s="4">
        <v>0</v>
      </c>
      <c r="E14" s="40">
        <f t="shared" si="0"/>
        <v>0</v>
      </c>
      <c r="F14" s="4">
        <v>0</v>
      </c>
      <c r="G14" s="4">
        <v>0</v>
      </c>
      <c r="H14" s="4">
        <v>0</v>
      </c>
      <c r="I14" s="40">
        <f t="shared" si="1"/>
        <v>0</v>
      </c>
      <c r="J14" s="4">
        <v>0</v>
      </c>
      <c r="K14" s="4">
        <v>1</v>
      </c>
      <c r="L14" s="49">
        <f t="shared" si="2"/>
        <v>1</v>
      </c>
      <c r="M14" s="50">
        <f t="shared" ref="M14" si="4">SUM(B14:D14)+SUM(F14:H14)+SUM(J14:K14)</f>
        <v>1</v>
      </c>
      <c r="N14" s="120"/>
      <c r="O14" s="122"/>
    </row>
    <row r="15" spans="1:16" ht="33" customHeight="1" thickBot="1">
      <c r="A15" s="53" t="s">
        <v>80</v>
      </c>
      <c r="B15" s="137"/>
      <c r="C15" s="138"/>
      <c r="D15" s="138"/>
      <c r="E15" s="138"/>
      <c r="F15" s="138"/>
      <c r="G15" s="138"/>
      <c r="H15" s="138"/>
      <c r="I15" s="138"/>
      <c r="J15" s="138"/>
      <c r="K15" s="138"/>
      <c r="L15" s="138"/>
      <c r="M15" s="139"/>
      <c r="N15" s="53" t="s">
        <v>81</v>
      </c>
      <c r="O15" s="48"/>
    </row>
    <row r="16" spans="1:16" ht="54" customHeight="1" thickBot="1">
      <c r="A16" s="7" t="s">
        <v>82</v>
      </c>
      <c r="B16" s="4">
        <v>1</v>
      </c>
      <c r="C16" s="4">
        <v>1</v>
      </c>
      <c r="D16" s="4">
        <v>0</v>
      </c>
      <c r="E16" s="40">
        <f>SUM(B16:D16)</f>
        <v>2</v>
      </c>
      <c r="F16" s="4">
        <v>0</v>
      </c>
      <c r="G16" s="4">
        <v>1</v>
      </c>
      <c r="H16" s="4">
        <v>0</v>
      </c>
      <c r="I16" s="40">
        <f>SUM(F16:H16)</f>
        <v>1</v>
      </c>
      <c r="J16" s="4">
        <v>1</v>
      </c>
      <c r="K16" s="4">
        <v>1</v>
      </c>
      <c r="L16" s="49">
        <f>SUM(J16:K16)</f>
        <v>2</v>
      </c>
      <c r="M16" s="50">
        <f>SUM(B16:D16)+SUM(F16:H16)+SUM(J16:K16)</f>
        <v>5</v>
      </c>
      <c r="N16" s="119" t="s">
        <v>83</v>
      </c>
      <c r="O16" s="123" t="s">
        <v>84</v>
      </c>
    </row>
    <row r="17" spans="1:15" ht="56.45" customHeight="1" thickBot="1">
      <c r="A17" s="7" t="s">
        <v>85</v>
      </c>
      <c r="B17" s="4">
        <v>0</v>
      </c>
      <c r="C17" s="4">
        <v>1</v>
      </c>
      <c r="D17" s="4">
        <v>0</v>
      </c>
      <c r="E17" s="40">
        <f t="shared" ref="E17:E28" si="5">SUM(B17:D17)</f>
        <v>1</v>
      </c>
      <c r="F17" s="4">
        <v>1</v>
      </c>
      <c r="G17" s="4">
        <v>0</v>
      </c>
      <c r="H17" s="4">
        <v>1</v>
      </c>
      <c r="I17" s="40">
        <f t="shared" ref="I17:I28" si="6">SUM(F17:H17)</f>
        <v>2</v>
      </c>
      <c r="J17" s="4">
        <v>1</v>
      </c>
      <c r="K17" s="4">
        <v>0</v>
      </c>
      <c r="L17" s="49">
        <f t="shared" ref="L17:L28" si="7">SUM(J17:K17)</f>
        <v>1</v>
      </c>
      <c r="M17" s="50">
        <f t="shared" ref="M17:M28" si="8">SUM(B17:D17)+SUM(F17:H17)+SUM(J17:K17)</f>
        <v>4</v>
      </c>
      <c r="N17" s="132"/>
      <c r="O17" s="124"/>
    </row>
    <row r="18" spans="1:15" ht="60" customHeight="1" thickBot="1">
      <c r="A18" s="7" t="s">
        <v>86</v>
      </c>
      <c r="B18" s="4">
        <v>0</v>
      </c>
      <c r="C18" s="4" t="s">
        <v>87</v>
      </c>
      <c r="D18" s="4">
        <v>0</v>
      </c>
      <c r="E18" s="40">
        <f t="shared" si="5"/>
        <v>0</v>
      </c>
      <c r="F18" s="4">
        <v>0</v>
      </c>
      <c r="G18" s="4">
        <v>0</v>
      </c>
      <c r="H18" s="4">
        <v>0</v>
      </c>
      <c r="I18" s="40">
        <f t="shared" si="6"/>
        <v>0</v>
      </c>
      <c r="J18" s="4">
        <v>0</v>
      </c>
      <c r="K18" s="4">
        <v>1</v>
      </c>
      <c r="L18" s="49">
        <f t="shared" si="7"/>
        <v>1</v>
      </c>
      <c r="M18" s="50">
        <f t="shared" si="8"/>
        <v>1</v>
      </c>
      <c r="N18" s="120"/>
      <c r="O18" s="125"/>
    </row>
    <row r="19" spans="1:15" ht="39" customHeight="1" thickBot="1">
      <c r="A19" s="53" t="s">
        <v>88</v>
      </c>
      <c r="B19" s="134"/>
      <c r="C19" s="135"/>
      <c r="D19" s="135"/>
      <c r="E19" s="135"/>
      <c r="F19" s="135"/>
      <c r="G19" s="135"/>
      <c r="H19" s="135"/>
      <c r="I19" s="135"/>
      <c r="J19" s="135"/>
      <c r="K19" s="135"/>
      <c r="L19" s="135"/>
      <c r="M19" s="136"/>
      <c r="N19" s="53" t="s">
        <v>89</v>
      </c>
      <c r="O19" s="48"/>
    </row>
    <row r="20" spans="1:15" ht="48.6" customHeight="1" thickBot="1">
      <c r="A20" s="7" t="s">
        <v>90</v>
      </c>
      <c r="B20" s="4">
        <v>0</v>
      </c>
      <c r="C20" s="4">
        <v>0</v>
      </c>
      <c r="D20" s="4">
        <v>0</v>
      </c>
      <c r="E20" s="40">
        <f t="shared" si="5"/>
        <v>0</v>
      </c>
      <c r="F20" s="4">
        <v>0</v>
      </c>
      <c r="G20" s="4">
        <v>0</v>
      </c>
      <c r="H20" s="4">
        <v>0</v>
      </c>
      <c r="I20" s="40">
        <f t="shared" si="6"/>
        <v>0</v>
      </c>
      <c r="J20" s="4">
        <v>1</v>
      </c>
      <c r="K20" s="4">
        <v>1</v>
      </c>
      <c r="L20" s="49">
        <f>SUM(J20:K20)</f>
        <v>2</v>
      </c>
      <c r="M20" s="50">
        <f t="shared" si="8"/>
        <v>2</v>
      </c>
      <c r="N20" s="119" t="s">
        <v>91</v>
      </c>
      <c r="O20" s="121"/>
    </row>
    <row r="21" spans="1:15" ht="47.45" customHeight="1" thickBot="1">
      <c r="A21" s="7" t="s">
        <v>92</v>
      </c>
      <c r="B21" s="44">
        <v>0</v>
      </c>
      <c r="C21" s="44">
        <v>0</v>
      </c>
      <c r="D21" s="44">
        <v>0</v>
      </c>
      <c r="E21" s="45">
        <f t="shared" si="5"/>
        <v>0</v>
      </c>
      <c r="F21" s="44">
        <v>0</v>
      </c>
      <c r="G21" s="44">
        <v>0</v>
      </c>
      <c r="H21" s="44">
        <v>0</v>
      </c>
      <c r="I21" s="45">
        <f t="shared" si="6"/>
        <v>0</v>
      </c>
      <c r="J21" s="44">
        <v>1</v>
      </c>
      <c r="K21" s="44">
        <v>0</v>
      </c>
      <c r="L21" s="49">
        <f>SUM(J21:K21)</f>
        <v>1</v>
      </c>
      <c r="M21" s="50">
        <f t="shared" si="8"/>
        <v>1</v>
      </c>
      <c r="N21" s="132"/>
      <c r="O21" s="133"/>
    </row>
    <row r="22" spans="1:15" ht="49.15" customHeight="1" thickBot="1">
      <c r="A22" s="96" t="s">
        <v>93</v>
      </c>
      <c r="B22" s="4">
        <v>0</v>
      </c>
      <c r="C22" s="4">
        <v>0</v>
      </c>
      <c r="D22" s="4">
        <v>0</v>
      </c>
      <c r="E22" s="40">
        <f>SUM(B22:D22)</f>
        <v>0</v>
      </c>
      <c r="F22" s="4">
        <v>0</v>
      </c>
      <c r="G22" s="4">
        <v>0</v>
      </c>
      <c r="H22" s="4">
        <v>1</v>
      </c>
      <c r="I22" s="40">
        <f>SUM(F22:H22)</f>
        <v>1</v>
      </c>
      <c r="J22" s="4">
        <v>0</v>
      </c>
      <c r="K22" s="4">
        <v>0</v>
      </c>
      <c r="L22" s="49">
        <f>SUM(J22:K22)</f>
        <v>0</v>
      </c>
      <c r="M22" s="50">
        <f t="shared" si="8"/>
        <v>1</v>
      </c>
      <c r="N22" s="152"/>
      <c r="O22" s="122"/>
    </row>
    <row r="23" spans="1:15" ht="40.15" customHeight="1" thickBot="1">
      <c r="A23" s="53" t="s">
        <v>94</v>
      </c>
      <c r="B23" s="158"/>
      <c r="C23" s="159"/>
      <c r="D23" s="159"/>
      <c r="E23" s="159"/>
      <c r="F23" s="159"/>
      <c r="G23" s="159"/>
      <c r="H23" s="159"/>
      <c r="I23" s="159"/>
      <c r="J23" s="159"/>
      <c r="K23" s="159"/>
      <c r="L23" s="159"/>
      <c r="M23" s="160"/>
      <c r="N23" s="53" t="s">
        <v>94</v>
      </c>
      <c r="O23" s="48"/>
    </row>
    <row r="24" spans="1:15" ht="63" customHeight="1">
      <c r="A24" s="7" t="s">
        <v>95</v>
      </c>
      <c r="B24" s="4">
        <v>1</v>
      </c>
      <c r="C24" s="4">
        <v>1</v>
      </c>
      <c r="D24" s="4">
        <v>0</v>
      </c>
      <c r="E24" s="40">
        <f>SUM(B24:D24)</f>
        <v>2</v>
      </c>
      <c r="F24" s="4">
        <v>0</v>
      </c>
      <c r="G24" s="4">
        <v>0</v>
      </c>
      <c r="H24" s="4">
        <v>1</v>
      </c>
      <c r="I24" s="40">
        <f>SUM(F24:H24)</f>
        <v>1</v>
      </c>
      <c r="J24" s="4">
        <v>1</v>
      </c>
      <c r="K24" s="4">
        <v>0</v>
      </c>
      <c r="L24" s="49">
        <f>SUM(J24:K24)</f>
        <v>1</v>
      </c>
      <c r="M24" s="50">
        <f>SUM(B24:D24)+SUM(F24:H24)+SUM(J24:K24)</f>
        <v>4</v>
      </c>
      <c r="N24" s="126" t="s">
        <v>96</v>
      </c>
      <c r="O24" s="121"/>
    </row>
    <row r="25" spans="1:15" ht="61.9" customHeight="1">
      <c r="A25" s="7" t="s">
        <v>97</v>
      </c>
      <c r="B25" s="4">
        <v>0</v>
      </c>
      <c r="C25" s="4">
        <v>0</v>
      </c>
      <c r="D25" s="4">
        <v>0</v>
      </c>
      <c r="E25" s="40">
        <v>0</v>
      </c>
      <c r="F25" s="4">
        <v>0</v>
      </c>
      <c r="G25" s="4">
        <v>0</v>
      </c>
      <c r="H25" s="4">
        <v>0</v>
      </c>
      <c r="I25" s="40">
        <v>0</v>
      </c>
      <c r="J25" s="4">
        <v>1</v>
      </c>
      <c r="K25" s="4">
        <v>0</v>
      </c>
      <c r="L25" s="49">
        <v>1</v>
      </c>
      <c r="M25" s="50">
        <v>1</v>
      </c>
      <c r="N25" s="120"/>
      <c r="O25" s="122"/>
    </row>
    <row r="26" spans="1:15" ht="40.9" customHeight="1">
      <c r="A26" s="53" t="s">
        <v>98</v>
      </c>
      <c r="B26" s="158"/>
      <c r="C26" s="159"/>
      <c r="D26" s="159"/>
      <c r="E26" s="159"/>
      <c r="F26" s="159"/>
      <c r="G26" s="159"/>
      <c r="H26" s="159"/>
      <c r="I26" s="159"/>
      <c r="J26" s="159"/>
      <c r="K26" s="159"/>
      <c r="L26" s="159"/>
      <c r="M26" s="160"/>
      <c r="N26" s="53" t="s">
        <v>99</v>
      </c>
      <c r="O26" s="48"/>
    </row>
    <row r="27" spans="1:15" ht="60.6" customHeight="1">
      <c r="A27" s="7" t="s">
        <v>100</v>
      </c>
      <c r="B27" s="4">
        <v>0</v>
      </c>
      <c r="C27" s="4">
        <v>1</v>
      </c>
      <c r="D27" s="4">
        <v>0</v>
      </c>
      <c r="E27" s="40">
        <f t="shared" si="5"/>
        <v>1</v>
      </c>
      <c r="F27" s="4">
        <v>0</v>
      </c>
      <c r="G27" s="4">
        <v>0</v>
      </c>
      <c r="H27" s="4">
        <v>0</v>
      </c>
      <c r="I27" s="40">
        <f t="shared" si="6"/>
        <v>0</v>
      </c>
      <c r="J27" s="4">
        <v>1</v>
      </c>
      <c r="K27" s="4">
        <v>1</v>
      </c>
      <c r="L27" s="49">
        <f t="shared" si="7"/>
        <v>2</v>
      </c>
      <c r="M27" s="50">
        <f t="shared" si="8"/>
        <v>3</v>
      </c>
      <c r="N27" s="119" t="s">
        <v>101</v>
      </c>
      <c r="O27" s="121"/>
    </row>
    <row r="28" spans="1:15" ht="62.65" customHeight="1" thickBot="1">
      <c r="A28" s="7" t="s">
        <v>102</v>
      </c>
      <c r="B28" s="4">
        <v>0</v>
      </c>
      <c r="C28" s="4">
        <v>0</v>
      </c>
      <c r="D28" s="4">
        <v>0</v>
      </c>
      <c r="E28" s="40">
        <f t="shared" si="5"/>
        <v>0</v>
      </c>
      <c r="F28" s="4">
        <v>0</v>
      </c>
      <c r="G28" s="4">
        <v>0</v>
      </c>
      <c r="H28" s="4">
        <v>0</v>
      </c>
      <c r="I28" s="40">
        <f t="shared" si="6"/>
        <v>0</v>
      </c>
      <c r="J28" s="4">
        <v>1</v>
      </c>
      <c r="K28" s="4">
        <v>1</v>
      </c>
      <c r="L28" s="49">
        <f t="shared" si="7"/>
        <v>2</v>
      </c>
      <c r="M28" s="50">
        <f t="shared" si="8"/>
        <v>2</v>
      </c>
      <c r="N28" s="120"/>
      <c r="O28" s="122"/>
    </row>
    <row r="29" spans="1:15" ht="42" customHeight="1" thickBot="1">
      <c r="A29" s="53" t="s">
        <v>103</v>
      </c>
      <c r="B29" s="137"/>
      <c r="C29" s="138"/>
      <c r="D29" s="138"/>
      <c r="E29" s="138"/>
      <c r="F29" s="138"/>
      <c r="G29" s="138"/>
      <c r="H29" s="138"/>
      <c r="I29" s="138"/>
      <c r="J29" s="138"/>
      <c r="K29" s="138"/>
      <c r="L29" s="138"/>
      <c r="M29" s="139"/>
      <c r="N29" s="53" t="s">
        <v>104</v>
      </c>
      <c r="O29" s="54"/>
    </row>
    <row r="30" spans="1:15" ht="51" customHeight="1" thickBot="1">
      <c r="A30" s="7" t="s">
        <v>105</v>
      </c>
      <c r="B30" s="4">
        <v>0</v>
      </c>
      <c r="C30" s="4">
        <v>1</v>
      </c>
      <c r="D30" s="4">
        <v>1</v>
      </c>
      <c r="E30" s="40">
        <f>SUM(B30:D30)</f>
        <v>2</v>
      </c>
      <c r="F30" s="4">
        <v>1</v>
      </c>
      <c r="G30" s="4">
        <v>1</v>
      </c>
      <c r="H30" s="4">
        <v>1</v>
      </c>
      <c r="I30" s="40">
        <f>SUM(F30:H30)</f>
        <v>3</v>
      </c>
      <c r="J30" s="4">
        <v>1</v>
      </c>
      <c r="K30" s="4">
        <v>1</v>
      </c>
      <c r="L30" s="49">
        <f>SUM(J30:K30)</f>
        <v>2</v>
      </c>
      <c r="M30" s="50">
        <f t="shared" ref="M30:M42" si="9">SUM(B30:D30)+SUM(F30:H30)+SUM(J30:K30)</f>
        <v>7</v>
      </c>
      <c r="N30" s="132" t="s">
        <v>106</v>
      </c>
      <c r="O30" s="123" t="s">
        <v>107</v>
      </c>
    </row>
    <row r="31" spans="1:15" ht="60" customHeight="1" thickBot="1">
      <c r="A31" s="7" t="s">
        <v>108</v>
      </c>
      <c r="B31" s="4">
        <v>1</v>
      </c>
      <c r="C31" s="4">
        <v>1</v>
      </c>
      <c r="D31" s="4">
        <v>1</v>
      </c>
      <c r="E31" s="40">
        <f>SUM(B31:D31)</f>
        <v>3</v>
      </c>
      <c r="F31" s="4">
        <v>0</v>
      </c>
      <c r="G31" s="4">
        <v>1</v>
      </c>
      <c r="H31" s="4">
        <v>0</v>
      </c>
      <c r="I31" s="40">
        <f>SUM(F31:H31)</f>
        <v>1</v>
      </c>
      <c r="J31" s="4">
        <v>0</v>
      </c>
      <c r="K31" s="4">
        <v>0</v>
      </c>
      <c r="L31" s="49">
        <f t="shared" ref="L31:L34" si="10">SUM(J31:K31)</f>
        <v>0</v>
      </c>
      <c r="M31" s="50">
        <f t="shared" si="9"/>
        <v>4</v>
      </c>
      <c r="N31" s="132"/>
      <c r="O31" s="124"/>
    </row>
    <row r="32" spans="1:15" ht="51" customHeight="1" thickBot="1">
      <c r="A32" s="7" t="s">
        <v>109</v>
      </c>
      <c r="B32" s="4">
        <v>0</v>
      </c>
      <c r="C32" s="4">
        <v>0</v>
      </c>
      <c r="D32" s="4">
        <v>0</v>
      </c>
      <c r="E32" s="40">
        <f>SUM(B32:D32)</f>
        <v>0</v>
      </c>
      <c r="F32" s="4">
        <v>1</v>
      </c>
      <c r="G32" s="4">
        <v>0</v>
      </c>
      <c r="H32" s="4">
        <v>0</v>
      </c>
      <c r="I32" s="40">
        <f>SUM(F32:H32)</f>
        <v>1</v>
      </c>
      <c r="J32" s="4">
        <v>0</v>
      </c>
      <c r="K32" s="4">
        <v>1</v>
      </c>
      <c r="L32" s="49">
        <f t="shared" si="10"/>
        <v>1</v>
      </c>
      <c r="M32" s="50">
        <f t="shared" si="9"/>
        <v>2</v>
      </c>
      <c r="N32" s="132"/>
      <c r="O32" s="124"/>
    </row>
    <row r="33" spans="1:17" ht="51" customHeight="1" thickBot="1">
      <c r="A33" s="7" t="s">
        <v>110</v>
      </c>
      <c r="B33" s="4">
        <v>1</v>
      </c>
      <c r="C33" s="4">
        <v>0</v>
      </c>
      <c r="D33" s="4">
        <v>0</v>
      </c>
      <c r="E33" s="40">
        <f>SUM(B33:D33)</f>
        <v>1</v>
      </c>
      <c r="F33" s="4">
        <v>1</v>
      </c>
      <c r="G33" s="4">
        <v>0</v>
      </c>
      <c r="H33" s="4">
        <v>0</v>
      </c>
      <c r="I33" s="40">
        <f>SUM(F33:H33)</f>
        <v>1</v>
      </c>
      <c r="J33" s="4">
        <v>0</v>
      </c>
      <c r="K33" s="4">
        <v>0</v>
      </c>
      <c r="L33" s="49">
        <f t="shared" si="10"/>
        <v>0</v>
      </c>
      <c r="M33" s="50">
        <f t="shared" si="9"/>
        <v>2</v>
      </c>
      <c r="N33" s="132"/>
      <c r="O33" s="124"/>
    </row>
    <row r="34" spans="1:17" ht="58.15" customHeight="1" thickBot="1">
      <c r="A34" s="7" t="s">
        <v>111</v>
      </c>
      <c r="B34" s="4">
        <v>0</v>
      </c>
      <c r="C34" s="4">
        <v>0</v>
      </c>
      <c r="D34" s="4">
        <v>0</v>
      </c>
      <c r="E34" s="40">
        <f t="shared" ref="E34" si="11">SUM(B34:D34)</f>
        <v>0</v>
      </c>
      <c r="F34" s="4">
        <v>1</v>
      </c>
      <c r="G34" s="4">
        <v>0</v>
      </c>
      <c r="H34" s="4">
        <v>0</v>
      </c>
      <c r="I34" s="40">
        <f t="shared" ref="I34" si="12">SUM(F34:H34)</f>
        <v>1</v>
      </c>
      <c r="J34" s="4">
        <v>0</v>
      </c>
      <c r="K34" s="4">
        <v>0</v>
      </c>
      <c r="L34" s="49">
        <f t="shared" si="10"/>
        <v>0</v>
      </c>
      <c r="M34" s="50">
        <f t="shared" si="9"/>
        <v>1</v>
      </c>
      <c r="N34" s="132"/>
      <c r="O34" s="124"/>
    </row>
    <row r="35" spans="1:17" ht="43.5" customHeight="1" thickBot="1">
      <c r="A35" s="53" t="s">
        <v>112</v>
      </c>
      <c r="B35" s="137"/>
      <c r="C35" s="138"/>
      <c r="D35" s="138"/>
      <c r="E35" s="138"/>
      <c r="F35" s="138"/>
      <c r="G35" s="138"/>
      <c r="H35" s="138"/>
      <c r="I35" s="138"/>
      <c r="J35" s="138"/>
      <c r="K35" s="138"/>
      <c r="L35" s="138"/>
      <c r="M35" s="139"/>
      <c r="N35" s="57" t="s">
        <v>113</v>
      </c>
      <c r="O35" s="54"/>
      <c r="Q35" s="10"/>
    </row>
    <row r="36" spans="1:17" ht="46.9" customHeight="1" thickBot="1">
      <c r="A36" s="7" t="s">
        <v>114</v>
      </c>
      <c r="B36" s="4">
        <v>0</v>
      </c>
      <c r="C36" s="4">
        <v>0</v>
      </c>
      <c r="D36" s="4">
        <v>1</v>
      </c>
      <c r="E36" s="40">
        <f t="shared" ref="E36" si="13">SUM(B36:D36)</f>
        <v>1</v>
      </c>
      <c r="F36" s="4">
        <v>0</v>
      </c>
      <c r="G36" s="4">
        <v>1</v>
      </c>
      <c r="H36" s="4">
        <v>0</v>
      </c>
      <c r="I36" s="40">
        <f>SUM(F36:H36)</f>
        <v>1</v>
      </c>
      <c r="J36" s="4">
        <v>0</v>
      </c>
      <c r="K36" s="4">
        <v>0</v>
      </c>
      <c r="L36" s="49">
        <f>SUM(J36:K36)</f>
        <v>0</v>
      </c>
      <c r="M36" s="50">
        <f t="shared" ref="M36:M37" si="14">SUM(B36:D36)+SUM(F36:H36)+SUM(J36:K36)</f>
        <v>2</v>
      </c>
      <c r="N36" s="119" t="s">
        <v>115</v>
      </c>
      <c r="O36" s="123" t="s">
        <v>116</v>
      </c>
    </row>
    <row r="37" spans="1:17" ht="46.9" customHeight="1" thickBot="1">
      <c r="A37" s="56" t="s">
        <v>117</v>
      </c>
      <c r="B37" s="4">
        <v>0</v>
      </c>
      <c r="C37" s="4">
        <v>1</v>
      </c>
      <c r="D37" s="4">
        <v>1</v>
      </c>
      <c r="E37" s="40">
        <f>SUM(B37:D37)</f>
        <v>2</v>
      </c>
      <c r="F37" s="4">
        <v>0</v>
      </c>
      <c r="G37" s="4">
        <v>0</v>
      </c>
      <c r="H37" s="4">
        <v>0</v>
      </c>
      <c r="I37" s="40">
        <f>SUM(F37:H37)</f>
        <v>0</v>
      </c>
      <c r="J37" s="4">
        <v>0</v>
      </c>
      <c r="K37" s="4">
        <v>0</v>
      </c>
      <c r="L37" s="49">
        <f>SUM(J37:K37)</f>
        <v>0</v>
      </c>
      <c r="M37" s="50">
        <f t="shared" si="14"/>
        <v>2</v>
      </c>
      <c r="N37" s="132"/>
      <c r="O37" s="124"/>
    </row>
    <row r="38" spans="1:17" ht="46.9" customHeight="1" thickBot="1">
      <c r="A38" s="8" t="s">
        <v>118</v>
      </c>
      <c r="B38" s="4">
        <v>1</v>
      </c>
      <c r="C38" s="4">
        <v>0</v>
      </c>
      <c r="D38" s="4">
        <v>0</v>
      </c>
      <c r="E38" s="40">
        <f>SUM(B38:D38)</f>
        <v>1</v>
      </c>
      <c r="F38" s="4">
        <v>0</v>
      </c>
      <c r="G38" s="4">
        <v>0</v>
      </c>
      <c r="H38" s="4">
        <v>0</v>
      </c>
      <c r="I38" s="40">
        <f>SUM(F38:H38)</f>
        <v>0</v>
      </c>
      <c r="J38" s="4">
        <v>0</v>
      </c>
      <c r="K38" s="4">
        <v>0</v>
      </c>
      <c r="L38" s="49">
        <f>SUM(J38:K38)</f>
        <v>0</v>
      </c>
      <c r="M38" s="50">
        <f>SUM(B38:D38)+SUM(F38:H38)+SUM(J38:K38)</f>
        <v>1</v>
      </c>
      <c r="N38" s="132"/>
      <c r="O38" s="124"/>
    </row>
    <row r="39" spans="1:17" ht="56.45" customHeight="1" thickBot="1">
      <c r="A39" s="94" t="s">
        <v>119</v>
      </c>
      <c r="B39" s="4">
        <v>0</v>
      </c>
      <c r="C39" s="4">
        <v>0</v>
      </c>
      <c r="D39" s="4">
        <v>0</v>
      </c>
      <c r="E39" s="40">
        <f>SUM(B39:D39)</f>
        <v>0</v>
      </c>
      <c r="F39" s="4">
        <v>0</v>
      </c>
      <c r="G39" s="4">
        <v>0</v>
      </c>
      <c r="H39" s="4">
        <v>0</v>
      </c>
      <c r="I39" s="40">
        <f>SUM(F39:H39)</f>
        <v>0</v>
      </c>
      <c r="J39" s="4">
        <v>1</v>
      </c>
      <c r="K39" s="4">
        <v>0</v>
      </c>
      <c r="L39" s="49">
        <f>SUM(J39:K39)</f>
        <v>1</v>
      </c>
      <c r="M39" s="50">
        <f>SUM(B39:D39)+SUM(F39:H39)+SUM(J39:K39)</f>
        <v>1</v>
      </c>
      <c r="N39" s="120"/>
      <c r="O39" s="125"/>
    </row>
    <row r="40" spans="1:17" ht="35.1" customHeight="1" thickBot="1">
      <c r="A40" s="58" t="s">
        <v>120</v>
      </c>
      <c r="B40" s="114"/>
      <c r="C40" s="114"/>
      <c r="D40" s="114"/>
      <c r="E40" s="114"/>
      <c r="F40" s="114"/>
      <c r="G40" s="114"/>
      <c r="H40" s="114"/>
      <c r="I40" s="114"/>
      <c r="J40" s="114"/>
      <c r="K40" s="114"/>
      <c r="L40" s="114"/>
      <c r="M40" s="115"/>
      <c r="N40" s="57" t="s">
        <v>121</v>
      </c>
      <c r="O40" s="48"/>
    </row>
    <row r="41" spans="1:17" ht="84" customHeight="1" thickBot="1">
      <c r="A41" s="47" t="s">
        <v>122</v>
      </c>
      <c r="B41" s="4">
        <v>1</v>
      </c>
      <c r="C41" s="4">
        <v>1</v>
      </c>
      <c r="D41" s="4">
        <v>1</v>
      </c>
      <c r="E41" s="40">
        <f t="shared" ref="E41:E42" si="15">SUM(B41:D41)</f>
        <v>3</v>
      </c>
      <c r="F41" s="4">
        <v>0</v>
      </c>
      <c r="G41" s="4">
        <v>0</v>
      </c>
      <c r="H41" s="4">
        <v>0</v>
      </c>
      <c r="I41" s="40">
        <f t="shared" ref="I41:I42" si="16">SUM(F41:H41)</f>
        <v>0</v>
      </c>
      <c r="J41" s="4">
        <v>0</v>
      </c>
      <c r="K41" s="4">
        <v>0</v>
      </c>
      <c r="L41" s="49">
        <f t="shared" ref="L41:L42" si="17">SUM(H41:K41)</f>
        <v>0</v>
      </c>
      <c r="M41" s="50">
        <f t="shared" si="9"/>
        <v>3</v>
      </c>
      <c r="N41" s="119" t="s">
        <v>123</v>
      </c>
      <c r="O41" s="121"/>
    </row>
    <row r="42" spans="1:17" ht="91.15" customHeight="1" thickBot="1">
      <c r="A42" s="8" t="s">
        <v>124</v>
      </c>
      <c r="B42" s="44">
        <v>1</v>
      </c>
      <c r="C42" s="44">
        <v>0</v>
      </c>
      <c r="D42" s="44">
        <v>0</v>
      </c>
      <c r="E42" s="45">
        <f t="shared" si="15"/>
        <v>1</v>
      </c>
      <c r="F42" s="44">
        <v>0</v>
      </c>
      <c r="G42" s="44">
        <v>0</v>
      </c>
      <c r="H42" s="44">
        <v>0</v>
      </c>
      <c r="I42" s="45">
        <f t="shared" si="16"/>
        <v>0</v>
      </c>
      <c r="J42" s="44">
        <v>0</v>
      </c>
      <c r="K42" s="44">
        <v>0</v>
      </c>
      <c r="L42" s="74">
        <f t="shared" si="17"/>
        <v>0</v>
      </c>
      <c r="M42" s="75">
        <f t="shared" si="9"/>
        <v>1</v>
      </c>
      <c r="N42" s="132"/>
      <c r="O42" s="122"/>
    </row>
    <row r="43" spans="1:17" ht="25.15" customHeight="1" thickBot="1">
      <c r="A43" s="131" t="s">
        <v>125</v>
      </c>
      <c r="B43" s="177"/>
      <c r="C43" s="177"/>
      <c r="D43" s="177"/>
      <c r="E43" s="177"/>
      <c r="F43" s="177"/>
      <c r="G43" s="177"/>
      <c r="H43" s="177"/>
      <c r="I43" s="177"/>
      <c r="J43" s="177"/>
      <c r="K43" s="177"/>
      <c r="L43" s="89"/>
      <c r="M43" s="90"/>
      <c r="N43" s="76"/>
      <c r="O43" s="42"/>
    </row>
    <row r="44" spans="1:17" ht="25.15" customHeight="1" thickBot="1">
      <c r="A44" s="58" t="s">
        <v>126</v>
      </c>
      <c r="B44" s="153"/>
      <c r="C44" s="153"/>
      <c r="D44" s="153"/>
      <c r="E44" s="153"/>
      <c r="F44" s="153"/>
      <c r="G44" s="153"/>
      <c r="H44" s="153"/>
      <c r="I44" s="153"/>
      <c r="J44" s="153"/>
      <c r="K44" s="153"/>
      <c r="L44" s="153"/>
      <c r="M44" s="154"/>
      <c r="N44" s="57" t="s">
        <v>127</v>
      </c>
      <c r="O44" s="52"/>
    </row>
    <row r="45" spans="1:17" ht="39" customHeight="1" thickBot="1">
      <c r="A45" s="47" t="s">
        <v>128</v>
      </c>
      <c r="B45" s="4">
        <v>1</v>
      </c>
      <c r="C45" s="4">
        <v>0</v>
      </c>
      <c r="D45" s="4">
        <v>0</v>
      </c>
      <c r="E45" s="40">
        <f t="shared" ref="E45" si="18">SUM(B45:D45)</f>
        <v>1</v>
      </c>
      <c r="F45" s="4">
        <v>1</v>
      </c>
      <c r="G45" s="4">
        <v>1</v>
      </c>
      <c r="H45" s="4">
        <v>1</v>
      </c>
      <c r="I45" s="46">
        <f t="shared" ref="I45" si="19">SUM(F45:H45)</f>
        <v>3</v>
      </c>
      <c r="J45" s="4">
        <v>0</v>
      </c>
      <c r="K45" s="4">
        <v>0</v>
      </c>
      <c r="L45" s="49">
        <f t="shared" ref="L45" si="20">SUM(J45:K45)</f>
        <v>0</v>
      </c>
      <c r="M45" s="50">
        <f>SUM(B45:D45)+SUM(F45:H45)+SUM(J45:K45)</f>
        <v>4</v>
      </c>
      <c r="N45" s="119" t="s">
        <v>129</v>
      </c>
      <c r="O45" s="155" t="s">
        <v>130</v>
      </c>
    </row>
    <row r="46" spans="1:17" ht="31.15" customHeight="1" thickBot="1">
      <c r="A46" s="47" t="s">
        <v>131</v>
      </c>
      <c r="B46" s="38">
        <v>1</v>
      </c>
      <c r="C46" s="38">
        <v>1</v>
      </c>
      <c r="D46" s="38">
        <v>0</v>
      </c>
      <c r="E46" s="46">
        <f>SUM(B46:D46)</f>
        <v>2</v>
      </c>
      <c r="F46" s="38">
        <v>0</v>
      </c>
      <c r="G46" s="38">
        <v>0</v>
      </c>
      <c r="H46" s="38">
        <v>0</v>
      </c>
      <c r="I46" s="46">
        <f t="shared" ref="I46:I49" si="21">SUM(F46:H46)</f>
        <v>0</v>
      </c>
      <c r="J46" s="4">
        <v>0</v>
      </c>
      <c r="K46" s="4">
        <v>0</v>
      </c>
      <c r="L46" s="60">
        <f>SUM(J46:K46)</f>
        <v>0</v>
      </c>
      <c r="M46" s="61">
        <f t="shared" ref="M46:M49" si="22">SUM(B46:D46)+SUM(F46:H46)+SUM(J46:K46)</f>
        <v>2</v>
      </c>
      <c r="N46" s="132"/>
      <c r="O46" s="156"/>
    </row>
    <row r="47" spans="1:17" ht="36" customHeight="1" thickBot="1">
      <c r="A47" s="7" t="s">
        <v>132</v>
      </c>
      <c r="B47" s="4">
        <v>1</v>
      </c>
      <c r="C47" s="4">
        <v>0</v>
      </c>
      <c r="D47" s="38">
        <v>0</v>
      </c>
      <c r="E47" s="40">
        <f t="shared" ref="E47:E67" si="23">SUM(B47:D47)</f>
        <v>1</v>
      </c>
      <c r="F47" s="38">
        <v>0</v>
      </c>
      <c r="G47" s="38">
        <v>0</v>
      </c>
      <c r="H47" s="38">
        <v>0</v>
      </c>
      <c r="I47" s="46">
        <f t="shared" si="21"/>
        <v>0</v>
      </c>
      <c r="J47" s="4">
        <v>0</v>
      </c>
      <c r="K47" s="4">
        <v>0</v>
      </c>
      <c r="L47" s="49">
        <f t="shared" ref="L47:L67" si="24">SUM(J47:K47)</f>
        <v>0</v>
      </c>
      <c r="M47" s="61">
        <f t="shared" si="22"/>
        <v>1</v>
      </c>
      <c r="N47" s="132"/>
      <c r="O47" s="156"/>
    </row>
    <row r="48" spans="1:17" ht="31.5" customHeight="1" thickBot="1">
      <c r="A48" s="7" t="s">
        <v>133</v>
      </c>
      <c r="B48" s="4">
        <v>0</v>
      </c>
      <c r="C48" s="4">
        <v>1</v>
      </c>
      <c r="D48" s="38">
        <v>0</v>
      </c>
      <c r="E48" s="40">
        <f t="shared" si="23"/>
        <v>1</v>
      </c>
      <c r="F48" s="38">
        <v>0</v>
      </c>
      <c r="G48" s="38">
        <v>0</v>
      </c>
      <c r="H48" s="38">
        <v>0</v>
      </c>
      <c r="I48" s="46">
        <f t="shared" si="21"/>
        <v>0</v>
      </c>
      <c r="J48" s="4">
        <v>0</v>
      </c>
      <c r="K48" s="4">
        <v>0</v>
      </c>
      <c r="L48" s="49">
        <f t="shared" si="24"/>
        <v>0</v>
      </c>
      <c r="M48" s="61">
        <f t="shared" si="22"/>
        <v>1</v>
      </c>
      <c r="N48" s="132"/>
      <c r="O48" s="156"/>
    </row>
    <row r="49" spans="1:15" ht="31.5" customHeight="1" thickBot="1">
      <c r="A49" s="7" t="s">
        <v>134</v>
      </c>
      <c r="B49" s="4">
        <v>0</v>
      </c>
      <c r="C49" s="4">
        <v>0</v>
      </c>
      <c r="D49" s="4">
        <v>1</v>
      </c>
      <c r="E49" s="40">
        <f t="shared" si="23"/>
        <v>1</v>
      </c>
      <c r="F49" s="38">
        <v>0</v>
      </c>
      <c r="G49" s="38">
        <v>0</v>
      </c>
      <c r="H49" s="38">
        <v>0</v>
      </c>
      <c r="I49" s="46">
        <f t="shared" si="21"/>
        <v>0</v>
      </c>
      <c r="J49" s="4">
        <v>0</v>
      </c>
      <c r="K49" s="4">
        <v>0</v>
      </c>
      <c r="L49" s="49"/>
      <c r="M49" s="61">
        <f t="shared" si="22"/>
        <v>1</v>
      </c>
      <c r="N49" s="120"/>
      <c r="O49" s="157"/>
    </row>
    <row r="50" spans="1:15" ht="33" customHeight="1" thickBot="1">
      <c r="A50" s="53" t="s">
        <v>135</v>
      </c>
      <c r="B50" s="153"/>
      <c r="C50" s="153"/>
      <c r="D50" s="153"/>
      <c r="E50" s="153"/>
      <c r="F50" s="153"/>
      <c r="G50" s="153"/>
      <c r="H50" s="153"/>
      <c r="I50" s="153"/>
      <c r="J50" s="153"/>
      <c r="K50" s="153"/>
      <c r="L50" s="153"/>
      <c r="M50" s="167"/>
      <c r="N50" s="62" t="s">
        <v>136</v>
      </c>
      <c r="O50" s="55"/>
    </row>
    <row r="51" spans="1:15" ht="33" customHeight="1" thickBot="1">
      <c r="A51" s="7" t="s">
        <v>137</v>
      </c>
      <c r="B51" s="4">
        <v>1</v>
      </c>
      <c r="C51" s="4">
        <v>0</v>
      </c>
      <c r="D51" s="4">
        <v>1</v>
      </c>
      <c r="E51" s="40">
        <f>SUM(B51:D51)</f>
        <v>2</v>
      </c>
      <c r="F51" s="4">
        <v>1</v>
      </c>
      <c r="G51" s="4">
        <v>1</v>
      </c>
      <c r="H51" s="4">
        <v>0</v>
      </c>
      <c r="I51" s="46">
        <f>SUM(F51:H51)</f>
        <v>2</v>
      </c>
      <c r="J51" s="4">
        <v>0</v>
      </c>
      <c r="K51" s="4">
        <v>0</v>
      </c>
      <c r="L51" s="40">
        <f>SUM(J51:K51)</f>
        <v>0</v>
      </c>
      <c r="M51" s="39">
        <f>SUM(B51:D51)+SUM(F51:H51)+SUM(J51:K51)</f>
        <v>4</v>
      </c>
      <c r="N51" s="156" t="s">
        <v>138</v>
      </c>
      <c r="O51" s="121"/>
    </row>
    <row r="52" spans="1:15" ht="33" customHeight="1" thickBot="1">
      <c r="A52" s="7" t="s">
        <v>139</v>
      </c>
      <c r="B52" s="4">
        <v>1</v>
      </c>
      <c r="C52" s="4">
        <v>0</v>
      </c>
      <c r="D52" s="4">
        <v>1</v>
      </c>
      <c r="E52" s="40">
        <f t="shared" ref="E52:E57" si="25">SUM(B52:D52)</f>
        <v>2</v>
      </c>
      <c r="F52" s="4">
        <v>1</v>
      </c>
      <c r="G52" s="4">
        <v>0</v>
      </c>
      <c r="H52" s="4">
        <v>0</v>
      </c>
      <c r="I52" s="46">
        <f t="shared" ref="I52:I57" si="26">SUM(F52:H52)</f>
        <v>1</v>
      </c>
      <c r="J52" s="4">
        <v>0</v>
      </c>
      <c r="K52" s="4">
        <v>0</v>
      </c>
      <c r="L52" s="40">
        <f t="shared" ref="L52:L57" si="27">SUM(J52:K52)</f>
        <v>0</v>
      </c>
      <c r="M52" s="39">
        <f t="shared" ref="M52:M57" si="28">SUM(B52:D52)+SUM(F52:H52)+SUM(J52:K52)</f>
        <v>3</v>
      </c>
      <c r="N52" s="156"/>
      <c r="O52" s="133"/>
    </row>
    <row r="53" spans="1:15" ht="34.15" customHeight="1" thickBot="1">
      <c r="A53" s="7" t="s">
        <v>140</v>
      </c>
      <c r="B53" s="4">
        <v>0</v>
      </c>
      <c r="C53" s="4">
        <v>0</v>
      </c>
      <c r="D53" s="4">
        <v>1</v>
      </c>
      <c r="E53" s="40">
        <f t="shared" si="25"/>
        <v>1</v>
      </c>
      <c r="F53" s="4">
        <v>1</v>
      </c>
      <c r="G53" s="4">
        <v>0</v>
      </c>
      <c r="H53" s="4">
        <v>1</v>
      </c>
      <c r="I53" s="46">
        <f t="shared" si="26"/>
        <v>2</v>
      </c>
      <c r="J53" s="4">
        <v>0</v>
      </c>
      <c r="K53" s="4">
        <v>0</v>
      </c>
      <c r="L53" s="40">
        <f t="shared" si="27"/>
        <v>0</v>
      </c>
      <c r="M53" s="39">
        <f t="shared" si="28"/>
        <v>3</v>
      </c>
      <c r="N53" s="156"/>
      <c r="O53" s="133"/>
    </row>
    <row r="54" spans="1:15" ht="34.15" customHeight="1" thickBot="1">
      <c r="A54" s="7" t="s">
        <v>141</v>
      </c>
      <c r="B54" s="4">
        <v>1</v>
      </c>
      <c r="C54" s="4">
        <v>0</v>
      </c>
      <c r="D54" s="4">
        <v>0</v>
      </c>
      <c r="E54" s="40">
        <f t="shared" si="25"/>
        <v>1</v>
      </c>
      <c r="F54" s="4">
        <v>1</v>
      </c>
      <c r="G54" s="4">
        <v>0</v>
      </c>
      <c r="H54" s="4">
        <v>0</v>
      </c>
      <c r="I54" s="46">
        <f t="shared" si="26"/>
        <v>1</v>
      </c>
      <c r="J54" s="4">
        <v>0</v>
      </c>
      <c r="K54" s="4">
        <v>0</v>
      </c>
      <c r="L54" s="40">
        <f t="shared" si="27"/>
        <v>0</v>
      </c>
      <c r="M54" s="39">
        <f t="shared" si="28"/>
        <v>2</v>
      </c>
      <c r="N54" s="156"/>
      <c r="O54" s="133"/>
    </row>
    <row r="55" spans="1:15" ht="36" customHeight="1" thickBot="1">
      <c r="A55" s="7" t="s">
        <v>142</v>
      </c>
      <c r="B55" s="4">
        <v>0</v>
      </c>
      <c r="C55" s="4">
        <v>1</v>
      </c>
      <c r="D55" s="4">
        <v>0</v>
      </c>
      <c r="E55" s="40">
        <f t="shared" si="25"/>
        <v>1</v>
      </c>
      <c r="F55" s="4">
        <v>0</v>
      </c>
      <c r="G55" s="4">
        <v>0</v>
      </c>
      <c r="H55" s="4">
        <v>1</v>
      </c>
      <c r="I55" s="46">
        <f t="shared" si="26"/>
        <v>1</v>
      </c>
      <c r="J55" s="4">
        <v>0</v>
      </c>
      <c r="K55" s="4">
        <v>0</v>
      </c>
      <c r="L55" s="40">
        <f t="shared" si="27"/>
        <v>0</v>
      </c>
      <c r="M55" s="39">
        <f t="shared" si="28"/>
        <v>2</v>
      </c>
      <c r="N55" s="156"/>
      <c r="O55" s="133"/>
    </row>
    <row r="56" spans="1:15" ht="36" customHeight="1" thickBot="1">
      <c r="A56" s="7" t="s">
        <v>143</v>
      </c>
      <c r="B56" s="4">
        <v>0</v>
      </c>
      <c r="C56" s="4">
        <v>0</v>
      </c>
      <c r="D56" s="4">
        <v>0</v>
      </c>
      <c r="E56" s="40">
        <f t="shared" si="25"/>
        <v>0</v>
      </c>
      <c r="F56" s="4">
        <v>0</v>
      </c>
      <c r="G56" s="4">
        <v>1</v>
      </c>
      <c r="H56" s="4">
        <v>1</v>
      </c>
      <c r="I56" s="46">
        <f t="shared" si="26"/>
        <v>2</v>
      </c>
      <c r="J56" s="4">
        <v>0</v>
      </c>
      <c r="K56" s="4">
        <v>0</v>
      </c>
      <c r="L56" s="40">
        <f t="shared" si="27"/>
        <v>0</v>
      </c>
      <c r="M56" s="39">
        <f t="shared" si="28"/>
        <v>2</v>
      </c>
      <c r="N56" s="156"/>
      <c r="O56" s="133"/>
    </row>
    <row r="57" spans="1:15" ht="36" customHeight="1" thickBot="1">
      <c r="A57" s="7" t="s">
        <v>144</v>
      </c>
      <c r="B57" s="4">
        <v>0</v>
      </c>
      <c r="C57" s="4">
        <v>0</v>
      </c>
      <c r="D57" s="4">
        <v>1</v>
      </c>
      <c r="E57" s="40">
        <f t="shared" si="25"/>
        <v>1</v>
      </c>
      <c r="F57" s="4">
        <v>1</v>
      </c>
      <c r="G57" s="4">
        <v>0</v>
      </c>
      <c r="H57" s="4">
        <v>0</v>
      </c>
      <c r="I57" s="46">
        <f t="shared" si="26"/>
        <v>1</v>
      </c>
      <c r="J57" s="4">
        <v>0</v>
      </c>
      <c r="K57" s="4">
        <v>0</v>
      </c>
      <c r="L57" s="40">
        <f t="shared" si="27"/>
        <v>0</v>
      </c>
      <c r="M57" s="39">
        <f t="shared" si="28"/>
        <v>2</v>
      </c>
      <c r="N57" s="156"/>
      <c r="O57" s="122"/>
    </row>
    <row r="58" spans="1:15" ht="28.5" customHeight="1" thickBot="1">
      <c r="A58" s="53" t="s">
        <v>145</v>
      </c>
      <c r="B58" s="134"/>
      <c r="C58" s="135"/>
      <c r="D58" s="135"/>
      <c r="E58" s="135"/>
      <c r="F58" s="135"/>
      <c r="G58" s="135"/>
      <c r="H58" s="135"/>
      <c r="I58" s="135"/>
      <c r="J58" s="135"/>
      <c r="K58" s="135"/>
      <c r="L58" s="135"/>
      <c r="M58" s="136"/>
      <c r="N58" s="62" t="s">
        <v>146</v>
      </c>
      <c r="O58" s="55"/>
    </row>
    <row r="59" spans="1:15" ht="39" customHeight="1" thickBot="1">
      <c r="A59" s="7" t="s">
        <v>147</v>
      </c>
      <c r="B59" s="4">
        <v>1</v>
      </c>
      <c r="C59" s="4">
        <v>0</v>
      </c>
      <c r="D59" s="4">
        <v>1</v>
      </c>
      <c r="E59" s="40">
        <f t="shared" si="23"/>
        <v>2</v>
      </c>
      <c r="F59" s="4">
        <v>1</v>
      </c>
      <c r="G59" s="4">
        <v>0</v>
      </c>
      <c r="H59" s="4">
        <v>1</v>
      </c>
      <c r="I59" s="40">
        <f t="shared" ref="I59:I67" si="29">SUM(F59:H59)</f>
        <v>2</v>
      </c>
      <c r="J59" s="4">
        <v>0</v>
      </c>
      <c r="K59" s="4">
        <v>0</v>
      </c>
      <c r="L59" s="40">
        <f t="shared" si="24"/>
        <v>0</v>
      </c>
      <c r="M59" s="39">
        <f t="shared" ref="M59:M67" si="30">SUM(B59:D59)+SUM(F59:H59)+SUM(J59:K59)</f>
        <v>4</v>
      </c>
      <c r="N59" s="119" t="s">
        <v>148</v>
      </c>
      <c r="O59" s="121"/>
    </row>
    <row r="60" spans="1:15" ht="39.4" customHeight="1" thickBot="1">
      <c r="A60" s="7" t="s">
        <v>149</v>
      </c>
      <c r="B60" s="4">
        <v>0</v>
      </c>
      <c r="C60" s="4">
        <v>1</v>
      </c>
      <c r="D60" s="4">
        <v>1</v>
      </c>
      <c r="E60" s="40">
        <f t="shared" si="23"/>
        <v>2</v>
      </c>
      <c r="F60" s="4">
        <v>1</v>
      </c>
      <c r="G60" s="4">
        <v>0</v>
      </c>
      <c r="H60" s="4">
        <v>0</v>
      </c>
      <c r="I60" s="46">
        <f t="shared" si="29"/>
        <v>1</v>
      </c>
      <c r="J60" s="4">
        <v>0</v>
      </c>
      <c r="K60" s="4">
        <v>0</v>
      </c>
      <c r="L60" s="40">
        <f t="shared" si="24"/>
        <v>0</v>
      </c>
      <c r="M60" s="39">
        <f t="shared" si="30"/>
        <v>3</v>
      </c>
      <c r="N60" s="156"/>
      <c r="O60" s="133"/>
    </row>
    <row r="61" spans="1:15" ht="39.4" customHeight="1" thickBot="1">
      <c r="A61" s="7" t="s">
        <v>150</v>
      </c>
      <c r="B61" s="4">
        <v>0</v>
      </c>
      <c r="C61" s="4">
        <v>0</v>
      </c>
      <c r="D61" s="4">
        <v>1</v>
      </c>
      <c r="E61" s="40">
        <f t="shared" si="23"/>
        <v>1</v>
      </c>
      <c r="F61" s="4">
        <v>0</v>
      </c>
      <c r="G61" s="4">
        <v>0</v>
      </c>
      <c r="H61" s="4">
        <v>0</v>
      </c>
      <c r="I61" s="46">
        <f t="shared" si="29"/>
        <v>0</v>
      </c>
      <c r="J61" s="4">
        <v>0</v>
      </c>
      <c r="K61" s="4">
        <v>0</v>
      </c>
      <c r="L61" s="40">
        <f t="shared" si="24"/>
        <v>0</v>
      </c>
      <c r="M61" s="39">
        <f t="shared" si="30"/>
        <v>1</v>
      </c>
      <c r="N61" s="157"/>
      <c r="O61" s="122"/>
    </row>
    <row r="62" spans="1:15" ht="31.5" customHeight="1" thickBot="1">
      <c r="A62" s="53" t="s">
        <v>151</v>
      </c>
      <c r="B62" s="134"/>
      <c r="C62" s="135"/>
      <c r="D62" s="135"/>
      <c r="E62" s="135"/>
      <c r="F62" s="135"/>
      <c r="G62" s="135"/>
      <c r="H62" s="135"/>
      <c r="I62" s="135"/>
      <c r="J62" s="135"/>
      <c r="K62" s="135"/>
      <c r="L62" s="135"/>
      <c r="M62" s="136"/>
      <c r="N62" s="62" t="s">
        <v>152</v>
      </c>
      <c r="O62" s="55"/>
    </row>
    <row r="63" spans="1:15" ht="32.65" customHeight="1" thickBot="1">
      <c r="A63" s="7" t="s">
        <v>153</v>
      </c>
      <c r="B63" s="4">
        <v>1</v>
      </c>
      <c r="C63" s="4">
        <v>1</v>
      </c>
      <c r="D63" s="4">
        <v>1</v>
      </c>
      <c r="E63" s="40">
        <f t="shared" si="23"/>
        <v>3</v>
      </c>
      <c r="F63" s="4">
        <v>0</v>
      </c>
      <c r="G63" s="4">
        <v>0</v>
      </c>
      <c r="H63" s="4">
        <v>0</v>
      </c>
      <c r="I63" s="40">
        <f t="shared" si="29"/>
        <v>0</v>
      </c>
      <c r="J63" s="4">
        <v>0</v>
      </c>
      <c r="K63" s="4">
        <v>0</v>
      </c>
      <c r="L63" s="40">
        <f t="shared" si="24"/>
        <v>0</v>
      </c>
      <c r="M63" s="39">
        <f t="shared" si="30"/>
        <v>3</v>
      </c>
      <c r="N63" s="163" t="s">
        <v>154</v>
      </c>
      <c r="O63" s="121"/>
    </row>
    <row r="64" spans="1:15" ht="34.15" customHeight="1" thickBot="1">
      <c r="A64" s="7" t="s">
        <v>155</v>
      </c>
      <c r="B64" s="4">
        <v>1</v>
      </c>
      <c r="C64" s="4">
        <v>0</v>
      </c>
      <c r="D64" s="4">
        <v>0</v>
      </c>
      <c r="E64" s="40">
        <f t="shared" si="23"/>
        <v>1</v>
      </c>
      <c r="F64" s="4">
        <v>0</v>
      </c>
      <c r="G64" s="4">
        <v>0</v>
      </c>
      <c r="H64" s="4">
        <v>0</v>
      </c>
      <c r="I64" s="40">
        <f t="shared" si="29"/>
        <v>0</v>
      </c>
      <c r="J64" s="4">
        <v>0</v>
      </c>
      <c r="K64" s="4">
        <v>0</v>
      </c>
      <c r="L64" s="40">
        <f t="shared" si="24"/>
        <v>0</v>
      </c>
      <c r="M64" s="39">
        <f t="shared" si="30"/>
        <v>1</v>
      </c>
      <c r="N64" s="164"/>
      <c r="O64" s="133"/>
    </row>
    <row r="65" spans="1:15" ht="31.5" customHeight="1" thickBot="1">
      <c r="A65" s="7" t="s">
        <v>156</v>
      </c>
      <c r="B65" s="4">
        <v>0</v>
      </c>
      <c r="C65" s="4">
        <v>1</v>
      </c>
      <c r="D65" s="4">
        <v>0</v>
      </c>
      <c r="E65" s="40">
        <f t="shared" si="23"/>
        <v>1</v>
      </c>
      <c r="F65" s="4">
        <v>0</v>
      </c>
      <c r="G65" s="4">
        <v>0</v>
      </c>
      <c r="H65" s="4">
        <v>0</v>
      </c>
      <c r="I65" s="40">
        <f t="shared" si="29"/>
        <v>0</v>
      </c>
      <c r="J65" s="4">
        <v>0</v>
      </c>
      <c r="K65" s="4">
        <v>0</v>
      </c>
      <c r="L65" s="40">
        <f t="shared" si="24"/>
        <v>0</v>
      </c>
      <c r="M65" s="39">
        <f t="shared" si="30"/>
        <v>1</v>
      </c>
      <c r="N65" s="164"/>
      <c r="O65" s="133"/>
    </row>
    <row r="66" spans="1:15" ht="31.9" customHeight="1" thickBot="1">
      <c r="A66" s="8" t="s">
        <v>157</v>
      </c>
      <c r="B66" s="4">
        <v>0</v>
      </c>
      <c r="C66" s="44">
        <v>0</v>
      </c>
      <c r="D66" s="4">
        <v>0</v>
      </c>
      <c r="E66" s="40">
        <f t="shared" si="23"/>
        <v>0</v>
      </c>
      <c r="F66" s="4">
        <v>0</v>
      </c>
      <c r="G66" s="44">
        <v>1</v>
      </c>
      <c r="H66" s="4">
        <v>0</v>
      </c>
      <c r="I66" s="40">
        <f t="shared" si="29"/>
        <v>1</v>
      </c>
      <c r="J66" s="4">
        <v>0</v>
      </c>
      <c r="K66" s="4">
        <v>0</v>
      </c>
      <c r="L66" s="40">
        <f t="shared" si="24"/>
        <v>0</v>
      </c>
      <c r="M66" s="39">
        <f t="shared" si="30"/>
        <v>1</v>
      </c>
      <c r="N66" s="164"/>
      <c r="O66" s="133"/>
    </row>
    <row r="67" spans="1:15" ht="31.15" customHeight="1" thickBot="1">
      <c r="A67" s="8" t="s">
        <v>158</v>
      </c>
      <c r="B67" s="44">
        <v>1</v>
      </c>
      <c r="C67" s="44">
        <v>0</v>
      </c>
      <c r="D67" s="44">
        <v>0</v>
      </c>
      <c r="E67" s="45">
        <f t="shared" si="23"/>
        <v>1</v>
      </c>
      <c r="F67" s="44">
        <v>0</v>
      </c>
      <c r="G67" s="44">
        <v>0</v>
      </c>
      <c r="H67" s="44">
        <v>0</v>
      </c>
      <c r="I67" s="45">
        <f t="shared" si="29"/>
        <v>0</v>
      </c>
      <c r="J67" s="44">
        <v>0</v>
      </c>
      <c r="K67" s="44">
        <v>0</v>
      </c>
      <c r="L67" s="45">
        <f t="shared" si="24"/>
        <v>0</v>
      </c>
      <c r="M67" s="51">
        <f t="shared" si="30"/>
        <v>1</v>
      </c>
      <c r="N67" s="165"/>
      <c r="O67" s="122"/>
    </row>
    <row r="68" spans="1:15" ht="26.65" customHeight="1" thickBot="1">
      <c r="A68" s="131" t="s">
        <v>159</v>
      </c>
      <c r="B68" s="177"/>
      <c r="C68" s="177"/>
      <c r="D68" s="177"/>
      <c r="E68" s="177"/>
      <c r="F68" s="177"/>
      <c r="G68" s="177"/>
      <c r="H68" s="177"/>
      <c r="I68" s="177"/>
      <c r="J68" s="177"/>
      <c r="K68" s="177"/>
      <c r="L68" s="177"/>
      <c r="M68" s="178"/>
      <c r="N68" s="85"/>
      <c r="O68" s="68"/>
    </row>
    <row r="69" spans="1:15" ht="26.65" customHeight="1" thickBot="1">
      <c r="A69" s="179" t="s">
        <v>160</v>
      </c>
      <c r="B69" s="130"/>
      <c r="C69" s="130"/>
      <c r="D69" s="130"/>
      <c r="E69" s="130"/>
      <c r="F69" s="130"/>
      <c r="G69" s="130"/>
      <c r="H69" s="130"/>
      <c r="I69" s="130"/>
      <c r="J69" s="130"/>
      <c r="K69" s="130"/>
      <c r="L69" s="130"/>
      <c r="M69" s="130"/>
      <c r="N69" s="92" t="s">
        <v>161</v>
      </c>
      <c r="O69" s="93"/>
    </row>
    <row r="70" spans="1:15" ht="46.9" customHeight="1" thickBot="1">
      <c r="A70" s="65" t="s">
        <v>162</v>
      </c>
      <c r="B70" s="38">
        <v>1</v>
      </c>
      <c r="C70" s="38">
        <v>1</v>
      </c>
      <c r="D70" s="38">
        <v>1</v>
      </c>
      <c r="E70" s="46">
        <f>SUM(B70:D70)</f>
        <v>3</v>
      </c>
      <c r="F70" s="38">
        <v>1</v>
      </c>
      <c r="G70" s="38">
        <v>1</v>
      </c>
      <c r="H70" s="38">
        <v>0</v>
      </c>
      <c r="I70" s="46">
        <f>SUM(F70:H70)</f>
        <v>2</v>
      </c>
      <c r="J70" s="38">
        <v>1</v>
      </c>
      <c r="K70" s="38">
        <v>1</v>
      </c>
      <c r="L70" s="46">
        <f>SUM(J70:K70)</f>
        <v>2</v>
      </c>
      <c r="M70" s="59" cm="1">
        <f t="array" ref="M70">SUM(B70:D70+F70:H70)+SUM(J70:K70)</f>
        <v>7</v>
      </c>
      <c r="N70" s="119" t="s">
        <v>163</v>
      </c>
      <c r="O70" s="161"/>
    </row>
    <row r="71" spans="1:15" ht="55.15" customHeight="1" thickBot="1">
      <c r="A71" s="47" t="s">
        <v>164</v>
      </c>
      <c r="B71" s="38">
        <v>1</v>
      </c>
      <c r="C71" s="38">
        <v>0</v>
      </c>
      <c r="D71" s="38">
        <v>1</v>
      </c>
      <c r="E71" s="46">
        <f>SUM(B71:D71)</f>
        <v>2</v>
      </c>
      <c r="F71" s="38">
        <v>0</v>
      </c>
      <c r="G71" s="38">
        <v>1</v>
      </c>
      <c r="H71" s="38">
        <v>1</v>
      </c>
      <c r="I71" s="46">
        <f>SUM(F71:H71)</f>
        <v>2</v>
      </c>
      <c r="J71" s="4">
        <v>1</v>
      </c>
      <c r="K71" s="4">
        <v>1</v>
      </c>
      <c r="L71" s="40">
        <f>SUM(J71:K71)</f>
        <v>2</v>
      </c>
      <c r="M71" s="59" cm="1">
        <f t="array" ref="M71">SUM(B71:D71+F71:H71)+SUM(J71:K71)</f>
        <v>6</v>
      </c>
      <c r="N71" s="132"/>
      <c r="O71" s="162"/>
    </row>
    <row r="72" spans="1:15" ht="52.15" customHeight="1" thickBot="1">
      <c r="A72" s="7" t="s">
        <v>165</v>
      </c>
      <c r="B72" s="4">
        <v>0</v>
      </c>
      <c r="C72" s="4">
        <v>0</v>
      </c>
      <c r="D72" s="4">
        <v>1</v>
      </c>
      <c r="E72" s="46">
        <f>SUM(B72:D72)</f>
        <v>1</v>
      </c>
      <c r="F72" s="38">
        <v>0</v>
      </c>
      <c r="G72" s="4">
        <v>0</v>
      </c>
      <c r="H72" s="4">
        <v>1</v>
      </c>
      <c r="I72" s="46">
        <f>SUM(F72:H72)</f>
        <v>1</v>
      </c>
      <c r="J72" s="4">
        <v>1</v>
      </c>
      <c r="K72" s="4">
        <v>1</v>
      </c>
      <c r="L72" s="40">
        <f t="shared" ref="L72:L87" si="31">SUM(J72:K72)</f>
        <v>2</v>
      </c>
      <c r="M72" s="59" cm="1">
        <f t="array" ref="M72">SUM(B72:D72+F72:H72)+SUM(J72:K72)</f>
        <v>4</v>
      </c>
      <c r="N72" s="132"/>
      <c r="O72" s="162"/>
    </row>
    <row r="73" spans="1:15" ht="48" customHeight="1" thickBot="1">
      <c r="A73" s="56" t="s">
        <v>166</v>
      </c>
      <c r="B73" s="4">
        <v>0</v>
      </c>
      <c r="C73" s="4">
        <v>0</v>
      </c>
      <c r="D73" s="4">
        <v>0</v>
      </c>
      <c r="E73" s="46">
        <f t="shared" ref="E73:E87" si="32">SUM(B73:D73)</f>
        <v>0</v>
      </c>
      <c r="F73" s="38">
        <v>0</v>
      </c>
      <c r="G73" s="4">
        <v>1</v>
      </c>
      <c r="H73" s="4">
        <v>0</v>
      </c>
      <c r="I73" s="46">
        <f t="shared" ref="I73:I87" si="33">SUM(F73:H73)</f>
        <v>1</v>
      </c>
      <c r="J73" s="4">
        <v>0</v>
      </c>
      <c r="K73" s="4">
        <v>1</v>
      </c>
      <c r="L73" s="40">
        <f t="shared" si="31"/>
        <v>1</v>
      </c>
      <c r="M73" s="59" cm="1">
        <f t="array" ref="M73">SUM(B73:D73+F73:H73)+SUM(J73:K73)</f>
        <v>2</v>
      </c>
      <c r="N73" s="132"/>
      <c r="O73" s="162"/>
    </row>
    <row r="74" spans="1:15" ht="50.45" customHeight="1" thickBot="1">
      <c r="A74" s="56" t="s">
        <v>167</v>
      </c>
      <c r="B74" s="44">
        <v>0</v>
      </c>
      <c r="C74" s="44">
        <v>0</v>
      </c>
      <c r="D74" s="44">
        <v>0</v>
      </c>
      <c r="E74" s="64"/>
      <c r="F74" s="77">
        <v>0</v>
      </c>
      <c r="G74" s="44">
        <v>0</v>
      </c>
      <c r="H74" s="44">
        <v>0</v>
      </c>
      <c r="I74" s="64">
        <f t="shared" si="33"/>
        <v>0</v>
      </c>
      <c r="J74" s="44">
        <v>0</v>
      </c>
      <c r="K74" s="44">
        <v>1</v>
      </c>
      <c r="L74" s="45">
        <f t="shared" si="31"/>
        <v>1</v>
      </c>
      <c r="M74" s="6" cm="1">
        <f t="array" ref="M74">SUM(B74:D74+F74:H74)+SUM(J74:K74)</f>
        <v>1</v>
      </c>
      <c r="N74" s="132"/>
      <c r="O74" s="162"/>
    </row>
    <row r="75" spans="1:15" ht="29.1" customHeight="1" thickBot="1">
      <c r="A75" s="63" t="s">
        <v>168</v>
      </c>
      <c r="B75" s="116"/>
      <c r="C75" s="117"/>
      <c r="D75" s="117"/>
      <c r="E75" s="117"/>
      <c r="F75" s="117"/>
      <c r="G75" s="117"/>
      <c r="H75" s="117"/>
      <c r="I75" s="117"/>
      <c r="J75" s="117"/>
      <c r="K75" s="117"/>
      <c r="L75" s="117"/>
      <c r="M75" s="118"/>
      <c r="N75" s="85" t="s">
        <v>168</v>
      </c>
      <c r="O75" s="42"/>
    </row>
    <row r="76" spans="1:15" ht="71.45" customHeight="1" thickBot="1">
      <c r="A76" s="7" t="s">
        <v>169</v>
      </c>
      <c r="B76" s="38">
        <v>1</v>
      </c>
      <c r="C76" s="38">
        <v>0</v>
      </c>
      <c r="D76" s="38">
        <v>1</v>
      </c>
      <c r="E76" s="46">
        <f t="shared" si="32"/>
        <v>2</v>
      </c>
      <c r="F76" s="38">
        <v>0</v>
      </c>
      <c r="G76" s="38">
        <v>0</v>
      </c>
      <c r="H76" s="38">
        <v>0</v>
      </c>
      <c r="I76" s="46">
        <f t="shared" si="33"/>
        <v>0</v>
      </c>
      <c r="J76" s="38">
        <v>1</v>
      </c>
      <c r="K76" s="38">
        <v>0</v>
      </c>
      <c r="L76" s="46">
        <f t="shared" si="31"/>
        <v>1</v>
      </c>
      <c r="M76" s="59" cm="1">
        <f t="array" ref="M76">SUM(B76:D76+F76:H76)+SUM(J76:K76)</f>
        <v>3</v>
      </c>
      <c r="N76" s="119" t="s">
        <v>170</v>
      </c>
      <c r="O76" s="156" t="s">
        <v>171</v>
      </c>
    </row>
    <row r="77" spans="1:15" ht="68.45" customHeight="1" thickBot="1">
      <c r="A77" s="7" t="s">
        <v>172</v>
      </c>
      <c r="B77" s="44">
        <v>0</v>
      </c>
      <c r="C77" s="44">
        <v>1</v>
      </c>
      <c r="D77" s="44">
        <v>0</v>
      </c>
      <c r="E77" s="64">
        <f t="shared" si="32"/>
        <v>1</v>
      </c>
      <c r="F77" s="77">
        <v>0</v>
      </c>
      <c r="G77" s="77">
        <v>0</v>
      </c>
      <c r="H77" s="77">
        <v>0</v>
      </c>
      <c r="I77" s="64">
        <f t="shared" si="33"/>
        <v>0</v>
      </c>
      <c r="J77" s="44">
        <v>0</v>
      </c>
      <c r="K77" s="44">
        <v>1</v>
      </c>
      <c r="L77" s="45">
        <f t="shared" si="31"/>
        <v>1</v>
      </c>
      <c r="M77" s="51" cm="1">
        <f t="array" ref="M77">SUM(B77:D77+F77:H77)+SUM(J77:K77)</f>
        <v>2</v>
      </c>
      <c r="N77" s="120"/>
      <c r="O77" s="156"/>
    </row>
    <row r="78" spans="1:15" ht="28.15" customHeight="1" thickBot="1">
      <c r="A78" s="63" t="s">
        <v>173</v>
      </c>
      <c r="B78" s="116"/>
      <c r="C78" s="117"/>
      <c r="D78" s="117"/>
      <c r="E78" s="117"/>
      <c r="F78" s="117"/>
      <c r="G78" s="117"/>
      <c r="H78" s="117"/>
      <c r="I78" s="117"/>
      <c r="J78" s="117"/>
      <c r="K78" s="117"/>
      <c r="L78" s="117"/>
      <c r="M78" s="118"/>
      <c r="N78" s="86" t="s">
        <v>174</v>
      </c>
      <c r="O78" s="42"/>
    </row>
    <row r="79" spans="1:15" ht="25.9" customHeight="1" thickBot="1">
      <c r="A79" s="7" t="s">
        <v>175</v>
      </c>
      <c r="B79" s="38">
        <v>1</v>
      </c>
      <c r="C79" s="38">
        <v>0</v>
      </c>
      <c r="D79" s="38">
        <v>1</v>
      </c>
      <c r="E79" s="46">
        <f t="shared" ref="E79:E80" si="34">SUM(B79:D79)</f>
        <v>2</v>
      </c>
      <c r="F79" s="38">
        <v>0</v>
      </c>
      <c r="G79" s="38">
        <v>0</v>
      </c>
      <c r="H79" s="38">
        <v>0</v>
      </c>
      <c r="I79" s="46">
        <f t="shared" ref="I79:I80" si="35">SUM(F79:H79)</f>
        <v>0</v>
      </c>
      <c r="J79" s="38">
        <v>1</v>
      </c>
      <c r="K79" s="38">
        <v>1</v>
      </c>
      <c r="L79" s="46">
        <f t="shared" ref="L79:L80" si="36">SUM(J79:K79)</f>
        <v>2</v>
      </c>
      <c r="M79" s="59" cm="1">
        <f t="array" ref="M79">SUM(B79:D79+F79:H79)+SUM(J79:K79)</f>
        <v>4</v>
      </c>
      <c r="N79" s="132" t="s">
        <v>176</v>
      </c>
      <c r="O79" s="161"/>
    </row>
    <row r="80" spans="1:15" ht="27" customHeight="1" thickBot="1">
      <c r="A80" s="7" t="s">
        <v>177</v>
      </c>
      <c r="B80" s="4">
        <v>1</v>
      </c>
      <c r="C80" s="4">
        <v>0</v>
      </c>
      <c r="D80" s="4">
        <v>0</v>
      </c>
      <c r="E80" s="46">
        <f t="shared" si="34"/>
        <v>1</v>
      </c>
      <c r="F80" s="4">
        <v>0</v>
      </c>
      <c r="G80" s="4">
        <v>1</v>
      </c>
      <c r="H80" s="4">
        <v>0</v>
      </c>
      <c r="I80" s="46">
        <f t="shared" si="35"/>
        <v>1</v>
      </c>
      <c r="J80" s="4">
        <v>0</v>
      </c>
      <c r="K80" s="4">
        <v>0</v>
      </c>
      <c r="L80" s="49">
        <f t="shared" si="36"/>
        <v>0</v>
      </c>
      <c r="M80" s="50" cm="1">
        <f t="array" ref="M80">SUM(B80:D80+F80:H80)+SUM(J80:K80)</f>
        <v>2</v>
      </c>
      <c r="N80" s="132"/>
      <c r="O80" s="162"/>
    </row>
    <row r="81" spans="1:15" ht="27" customHeight="1" thickBot="1">
      <c r="A81" s="7" t="s">
        <v>178</v>
      </c>
      <c r="B81" s="4">
        <v>0</v>
      </c>
      <c r="C81" s="4">
        <v>1</v>
      </c>
      <c r="D81" s="4">
        <v>0</v>
      </c>
      <c r="E81" s="46">
        <f t="shared" si="32"/>
        <v>1</v>
      </c>
      <c r="F81" s="4">
        <v>0</v>
      </c>
      <c r="G81" s="4">
        <v>1</v>
      </c>
      <c r="H81" s="4">
        <v>0</v>
      </c>
      <c r="I81" s="46">
        <f t="shared" si="33"/>
        <v>1</v>
      </c>
      <c r="J81" s="4">
        <v>0</v>
      </c>
      <c r="K81" s="4">
        <v>0</v>
      </c>
      <c r="L81" s="49">
        <f t="shared" si="31"/>
        <v>0</v>
      </c>
      <c r="M81" s="50" cm="1">
        <f t="array" ref="M81">SUM(B81:D81+F81:H81)+SUM(J81:K81)</f>
        <v>2</v>
      </c>
      <c r="N81" s="132"/>
      <c r="O81" s="162"/>
    </row>
    <row r="82" spans="1:15" ht="27" customHeight="1" thickBot="1">
      <c r="A82" s="7" t="s">
        <v>117</v>
      </c>
      <c r="B82" s="4">
        <v>0</v>
      </c>
      <c r="C82" s="4">
        <v>0</v>
      </c>
      <c r="D82" s="4">
        <v>0</v>
      </c>
      <c r="E82" s="46">
        <f t="shared" ref="E82" si="37">SUM(B82:D82)</f>
        <v>0</v>
      </c>
      <c r="F82" s="4">
        <v>1</v>
      </c>
      <c r="G82" s="4">
        <v>0</v>
      </c>
      <c r="H82" s="4">
        <v>0</v>
      </c>
      <c r="I82" s="46">
        <f t="shared" ref="I82" si="38">SUM(F82:H82)</f>
        <v>1</v>
      </c>
      <c r="J82" s="4">
        <v>1</v>
      </c>
      <c r="K82" s="4">
        <v>0</v>
      </c>
      <c r="L82" s="40">
        <f t="shared" ref="L82" si="39">SUM(J82:K82)</f>
        <v>1</v>
      </c>
      <c r="M82" s="39" cm="1">
        <f t="array" ref="M82">SUM(B82:D82+F82:H82)+SUM(J82:K82)</f>
        <v>2</v>
      </c>
      <c r="N82" s="132"/>
      <c r="O82" s="162"/>
    </row>
    <row r="83" spans="1:15" ht="38.65" customHeight="1" thickBot="1">
      <c r="A83" s="7" t="s">
        <v>179</v>
      </c>
      <c r="B83" s="4">
        <v>0</v>
      </c>
      <c r="C83" s="4">
        <v>1</v>
      </c>
      <c r="D83" s="4">
        <v>0</v>
      </c>
      <c r="E83" s="46">
        <f t="shared" si="32"/>
        <v>1</v>
      </c>
      <c r="F83" s="4">
        <v>0</v>
      </c>
      <c r="G83" s="4">
        <v>1</v>
      </c>
      <c r="H83" s="4">
        <v>0</v>
      </c>
      <c r="I83" s="46">
        <f t="shared" si="33"/>
        <v>1</v>
      </c>
      <c r="J83" s="4">
        <v>0</v>
      </c>
      <c r="K83" s="4">
        <v>0</v>
      </c>
      <c r="L83" s="40">
        <f t="shared" si="31"/>
        <v>0</v>
      </c>
      <c r="M83" s="39" cm="1">
        <f t="array" ref="M83">SUM(B83:D83+F83:H83)+SUM(J83:K83)</f>
        <v>2</v>
      </c>
      <c r="N83" s="132"/>
      <c r="O83" s="162"/>
    </row>
    <row r="84" spans="1:15" ht="32.65" customHeight="1" thickBot="1">
      <c r="A84" s="7" t="s">
        <v>180</v>
      </c>
      <c r="B84" s="4">
        <v>0</v>
      </c>
      <c r="C84" s="4">
        <v>0</v>
      </c>
      <c r="D84" s="4">
        <v>1</v>
      </c>
      <c r="E84" s="46">
        <f t="shared" si="32"/>
        <v>1</v>
      </c>
      <c r="F84" s="4">
        <v>0</v>
      </c>
      <c r="G84" s="4">
        <v>0</v>
      </c>
      <c r="H84" s="4">
        <v>0</v>
      </c>
      <c r="I84" s="46">
        <f t="shared" si="33"/>
        <v>0</v>
      </c>
      <c r="J84" s="4">
        <v>0</v>
      </c>
      <c r="K84" s="4">
        <v>0</v>
      </c>
      <c r="L84" s="40">
        <f t="shared" si="31"/>
        <v>0</v>
      </c>
      <c r="M84" s="39" cm="1">
        <f t="array" ref="M84">SUM(B84:D84+F84:H84)+SUM(J84:K84)</f>
        <v>1</v>
      </c>
      <c r="N84" s="132"/>
      <c r="O84" s="162"/>
    </row>
    <row r="85" spans="1:15" ht="26.45" customHeight="1" thickBot="1">
      <c r="A85" s="7" t="s">
        <v>181</v>
      </c>
      <c r="B85" s="4">
        <v>0</v>
      </c>
      <c r="C85" s="4">
        <v>0</v>
      </c>
      <c r="D85" s="4">
        <v>1</v>
      </c>
      <c r="E85" s="46">
        <f t="shared" si="32"/>
        <v>1</v>
      </c>
      <c r="F85" s="4">
        <v>0</v>
      </c>
      <c r="G85" s="4">
        <v>0</v>
      </c>
      <c r="H85" s="4">
        <v>0</v>
      </c>
      <c r="I85" s="46">
        <f t="shared" si="33"/>
        <v>0</v>
      </c>
      <c r="J85" s="4">
        <v>0</v>
      </c>
      <c r="K85" s="4">
        <v>0</v>
      </c>
      <c r="L85" s="40">
        <f t="shared" si="31"/>
        <v>0</v>
      </c>
      <c r="M85" s="39" cm="1">
        <f t="array" ref="M85">SUM(B85:D85+F85:H85)+SUM(J85:K85)</f>
        <v>1</v>
      </c>
      <c r="N85" s="132"/>
      <c r="O85" s="162"/>
    </row>
    <row r="86" spans="1:15" ht="28.15" customHeight="1" thickBot="1">
      <c r="A86" s="7" t="s">
        <v>182</v>
      </c>
      <c r="B86" s="4">
        <v>0</v>
      </c>
      <c r="C86" s="4">
        <v>0</v>
      </c>
      <c r="D86" s="4">
        <v>0</v>
      </c>
      <c r="E86" s="46">
        <f t="shared" si="32"/>
        <v>0</v>
      </c>
      <c r="F86" s="4">
        <v>0</v>
      </c>
      <c r="G86" s="4">
        <v>0</v>
      </c>
      <c r="H86" s="4">
        <v>0</v>
      </c>
      <c r="I86" s="46">
        <f t="shared" si="33"/>
        <v>0</v>
      </c>
      <c r="J86" s="4">
        <v>1</v>
      </c>
      <c r="K86" s="4">
        <v>0</v>
      </c>
      <c r="L86" s="40">
        <f t="shared" si="31"/>
        <v>1</v>
      </c>
      <c r="M86" s="39" cm="1">
        <f t="array" ref="M86">SUM(B86:D86+F86:H86)+SUM(J86:K86)</f>
        <v>1</v>
      </c>
      <c r="N86" s="132"/>
      <c r="O86" s="162"/>
    </row>
    <row r="87" spans="1:15" ht="38.450000000000003" customHeight="1" thickBot="1">
      <c r="A87" s="8" t="s">
        <v>183</v>
      </c>
      <c r="B87" s="44">
        <v>0</v>
      </c>
      <c r="C87" s="44">
        <v>0</v>
      </c>
      <c r="D87" s="44">
        <v>0</v>
      </c>
      <c r="E87" s="64">
        <f t="shared" si="32"/>
        <v>0</v>
      </c>
      <c r="F87" s="44">
        <v>0</v>
      </c>
      <c r="G87" s="44">
        <v>0</v>
      </c>
      <c r="H87" s="44">
        <v>0</v>
      </c>
      <c r="I87" s="64">
        <f t="shared" si="33"/>
        <v>0</v>
      </c>
      <c r="J87" s="44">
        <v>0</v>
      </c>
      <c r="K87" s="44">
        <v>1</v>
      </c>
      <c r="L87" s="74">
        <f t="shared" si="31"/>
        <v>1</v>
      </c>
      <c r="M87" s="50" cm="1">
        <f t="array" ref="M87">SUM(B87:D87+F87:H87)+SUM(J87:K87)</f>
        <v>1</v>
      </c>
      <c r="N87" s="166"/>
      <c r="O87" s="162"/>
    </row>
    <row r="88" spans="1:15" ht="25.15" customHeight="1" thickBot="1">
      <c r="A88" s="131" t="s">
        <v>184</v>
      </c>
      <c r="B88" s="177"/>
      <c r="C88" s="177"/>
      <c r="D88" s="177"/>
      <c r="E88" s="177"/>
      <c r="F88" s="177"/>
      <c r="G88" s="177"/>
      <c r="H88" s="177"/>
      <c r="I88" s="177"/>
      <c r="J88" s="177"/>
      <c r="K88" s="177"/>
      <c r="L88" s="180"/>
      <c r="M88" s="98"/>
      <c r="N88" s="53"/>
      <c r="O88" s="66"/>
    </row>
    <row r="89" spans="1:15" ht="39.6" customHeight="1" thickBot="1">
      <c r="A89" s="95" t="s">
        <v>185</v>
      </c>
      <c r="B89" s="177"/>
      <c r="C89" s="177"/>
      <c r="D89" s="177"/>
      <c r="E89" s="177"/>
      <c r="F89" s="177"/>
      <c r="G89" s="177"/>
      <c r="H89" s="177"/>
      <c r="I89" s="177"/>
      <c r="J89" s="177"/>
      <c r="K89" s="177"/>
      <c r="L89" s="177"/>
      <c r="M89" s="71"/>
      <c r="N89" s="181" t="s">
        <v>186</v>
      </c>
      <c r="O89" s="97"/>
    </row>
    <row r="90" spans="1:15" ht="57" customHeight="1" thickBot="1">
      <c r="A90" s="7" t="s">
        <v>187</v>
      </c>
      <c r="B90" s="4">
        <v>0</v>
      </c>
      <c r="C90" s="4">
        <v>0</v>
      </c>
      <c r="D90" s="4">
        <v>1</v>
      </c>
      <c r="E90" s="40">
        <f>SUM(B90:D90)</f>
        <v>1</v>
      </c>
      <c r="F90" s="4">
        <v>1</v>
      </c>
      <c r="G90" s="4">
        <v>1</v>
      </c>
      <c r="H90" s="4">
        <v>1</v>
      </c>
      <c r="I90" s="40">
        <f>SUM(F90:H90)</f>
        <v>3</v>
      </c>
      <c r="J90" s="4">
        <v>1</v>
      </c>
      <c r="K90" s="4">
        <v>1</v>
      </c>
      <c r="L90" s="40">
        <f>SUM(J90:K90)</f>
        <v>2</v>
      </c>
      <c r="M90" s="39">
        <f>SUM(B90:D90)+SUM(F90:H90)+SUM(J90:K90)</f>
        <v>6</v>
      </c>
      <c r="N90" s="132" t="s">
        <v>188</v>
      </c>
      <c r="O90" s="155" t="s">
        <v>189</v>
      </c>
    </row>
    <row r="91" spans="1:15" ht="55.9" customHeight="1" thickBot="1">
      <c r="A91" s="7" t="s">
        <v>190</v>
      </c>
      <c r="B91" s="4">
        <v>1</v>
      </c>
      <c r="C91" s="4">
        <v>0</v>
      </c>
      <c r="D91" s="4">
        <v>0</v>
      </c>
      <c r="E91" s="40">
        <f>SUM(B91:D91)</f>
        <v>1</v>
      </c>
      <c r="F91" s="4">
        <v>0</v>
      </c>
      <c r="G91" s="4">
        <v>1</v>
      </c>
      <c r="H91" s="4">
        <v>1</v>
      </c>
      <c r="I91" s="40">
        <f>SUM(F91:H91)</f>
        <v>2</v>
      </c>
      <c r="J91" s="4">
        <v>1</v>
      </c>
      <c r="K91" s="4">
        <v>1</v>
      </c>
      <c r="L91" s="40">
        <f>SUM(J91:K91)</f>
        <v>2</v>
      </c>
      <c r="M91" s="39">
        <f>SUM(B91:D91)+SUM(F91:H91)+SUM(J91:K91)</f>
        <v>5</v>
      </c>
      <c r="N91" s="132"/>
      <c r="O91" s="156"/>
    </row>
    <row r="92" spans="1:15" ht="66" customHeight="1" thickBot="1">
      <c r="A92" s="7" t="s">
        <v>191</v>
      </c>
      <c r="B92" s="4">
        <v>1</v>
      </c>
      <c r="C92" s="4">
        <v>1</v>
      </c>
      <c r="D92" s="4">
        <v>1</v>
      </c>
      <c r="E92" s="40">
        <f>SUM(B92:D92)</f>
        <v>3</v>
      </c>
      <c r="F92" s="4">
        <v>0</v>
      </c>
      <c r="G92" s="4">
        <v>0</v>
      </c>
      <c r="H92" s="4">
        <v>0</v>
      </c>
      <c r="I92" s="40">
        <f>SUM(F92:H92)</f>
        <v>0</v>
      </c>
      <c r="J92" s="4">
        <v>1</v>
      </c>
      <c r="K92" s="4">
        <v>1</v>
      </c>
      <c r="L92" s="40">
        <f>SUM(J92:K92)</f>
        <v>2</v>
      </c>
      <c r="M92" s="39">
        <f t="shared" ref="M92:M93" si="40">SUM(B92:D92)+SUM(F92:H92)+SUM(J92:K92)</f>
        <v>5</v>
      </c>
      <c r="N92" s="132"/>
      <c r="O92" s="156"/>
    </row>
    <row r="93" spans="1:15" ht="61.15" customHeight="1" thickBot="1">
      <c r="A93" s="7" t="s">
        <v>192</v>
      </c>
      <c r="B93" s="4">
        <v>1</v>
      </c>
      <c r="C93" s="4">
        <v>0</v>
      </c>
      <c r="D93" s="4">
        <v>1</v>
      </c>
      <c r="E93" s="40">
        <f>SUM(B93:D93)</f>
        <v>2</v>
      </c>
      <c r="F93" s="4">
        <v>0</v>
      </c>
      <c r="G93" s="4">
        <v>1</v>
      </c>
      <c r="H93" s="4">
        <v>0</v>
      </c>
      <c r="I93" s="40">
        <f>SUM(F93:H93)</f>
        <v>1</v>
      </c>
      <c r="J93" s="4">
        <v>1</v>
      </c>
      <c r="K93" s="4">
        <v>1</v>
      </c>
      <c r="L93" s="40">
        <f>SUM(J93:K93)</f>
        <v>2</v>
      </c>
      <c r="M93" s="39">
        <f t="shared" si="40"/>
        <v>5</v>
      </c>
      <c r="N93" s="120"/>
      <c r="O93" s="156"/>
    </row>
    <row r="94" spans="1:15" ht="39.6" customHeight="1" thickBot="1">
      <c r="A94" s="70" t="s">
        <v>193</v>
      </c>
      <c r="B94" s="114"/>
      <c r="C94" s="114"/>
      <c r="D94" s="114"/>
      <c r="E94" s="114"/>
      <c r="F94" s="114"/>
      <c r="G94" s="114"/>
      <c r="H94" s="114"/>
      <c r="I94" s="114"/>
      <c r="J94" s="114"/>
      <c r="K94" s="114"/>
      <c r="L94" s="114"/>
      <c r="M94" s="115"/>
      <c r="N94" s="69" t="s">
        <v>193</v>
      </c>
      <c r="O94" s="42"/>
    </row>
    <row r="95" spans="1:15" ht="39" customHeight="1" thickBot="1">
      <c r="A95" s="56" t="s">
        <v>194</v>
      </c>
      <c r="B95" s="4">
        <v>1</v>
      </c>
      <c r="C95" s="4">
        <v>1</v>
      </c>
      <c r="D95" s="4">
        <v>0</v>
      </c>
      <c r="E95" s="40">
        <f t="shared" ref="E95:E107" si="41">SUM(B95:D95)</f>
        <v>2</v>
      </c>
      <c r="F95" s="4">
        <v>0</v>
      </c>
      <c r="G95" s="4">
        <v>0</v>
      </c>
      <c r="H95" s="4">
        <v>1</v>
      </c>
      <c r="I95" s="40">
        <f t="shared" ref="I95:I107" si="42">SUM(F95:H95)</f>
        <v>1</v>
      </c>
      <c r="J95" s="4">
        <v>1</v>
      </c>
      <c r="K95" s="4">
        <v>1</v>
      </c>
      <c r="L95" s="40">
        <f t="shared" ref="L95:L107" si="43">SUM(J95:K95)</f>
        <v>2</v>
      </c>
      <c r="M95" s="39">
        <f>SUM(B95:D95)+SUM(F95:H95)+SUM(J95:K95)</f>
        <v>5</v>
      </c>
      <c r="N95" s="155" t="s">
        <v>195</v>
      </c>
      <c r="O95" s="155" t="s">
        <v>196</v>
      </c>
    </row>
    <row r="96" spans="1:15" ht="40.15" customHeight="1" thickBot="1">
      <c r="A96" s="56" t="s">
        <v>197</v>
      </c>
      <c r="B96" s="4">
        <v>0</v>
      </c>
      <c r="C96" s="4">
        <v>0</v>
      </c>
      <c r="D96" s="4">
        <v>1</v>
      </c>
      <c r="E96" s="40">
        <f t="shared" si="41"/>
        <v>1</v>
      </c>
      <c r="F96" s="4">
        <v>0</v>
      </c>
      <c r="G96" s="4">
        <v>1</v>
      </c>
      <c r="H96" s="4">
        <v>0</v>
      </c>
      <c r="I96" s="40">
        <f t="shared" si="42"/>
        <v>1</v>
      </c>
      <c r="J96" s="4">
        <v>0</v>
      </c>
      <c r="K96" s="4">
        <v>1</v>
      </c>
      <c r="L96" s="40">
        <f t="shared" si="43"/>
        <v>1</v>
      </c>
      <c r="M96" s="39">
        <f t="shared" ref="M96:M107" si="44">SUM(B96:D96)+SUM(F96:H96)+SUM(J96:K96)</f>
        <v>3</v>
      </c>
      <c r="N96" s="156"/>
      <c r="O96" s="156"/>
    </row>
    <row r="97" spans="1:15" ht="43.9" customHeight="1" thickBot="1">
      <c r="A97" s="56" t="s">
        <v>198</v>
      </c>
      <c r="B97" s="4">
        <v>0</v>
      </c>
      <c r="C97" s="4">
        <v>0</v>
      </c>
      <c r="D97" s="4">
        <v>0</v>
      </c>
      <c r="E97" s="40">
        <f>SUM(B97:D97)</f>
        <v>0</v>
      </c>
      <c r="F97" s="4">
        <v>0</v>
      </c>
      <c r="G97" s="4">
        <v>1</v>
      </c>
      <c r="H97" s="4">
        <v>1</v>
      </c>
      <c r="I97" s="40">
        <f t="shared" si="42"/>
        <v>2</v>
      </c>
      <c r="J97" s="4">
        <v>0</v>
      </c>
      <c r="K97" s="4">
        <v>0</v>
      </c>
      <c r="L97" s="40">
        <f t="shared" si="43"/>
        <v>0</v>
      </c>
      <c r="M97" s="39">
        <f t="shared" si="44"/>
        <v>2</v>
      </c>
      <c r="N97" s="156"/>
      <c r="O97" s="156"/>
    </row>
    <row r="98" spans="1:15" ht="48" customHeight="1" thickBot="1">
      <c r="A98" s="72" t="s">
        <v>199</v>
      </c>
      <c r="B98" s="4">
        <v>0</v>
      </c>
      <c r="C98" s="4">
        <v>0</v>
      </c>
      <c r="D98" s="4">
        <v>0</v>
      </c>
      <c r="E98" s="40">
        <f>SUM(B98:D98)</f>
        <v>0</v>
      </c>
      <c r="F98" s="4">
        <v>0</v>
      </c>
      <c r="G98" s="4">
        <v>0</v>
      </c>
      <c r="H98" s="4">
        <v>0</v>
      </c>
      <c r="I98" s="40">
        <f>SUM(F98:H98)</f>
        <v>0</v>
      </c>
      <c r="J98" s="4">
        <v>0</v>
      </c>
      <c r="K98" s="4">
        <v>1</v>
      </c>
      <c r="L98" s="40">
        <f>SUM(J98:K98)</f>
        <v>1</v>
      </c>
      <c r="M98" s="39">
        <f t="shared" si="44"/>
        <v>1</v>
      </c>
      <c r="N98" s="156"/>
      <c r="O98" s="156"/>
    </row>
    <row r="99" spans="1:15" ht="42" customHeight="1" thickBot="1">
      <c r="A99" s="72" t="s">
        <v>200</v>
      </c>
      <c r="B99" s="4">
        <v>0</v>
      </c>
      <c r="C99" s="4">
        <v>0</v>
      </c>
      <c r="D99" s="4">
        <v>0</v>
      </c>
      <c r="E99" s="40">
        <f>SUM(B99:D99)</f>
        <v>0</v>
      </c>
      <c r="F99" s="4">
        <v>0</v>
      </c>
      <c r="G99" s="4">
        <v>0</v>
      </c>
      <c r="H99" s="4">
        <v>1</v>
      </c>
      <c r="I99" s="40">
        <f t="shared" si="42"/>
        <v>1</v>
      </c>
      <c r="J99" s="4">
        <v>0</v>
      </c>
      <c r="K99" s="4">
        <v>0</v>
      </c>
      <c r="L99" s="40">
        <f>SUM(J99:K99)</f>
        <v>0</v>
      </c>
      <c r="M99" s="39">
        <f t="shared" si="44"/>
        <v>1</v>
      </c>
      <c r="N99" s="156"/>
      <c r="O99" s="156"/>
    </row>
    <row r="100" spans="1:15" ht="45.6" customHeight="1" thickBot="1">
      <c r="A100" s="63" t="s">
        <v>201</v>
      </c>
      <c r="B100" s="114"/>
      <c r="C100" s="114"/>
      <c r="D100" s="114"/>
      <c r="E100" s="114"/>
      <c r="F100" s="114"/>
      <c r="G100" s="114"/>
      <c r="H100" s="114"/>
      <c r="I100" s="114"/>
      <c r="J100" s="114"/>
      <c r="K100" s="114"/>
      <c r="L100" s="114"/>
      <c r="M100" s="115"/>
      <c r="N100" s="69" t="s">
        <v>193</v>
      </c>
      <c r="O100" s="42"/>
    </row>
    <row r="101" spans="1:15" ht="36" customHeight="1" thickBot="1">
      <c r="A101" s="7" t="s">
        <v>35</v>
      </c>
      <c r="B101" s="4">
        <v>1</v>
      </c>
      <c r="C101" s="4">
        <v>0</v>
      </c>
      <c r="D101" s="4">
        <v>1</v>
      </c>
      <c r="E101" s="40">
        <f t="shared" si="41"/>
        <v>2</v>
      </c>
      <c r="F101" s="4">
        <v>1</v>
      </c>
      <c r="G101" s="4">
        <v>1</v>
      </c>
      <c r="H101" s="4">
        <v>0</v>
      </c>
      <c r="I101" s="40">
        <f t="shared" si="42"/>
        <v>2</v>
      </c>
      <c r="J101" s="4">
        <v>1</v>
      </c>
      <c r="K101" s="4">
        <v>1</v>
      </c>
      <c r="L101" s="40">
        <f t="shared" si="43"/>
        <v>2</v>
      </c>
      <c r="M101" s="39">
        <f t="shared" si="44"/>
        <v>6</v>
      </c>
      <c r="N101" s="155" t="s">
        <v>202</v>
      </c>
      <c r="O101" s="155"/>
    </row>
    <row r="102" spans="1:15" ht="39.6" customHeight="1" thickBot="1">
      <c r="A102" s="7" t="s">
        <v>203</v>
      </c>
      <c r="B102" s="4">
        <v>0</v>
      </c>
      <c r="C102" s="4">
        <v>1</v>
      </c>
      <c r="D102" s="4">
        <v>0</v>
      </c>
      <c r="E102" s="40">
        <f t="shared" si="41"/>
        <v>1</v>
      </c>
      <c r="F102" s="4">
        <v>0</v>
      </c>
      <c r="G102" s="4">
        <v>0</v>
      </c>
      <c r="H102" s="4">
        <v>0</v>
      </c>
      <c r="I102" s="40">
        <f t="shared" si="42"/>
        <v>0</v>
      </c>
      <c r="J102" s="4">
        <v>0</v>
      </c>
      <c r="K102" s="4">
        <v>0</v>
      </c>
      <c r="L102" s="40">
        <f t="shared" si="43"/>
        <v>0</v>
      </c>
      <c r="M102" s="39">
        <f t="shared" si="44"/>
        <v>1</v>
      </c>
      <c r="N102" s="156"/>
      <c r="O102" s="156"/>
    </row>
    <row r="103" spans="1:15" ht="41.45" customHeight="1" thickBot="1">
      <c r="A103" s="7" t="s">
        <v>204</v>
      </c>
      <c r="B103" s="4">
        <v>0</v>
      </c>
      <c r="C103" s="4">
        <v>0</v>
      </c>
      <c r="D103" s="4">
        <v>0</v>
      </c>
      <c r="E103" s="40"/>
      <c r="F103" s="4">
        <v>0</v>
      </c>
      <c r="G103" s="4">
        <v>0</v>
      </c>
      <c r="H103" s="4">
        <v>1</v>
      </c>
      <c r="I103" s="40">
        <f t="shared" si="42"/>
        <v>1</v>
      </c>
      <c r="J103" s="4">
        <v>0</v>
      </c>
      <c r="K103" s="4">
        <v>0</v>
      </c>
      <c r="L103" s="40">
        <f t="shared" si="43"/>
        <v>0</v>
      </c>
      <c r="M103" s="39">
        <f t="shared" si="44"/>
        <v>1</v>
      </c>
      <c r="N103" s="157"/>
      <c r="O103" s="157"/>
    </row>
    <row r="104" spans="1:15" ht="32.450000000000003" customHeight="1" thickBot="1">
      <c r="A104" s="63" t="s">
        <v>205</v>
      </c>
      <c r="B104" s="114"/>
      <c r="C104" s="114"/>
      <c r="D104" s="114"/>
      <c r="E104" s="114"/>
      <c r="F104" s="114"/>
      <c r="G104" s="114"/>
      <c r="H104" s="114"/>
      <c r="I104" s="114"/>
      <c r="J104" s="114"/>
      <c r="K104" s="114"/>
      <c r="L104" s="114"/>
      <c r="M104" s="115"/>
      <c r="N104" s="69"/>
      <c r="O104" s="42"/>
    </row>
    <row r="105" spans="1:15" ht="33" customHeight="1" thickBot="1">
      <c r="A105" s="7" t="s">
        <v>206</v>
      </c>
      <c r="B105" s="4">
        <v>1</v>
      </c>
      <c r="C105" s="4">
        <v>0</v>
      </c>
      <c r="D105" s="4">
        <v>0</v>
      </c>
      <c r="E105" s="40">
        <f t="shared" si="41"/>
        <v>1</v>
      </c>
      <c r="F105" s="4">
        <v>1</v>
      </c>
      <c r="G105" s="4">
        <v>0</v>
      </c>
      <c r="H105" s="4">
        <v>0</v>
      </c>
      <c r="I105" s="40">
        <f t="shared" si="42"/>
        <v>1</v>
      </c>
      <c r="J105" s="4">
        <v>1</v>
      </c>
      <c r="K105" s="4">
        <v>0</v>
      </c>
      <c r="L105" s="40">
        <f t="shared" si="43"/>
        <v>1</v>
      </c>
      <c r="M105" s="39">
        <f t="shared" si="44"/>
        <v>3</v>
      </c>
      <c r="N105" s="155" t="s">
        <v>207</v>
      </c>
      <c r="O105" s="155"/>
    </row>
    <row r="106" spans="1:15" ht="37.9" customHeight="1" thickBot="1">
      <c r="A106" s="7" t="s">
        <v>208</v>
      </c>
      <c r="B106" s="4">
        <v>0</v>
      </c>
      <c r="C106" s="4">
        <v>1</v>
      </c>
      <c r="D106" s="4">
        <v>0</v>
      </c>
      <c r="E106" s="40">
        <f t="shared" si="41"/>
        <v>1</v>
      </c>
      <c r="F106" s="4">
        <v>0</v>
      </c>
      <c r="G106" s="4">
        <v>0</v>
      </c>
      <c r="H106" s="4">
        <v>0</v>
      </c>
      <c r="I106" s="40">
        <f t="shared" si="42"/>
        <v>0</v>
      </c>
      <c r="J106" s="4">
        <v>0</v>
      </c>
      <c r="K106" s="4">
        <v>0</v>
      </c>
      <c r="L106" s="40">
        <f t="shared" si="43"/>
        <v>0</v>
      </c>
      <c r="M106" s="39">
        <f t="shared" si="44"/>
        <v>1</v>
      </c>
      <c r="N106" s="156"/>
      <c r="O106" s="156"/>
    </row>
    <row r="107" spans="1:15" ht="37.9" customHeight="1" thickBot="1">
      <c r="A107" s="7" t="s">
        <v>209</v>
      </c>
      <c r="B107" s="4">
        <v>0</v>
      </c>
      <c r="C107" s="4">
        <v>0</v>
      </c>
      <c r="D107" s="4">
        <v>0</v>
      </c>
      <c r="E107" s="40">
        <f t="shared" si="41"/>
        <v>0</v>
      </c>
      <c r="F107" s="4">
        <v>0</v>
      </c>
      <c r="G107" s="4">
        <v>0</v>
      </c>
      <c r="H107" s="4">
        <v>0</v>
      </c>
      <c r="I107" s="40">
        <f t="shared" si="42"/>
        <v>0</v>
      </c>
      <c r="J107" s="4">
        <v>1</v>
      </c>
      <c r="K107" s="4">
        <v>0</v>
      </c>
      <c r="L107" s="40">
        <f t="shared" si="43"/>
        <v>1</v>
      </c>
      <c r="M107" s="39">
        <f t="shared" si="44"/>
        <v>1</v>
      </c>
      <c r="N107" s="156"/>
      <c r="O107" s="157"/>
    </row>
    <row r="108" spans="1:15" ht="37.9" customHeight="1" thickBot="1">
      <c r="A108" s="182" t="s">
        <v>210</v>
      </c>
      <c r="B108" s="128"/>
      <c r="C108" s="128"/>
      <c r="D108" s="128"/>
      <c r="E108" s="128"/>
      <c r="F108" s="128"/>
      <c r="G108" s="128"/>
      <c r="H108" s="128"/>
      <c r="I108" s="128"/>
      <c r="J108" s="128"/>
      <c r="K108" s="128"/>
      <c r="L108" s="128"/>
      <c r="M108" s="129"/>
      <c r="N108" s="69"/>
      <c r="O108" s="91"/>
    </row>
    <row r="109" spans="1:15" ht="27" customHeight="1" thickBot="1">
      <c r="A109" s="183" t="s">
        <v>211</v>
      </c>
      <c r="B109" s="131"/>
      <c r="C109" s="177"/>
      <c r="D109" s="177"/>
      <c r="E109" s="177"/>
      <c r="F109" s="177"/>
      <c r="G109" s="177"/>
      <c r="H109" s="177"/>
      <c r="I109" s="177"/>
      <c r="J109" s="177"/>
      <c r="K109" s="177"/>
      <c r="L109" s="177"/>
      <c r="M109" s="184"/>
      <c r="N109" s="86" t="s">
        <v>212</v>
      </c>
      <c r="O109" s="42"/>
    </row>
    <row r="110" spans="1:15" ht="37.15" customHeight="1" thickBot="1">
      <c r="A110" s="7" t="s">
        <v>213</v>
      </c>
      <c r="B110" s="38">
        <v>1</v>
      </c>
      <c r="C110" s="38">
        <v>1</v>
      </c>
      <c r="D110" s="38">
        <v>1</v>
      </c>
      <c r="E110" s="46">
        <f>SUM(B110:D110)</f>
        <v>3</v>
      </c>
      <c r="F110" s="38">
        <v>1</v>
      </c>
      <c r="G110" s="38">
        <v>0</v>
      </c>
      <c r="H110" s="38">
        <v>1</v>
      </c>
      <c r="I110" s="46">
        <f>SUM(F110:H110)</f>
        <v>2</v>
      </c>
      <c r="J110" s="38">
        <v>1</v>
      </c>
      <c r="K110" s="38">
        <v>1</v>
      </c>
      <c r="L110" s="46">
        <f>SUM(J110:K110)</f>
        <v>2</v>
      </c>
      <c r="M110" s="59">
        <f>SUM(B110:D110)+SUM(F110:H110)+SUM(J110:K110)</f>
        <v>7</v>
      </c>
      <c r="N110" s="172" t="s">
        <v>214</v>
      </c>
      <c r="O110" s="155" t="s">
        <v>215</v>
      </c>
    </row>
    <row r="111" spans="1:15" ht="37.15" customHeight="1" thickBot="1">
      <c r="A111" s="7" t="s">
        <v>216</v>
      </c>
      <c r="B111" s="4">
        <v>1</v>
      </c>
      <c r="C111" s="4">
        <v>1</v>
      </c>
      <c r="D111" s="4">
        <v>0</v>
      </c>
      <c r="E111" s="40">
        <f t="shared" ref="E111:E115" si="45">SUM(B111:D111)</f>
        <v>2</v>
      </c>
      <c r="F111" s="4">
        <v>0</v>
      </c>
      <c r="G111" s="4">
        <v>0</v>
      </c>
      <c r="H111" s="4">
        <v>1</v>
      </c>
      <c r="I111" s="40">
        <f t="shared" ref="I111:I115" si="46">SUM(F111:H111)</f>
        <v>1</v>
      </c>
      <c r="J111" s="4">
        <v>1</v>
      </c>
      <c r="K111" s="4">
        <v>1</v>
      </c>
      <c r="L111" s="40">
        <f t="shared" ref="L111:L115" si="47">SUM(J111:K111)</f>
        <v>2</v>
      </c>
      <c r="M111" s="39">
        <f t="shared" ref="M111:M115" si="48">SUM(B111:D111)+SUM(F111:H111)+SUM(J111:K111)</f>
        <v>5</v>
      </c>
      <c r="N111" s="169"/>
      <c r="O111" s="156"/>
    </row>
    <row r="112" spans="1:15" ht="37.15" customHeight="1" thickBot="1">
      <c r="A112" s="7" t="s">
        <v>217</v>
      </c>
      <c r="B112" s="4">
        <v>1</v>
      </c>
      <c r="C112" s="4">
        <v>1</v>
      </c>
      <c r="D112" s="4">
        <v>1</v>
      </c>
      <c r="E112" s="40">
        <f t="shared" si="45"/>
        <v>3</v>
      </c>
      <c r="F112" s="4">
        <v>0</v>
      </c>
      <c r="G112" s="4">
        <v>0</v>
      </c>
      <c r="H112" s="4">
        <v>0</v>
      </c>
      <c r="I112" s="40">
        <f t="shared" si="46"/>
        <v>0</v>
      </c>
      <c r="J112" s="4">
        <v>1</v>
      </c>
      <c r="K112" s="4">
        <v>1</v>
      </c>
      <c r="L112" s="40">
        <f t="shared" si="47"/>
        <v>2</v>
      </c>
      <c r="M112" s="39">
        <f t="shared" si="48"/>
        <v>5</v>
      </c>
      <c r="N112" s="169"/>
      <c r="O112" s="156"/>
    </row>
    <row r="113" spans="1:15" ht="37.15" customHeight="1" thickBot="1">
      <c r="A113" s="7" t="s">
        <v>218</v>
      </c>
      <c r="B113" s="4">
        <v>0</v>
      </c>
      <c r="C113" s="4">
        <v>0</v>
      </c>
      <c r="D113" s="4">
        <v>0</v>
      </c>
      <c r="E113" s="40">
        <f t="shared" si="45"/>
        <v>0</v>
      </c>
      <c r="F113" s="4">
        <v>0</v>
      </c>
      <c r="G113" s="4">
        <v>0</v>
      </c>
      <c r="H113" s="4">
        <v>1</v>
      </c>
      <c r="I113" s="40">
        <f t="shared" si="46"/>
        <v>1</v>
      </c>
      <c r="J113" s="4">
        <v>1</v>
      </c>
      <c r="K113" s="4">
        <v>0</v>
      </c>
      <c r="L113" s="40">
        <f t="shared" si="47"/>
        <v>1</v>
      </c>
      <c r="M113" s="39">
        <f t="shared" si="48"/>
        <v>2</v>
      </c>
      <c r="N113" s="169"/>
      <c r="O113" s="156"/>
    </row>
    <row r="114" spans="1:15" ht="37.15" customHeight="1" thickBot="1">
      <c r="A114" s="7" t="s">
        <v>219</v>
      </c>
      <c r="B114" s="4">
        <v>1</v>
      </c>
      <c r="C114" s="4">
        <v>0</v>
      </c>
      <c r="D114" s="4">
        <v>0</v>
      </c>
      <c r="E114" s="40">
        <f t="shared" si="45"/>
        <v>1</v>
      </c>
      <c r="F114" s="4">
        <v>0</v>
      </c>
      <c r="G114" s="4">
        <v>0</v>
      </c>
      <c r="H114" s="4">
        <v>0</v>
      </c>
      <c r="I114" s="40">
        <f t="shared" si="46"/>
        <v>0</v>
      </c>
      <c r="J114" s="4">
        <v>0</v>
      </c>
      <c r="K114" s="4">
        <v>0</v>
      </c>
      <c r="L114" s="40">
        <f t="shared" si="47"/>
        <v>0</v>
      </c>
      <c r="M114" s="39">
        <f t="shared" si="48"/>
        <v>1</v>
      </c>
      <c r="N114" s="169"/>
      <c r="O114" s="156"/>
    </row>
    <row r="115" spans="1:15" ht="37.15" customHeight="1" thickBot="1">
      <c r="A115" s="7" t="s">
        <v>220</v>
      </c>
      <c r="B115" s="4">
        <v>0</v>
      </c>
      <c r="C115" s="4">
        <v>0</v>
      </c>
      <c r="D115" s="4">
        <v>0</v>
      </c>
      <c r="E115" s="40">
        <f t="shared" si="45"/>
        <v>0</v>
      </c>
      <c r="F115" s="4">
        <v>0</v>
      </c>
      <c r="G115" s="4">
        <v>0</v>
      </c>
      <c r="H115" s="4">
        <v>0</v>
      </c>
      <c r="I115" s="40">
        <f t="shared" si="46"/>
        <v>0</v>
      </c>
      <c r="J115" s="4">
        <v>1</v>
      </c>
      <c r="K115" s="4">
        <v>0</v>
      </c>
      <c r="L115" s="40">
        <f t="shared" si="47"/>
        <v>1</v>
      </c>
      <c r="M115" s="39">
        <f t="shared" si="48"/>
        <v>1</v>
      </c>
      <c r="N115" s="169"/>
      <c r="O115" s="157"/>
    </row>
    <row r="116" spans="1:15" ht="37.15" customHeight="1" thickBot="1">
      <c r="A116" s="63" t="s">
        <v>221</v>
      </c>
      <c r="B116" s="114"/>
      <c r="C116" s="114"/>
      <c r="D116" s="114"/>
      <c r="E116" s="114"/>
      <c r="F116" s="114"/>
      <c r="G116" s="114"/>
      <c r="H116" s="114"/>
      <c r="I116" s="114"/>
      <c r="J116" s="114"/>
      <c r="K116" s="114"/>
      <c r="L116" s="114"/>
      <c r="M116" s="115"/>
      <c r="N116" s="62" t="s">
        <v>222</v>
      </c>
      <c r="O116" s="67"/>
    </row>
    <row r="117" spans="1:15" ht="44.45" customHeight="1" thickBot="1">
      <c r="A117" s="7" t="s">
        <v>223</v>
      </c>
      <c r="B117" s="4">
        <v>1</v>
      </c>
      <c r="C117" s="4">
        <v>1</v>
      </c>
      <c r="D117" s="4">
        <v>1</v>
      </c>
      <c r="E117" s="40">
        <f t="shared" ref="E117:E132" si="49">SUM(B117:D117)</f>
        <v>3</v>
      </c>
      <c r="F117" s="4">
        <v>1</v>
      </c>
      <c r="G117" s="4">
        <v>0</v>
      </c>
      <c r="H117" s="4">
        <v>1</v>
      </c>
      <c r="I117" s="40">
        <f t="shared" ref="I117:I132" si="50">SUM(F117:H117)</f>
        <v>2</v>
      </c>
      <c r="J117" s="4">
        <v>1</v>
      </c>
      <c r="K117" s="4">
        <v>1</v>
      </c>
      <c r="L117" s="40">
        <f t="shared" ref="L117:L132" si="51">SUM(J117:K117)</f>
        <v>2</v>
      </c>
      <c r="M117" s="39">
        <f t="shared" ref="M117:M132" si="52">SUM(B117:D117)+SUM(F117:H117)+SUM(J117:K117)</f>
        <v>7</v>
      </c>
      <c r="N117" s="168" t="s">
        <v>224</v>
      </c>
      <c r="O117" s="161"/>
    </row>
    <row r="118" spans="1:15" ht="37.15" customHeight="1" thickBot="1">
      <c r="A118" s="7" t="s">
        <v>225</v>
      </c>
      <c r="B118" s="4">
        <v>1</v>
      </c>
      <c r="C118" s="4">
        <v>0</v>
      </c>
      <c r="D118" s="4">
        <v>0</v>
      </c>
      <c r="E118" s="40"/>
      <c r="F118" s="4">
        <v>1</v>
      </c>
      <c r="G118" s="4">
        <v>0</v>
      </c>
      <c r="H118" s="4">
        <v>0</v>
      </c>
      <c r="I118" s="40">
        <f t="shared" si="50"/>
        <v>1</v>
      </c>
      <c r="J118" s="4">
        <v>1</v>
      </c>
      <c r="K118" s="4">
        <v>0</v>
      </c>
      <c r="L118" s="40">
        <f t="shared" si="51"/>
        <v>1</v>
      </c>
      <c r="M118" s="39">
        <f t="shared" si="52"/>
        <v>3</v>
      </c>
      <c r="N118" s="169"/>
      <c r="O118" s="171"/>
    </row>
    <row r="119" spans="1:15" ht="37.15" customHeight="1" thickBot="1">
      <c r="A119" s="63" t="s">
        <v>226</v>
      </c>
      <c r="B119" s="114"/>
      <c r="C119" s="114"/>
      <c r="D119" s="114"/>
      <c r="E119" s="114">
        <f t="shared" si="49"/>
        <v>0</v>
      </c>
      <c r="F119" s="114"/>
      <c r="G119" s="114"/>
      <c r="H119" s="114"/>
      <c r="I119" s="114">
        <f t="shared" si="50"/>
        <v>0</v>
      </c>
      <c r="J119" s="114"/>
      <c r="K119" s="114"/>
      <c r="L119" s="114">
        <f t="shared" si="51"/>
        <v>0</v>
      </c>
      <c r="M119" s="115">
        <f t="shared" si="52"/>
        <v>0</v>
      </c>
      <c r="N119" s="63" t="s">
        <v>227</v>
      </c>
      <c r="O119" s="42"/>
    </row>
    <row r="120" spans="1:15" ht="37.15" customHeight="1" thickBot="1">
      <c r="A120" s="7" t="s">
        <v>228</v>
      </c>
      <c r="B120" s="4">
        <v>1</v>
      </c>
      <c r="C120" s="4">
        <v>1</v>
      </c>
      <c r="D120" s="4">
        <v>1</v>
      </c>
      <c r="E120" s="40">
        <f t="shared" si="49"/>
        <v>3</v>
      </c>
      <c r="F120" s="4">
        <v>0</v>
      </c>
      <c r="G120" s="4">
        <v>0</v>
      </c>
      <c r="H120" s="4">
        <v>1</v>
      </c>
      <c r="I120" s="40">
        <f t="shared" si="50"/>
        <v>1</v>
      </c>
      <c r="J120" s="4">
        <v>1</v>
      </c>
      <c r="K120" s="4">
        <v>1</v>
      </c>
      <c r="L120" s="40">
        <f t="shared" si="51"/>
        <v>2</v>
      </c>
      <c r="M120" s="39">
        <f t="shared" si="52"/>
        <v>6</v>
      </c>
      <c r="N120" s="168" t="s">
        <v>229</v>
      </c>
      <c r="O120" s="155"/>
    </row>
    <row r="121" spans="1:15" ht="37.15" customHeight="1" thickBot="1">
      <c r="A121" s="7" t="s">
        <v>230</v>
      </c>
      <c r="B121" s="4">
        <v>1</v>
      </c>
      <c r="C121" s="4" t="s">
        <v>87</v>
      </c>
      <c r="D121" s="4">
        <v>0</v>
      </c>
      <c r="E121" s="40">
        <f t="shared" si="49"/>
        <v>1</v>
      </c>
      <c r="F121" s="4">
        <v>0</v>
      </c>
      <c r="G121" s="4">
        <v>0</v>
      </c>
      <c r="H121" s="4">
        <v>1</v>
      </c>
      <c r="I121" s="40">
        <f t="shared" si="50"/>
        <v>1</v>
      </c>
      <c r="J121" s="4">
        <v>0</v>
      </c>
      <c r="K121" s="4">
        <v>0</v>
      </c>
      <c r="L121" s="40">
        <f t="shared" si="51"/>
        <v>0</v>
      </c>
      <c r="M121" s="39">
        <f t="shared" si="52"/>
        <v>2</v>
      </c>
      <c r="N121" s="169"/>
      <c r="O121" s="156"/>
    </row>
    <row r="122" spans="1:15" ht="37.15" customHeight="1" thickBot="1">
      <c r="A122" s="7" t="s">
        <v>231</v>
      </c>
      <c r="B122" s="4">
        <v>0</v>
      </c>
      <c r="C122" s="4">
        <v>1</v>
      </c>
      <c r="D122" s="4">
        <v>0</v>
      </c>
      <c r="E122" s="40">
        <f t="shared" si="49"/>
        <v>1</v>
      </c>
      <c r="F122" s="4">
        <v>1</v>
      </c>
      <c r="G122" s="4">
        <v>0</v>
      </c>
      <c r="H122" s="4">
        <v>0</v>
      </c>
      <c r="I122" s="40">
        <f t="shared" si="50"/>
        <v>1</v>
      </c>
      <c r="J122" s="4">
        <v>0</v>
      </c>
      <c r="K122" s="4">
        <v>0</v>
      </c>
      <c r="L122" s="40">
        <f t="shared" si="51"/>
        <v>0</v>
      </c>
      <c r="M122" s="39">
        <f t="shared" si="52"/>
        <v>2</v>
      </c>
      <c r="N122" s="169"/>
      <c r="O122" s="156"/>
    </row>
    <row r="123" spans="1:15" ht="37.15" customHeight="1" thickBot="1">
      <c r="A123" s="7" t="s">
        <v>232</v>
      </c>
      <c r="B123" s="4">
        <v>0</v>
      </c>
      <c r="C123" s="4">
        <v>0</v>
      </c>
      <c r="D123" s="4">
        <v>0</v>
      </c>
      <c r="E123" s="40">
        <f t="shared" si="49"/>
        <v>0</v>
      </c>
      <c r="F123" s="4">
        <v>1</v>
      </c>
      <c r="G123" s="4">
        <v>0</v>
      </c>
      <c r="H123" s="4">
        <v>0</v>
      </c>
      <c r="I123" s="40">
        <f t="shared" si="50"/>
        <v>1</v>
      </c>
      <c r="J123" s="4">
        <v>0</v>
      </c>
      <c r="K123" s="4">
        <v>0</v>
      </c>
      <c r="L123" s="40">
        <f t="shared" si="51"/>
        <v>0</v>
      </c>
      <c r="M123" s="39">
        <f t="shared" si="52"/>
        <v>1</v>
      </c>
      <c r="N123" s="169"/>
      <c r="O123" s="156"/>
    </row>
    <row r="124" spans="1:15" ht="37.15" customHeight="1" thickBot="1">
      <c r="A124" s="7" t="s">
        <v>233</v>
      </c>
      <c r="B124" s="4">
        <v>0</v>
      </c>
      <c r="C124" s="4">
        <v>0</v>
      </c>
      <c r="D124" s="4">
        <v>0</v>
      </c>
      <c r="E124" s="40">
        <f t="shared" si="49"/>
        <v>0</v>
      </c>
      <c r="F124" s="4">
        <v>0</v>
      </c>
      <c r="G124" s="4">
        <v>0</v>
      </c>
      <c r="H124" s="4">
        <v>0</v>
      </c>
      <c r="I124" s="40">
        <f t="shared" si="50"/>
        <v>0</v>
      </c>
      <c r="J124" s="4">
        <v>1</v>
      </c>
      <c r="K124" s="4">
        <v>0</v>
      </c>
      <c r="L124" s="40">
        <f t="shared" si="51"/>
        <v>1</v>
      </c>
      <c r="M124" s="39">
        <f t="shared" si="52"/>
        <v>1</v>
      </c>
      <c r="N124" s="169"/>
      <c r="O124" s="156"/>
    </row>
    <row r="125" spans="1:15" ht="37.15" customHeight="1" thickBot="1">
      <c r="A125" s="7" t="s">
        <v>234</v>
      </c>
      <c r="B125" s="4">
        <v>0</v>
      </c>
      <c r="C125" s="4">
        <v>0</v>
      </c>
      <c r="D125" s="4">
        <v>0</v>
      </c>
      <c r="E125" s="40">
        <f t="shared" si="49"/>
        <v>0</v>
      </c>
      <c r="F125" s="4">
        <v>0</v>
      </c>
      <c r="G125" s="4">
        <v>0</v>
      </c>
      <c r="H125" s="4">
        <v>0</v>
      </c>
      <c r="I125" s="40">
        <f t="shared" si="50"/>
        <v>0</v>
      </c>
      <c r="J125" s="4">
        <v>0</v>
      </c>
      <c r="K125" s="4">
        <v>1</v>
      </c>
      <c r="L125" s="40">
        <f t="shared" si="51"/>
        <v>1</v>
      </c>
      <c r="M125" s="39">
        <f t="shared" si="52"/>
        <v>1</v>
      </c>
      <c r="N125" s="170"/>
      <c r="O125" s="157"/>
    </row>
    <row r="126" spans="1:15" ht="37.15" customHeight="1" thickBot="1">
      <c r="A126" s="63" t="s">
        <v>235</v>
      </c>
      <c r="B126" s="114"/>
      <c r="C126" s="114"/>
      <c r="D126" s="114"/>
      <c r="E126" s="114"/>
      <c r="F126" s="114"/>
      <c r="G126" s="114"/>
      <c r="H126" s="114"/>
      <c r="I126" s="114"/>
      <c r="J126" s="114"/>
      <c r="K126" s="114"/>
      <c r="L126" s="114"/>
      <c r="M126" s="115"/>
      <c r="N126" s="69" t="s">
        <v>235</v>
      </c>
      <c r="O126" s="42"/>
    </row>
    <row r="127" spans="1:15" ht="37.15" customHeight="1" thickBot="1">
      <c r="A127" s="7" t="s">
        <v>236</v>
      </c>
      <c r="B127" s="4">
        <v>0</v>
      </c>
      <c r="C127" s="4">
        <v>1</v>
      </c>
      <c r="D127" s="4">
        <v>1</v>
      </c>
      <c r="E127" s="40">
        <f t="shared" si="49"/>
        <v>2</v>
      </c>
      <c r="F127" s="4">
        <v>0</v>
      </c>
      <c r="G127" s="4">
        <v>1</v>
      </c>
      <c r="H127" s="4">
        <v>1</v>
      </c>
      <c r="I127" s="40">
        <f t="shared" si="50"/>
        <v>2</v>
      </c>
      <c r="J127" s="4">
        <v>1</v>
      </c>
      <c r="K127" s="4">
        <v>1</v>
      </c>
      <c r="L127" s="40">
        <f t="shared" si="51"/>
        <v>2</v>
      </c>
      <c r="M127" s="39">
        <f t="shared" si="52"/>
        <v>6</v>
      </c>
      <c r="N127" s="168" t="s">
        <v>237</v>
      </c>
      <c r="O127" s="161"/>
    </row>
    <row r="128" spans="1:15" ht="43.15" customHeight="1" thickBot="1">
      <c r="A128" s="7" t="s">
        <v>238</v>
      </c>
      <c r="B128" s="4">
        <v>0</v>
      </c>
      <c r="C128" s="4">
        <v>1</v>
      </c>
      <c r="D128" s="4">
        <v>0</v>
      </c>
      <c r="E128" s="40">
        <v>1</v>
      </c>
      <c r="F128" s="4">
        <v>0</v>
      </c>
      <c r="G128" s="4">
        <v>0</v>
      </c>
      <c r="H128" s="4">
        <v>0</v>
      </c>
      <c r="I128" s="40">
        <v>0</v>
      </c>
      <c r="J128" s="4">
        <v>1</v>
      </c>
      <c r="K128" s="4">
        <v>0</v>
      </c>
      <c r="L128" s="40">
        <f t="shared" si="51"/>
        <v>1</v>
      </c>
      <c r="M128" s="39">
        <f t="shared" si="52"/>
        <v>2</v>
      </c>
      <c r="N128" s="169"/>
      <c r="O128" s="162"/>
    </row>
    <row r="129" spans="1:15" ht="43.15" customHeight="1" thickBot="1">
      <c r="A129" s="7" t="s">
        <v>239</v>
      </c>
      <c r="B129" s="4">
        <v>0</v>
      </c>
      <c r="C129" s="4">
        <v>0</v>
      </c>
      <c r="D129" s="4">
        <v>0</v>
      </c>
      <c r="E129" s="40"/>
      <c r="F129" s="4">
        <v>0</v>
      </c>
      <c r="G129" s="4">
        <v>0</v>
      </c>
      <c r="H129" s="4">
        <v>0</v>
      </c>
      <c r="I129" s="40">
        <v>0</v>
      </c>
      <c r="J129" s="4">
        <v>1</v>
      </c>
      <c r="K129" s="4">
        <v>0</v>
      </c>
      <c r="L129" s="40">
        <f t="shared" si="51"/>
        <v>1</v>
      </c>
      <c r="M129" s="39">
        <f t="shared" si="52"/>
        <v>1</v>
      </c>
      <c r="N129" s="170"/>
      <c r="O129" s="171"/>
    </row>
    <row r="130" spans="1:15" ht="43.15" customHeight="1" thickBot="1">
      <c r="A130" s="63" t="s">
        <v>240</v>
      </c>
      <c r="B130" s="114"/>
      <c r="C130" s="114"/>
      <c r="D130" s="114"/>
      <c r="E130" s="114"/>
      <c r="F130" s="114"/>
      <c r="G130" s="114"/>
      <c r="H130" s="114"/>
      <c r="I130" s="114"/>
      <c r="J130" s="114"/>
      <c r="K130" s="114"/>
      <c r="L130" s="114"/>
      <c r="M130" s="115"/>
      <c r="N130" s="69" t="s">
        <v>241</v>
      </c>
      <c r="O130" s="42"/>
    </row>
    <row r="131" spans="1:15" ht="43.15" customHeight="1" thickBot="1">
      <c r="A131" s="7" t="s">
        <v>35</v>
      </c>
      <c r="B131" s="4">
        <v>1</v>
      </c>
      <c r="C131" s="4">
        <v>1</v>
      </c>
      <c r="D131" s="4">
        <v>1</v>
      </c>
      <c r="E131" s="40">
        <f t="shared" si="49"/>
        <v>3</v>
      </c>
      <c r="F131" s="4">
        <v>0</v>
      </c>
      <c r="G131" s="4">
        <v>1</v>
      </c>
      <c r="H131" s="4">
        <v>1</v>
      </c>
      <c r="I131" s="45">
        <f t="shared" si="50"/>
        <v>2</v>
      </c>
      <c r="J131" s="44">
        <v>0</v>
      </c>
      <c r="K131" s="44">
        <v>1</v>
      </c>
      <c r="L131" s="45">
        <f t="shared" si="51"/>
        <v>1</v>
      </c>
      <c r="M131" s="51">
        <f t="shared" si="52"/>
        <v>6</v>
      </c>
      <c r="N131" s="168" t="s">
        <v>242</v>
      </c>
      <c r="O131" s="161"/>
    </row>
    <row r="132" spans="1:15" ht="41.1" customHeight="1" thickBot="1">
      <c r="A132" s="7" t="s">
        <v>243</v>
      </c>
      <c r="B132" s="44">
        <v>0</v>
      </c>
      <c r="C132" s="44">
        <v>0</v>
      </c>
      <c r="D132" s="44">
        <v>0</v>
      </c>
      <c r="E132" s="45">
        <f t="shared" si="49"/>
        <v>0</v>
      </c>
      <c r="F132" s="44">
        <v>0</v>
      </c>
      <c r="G132" s="44">
        <v>0</v>
      </c>
      <c r="H132" s="44">
        <v>0</v>
      </c>
      <c r="I132" s="45">
        <f t="shared" si="50"/>
        <v>0</v>
      </c>
      <c r="J132" s="44">
        <v>1</v>
      </c>
      <c r="K132" s="44">
        <v>0</v>
      </c>
      <c r="L132" s="74">
        <f t="shared" si="51"/>
        <v>1</v>
      </c>
      <c r="M132" s="75">
        <f t="shared" si="52"/>
        <v>1</v>
      </c>
      <c r="N132" s="170"/>
      <c r="O132" s="162"/>
    </row>
    <row r="133" spans="1:15" ht="42.6" customHeight="1" thickBot="1">
      <c r="A133" s="131" t="s">
        <v>244</v>
      </c>
      <c r="B133" s="177"/>
      <c r="C133" s="177"/>
      <c r="D133" s="177"/>
      <c r="E133" s="177"/>
      <c r="F133" s="177"/>
      <c r="G133" s="177"/>
      <c r="H133" s="177"/>
      <c r="I133" s="177"/>
      <c r="J133" s="177"/>
      <c r="K133" s="177"/>
      <c r="L133" s="177"/>
      <c r="M133" s="180"/>
      <c r="N133" s="69" t="s">
        <v>245</v>
      </c>
      <c r="O133" s="52"/>
    </row>
    <row r="134" spans="1:15" ht="36" customHeight="1" thickBot="1">
      <c r="A134" s="72" t="s">
        <v>246</v>
      </c>
      <c r="B134" s="38">
        <v>1</v>
      </c>
      <c r="C134" s="38">
        <v>0</v>
      </c>
      <c r="D134" s="38">
        <v>1</v>
      </c>
      <c r="E134" s="46">
        <f>SUM(B134:D134)</f>
        <v>2</v>
      </c>
      <c r="F134" s="38">
        <v>1</v>
      </c>
      <c r="G134" s="38">
        <v>1</v>
      </c>
      <c r="H134" s="38">
        <v>1</v>
      </c>
      <c r="I134" s="46">
        <f>SUM(F134:H134)</f>
        <v>3</v>
      </c>
      <c r="J134" s="38">
        <v>1</v>
      </c>
      <c r="K134" s="38">
        <v>1</v>
      </c>
      <c r="L134" s="46">
        <f>SUM(J134:K134)</f>
        <v>2</v>
      </c>
      <c r="M134" s="59">
        <f>SUM(B134:D134)+SUM(F134:H134)+SUM(J134:K134)</f>
        <v>7</v>
      </c>
      <c r="N134" s="155" t="s">
        <v>247</v>
      </c>
      <c r="O134" s="155" t="s">
        <v>248</v>
      </c>
    </row>
    <row r="135" spans="1:15" ht="36" customHeight="1" thickBot="1">
      <c r="A135" s="7" t="s">
        <v>249</v>
      </c>
      <c r="B135" s="38">
        <v>1</v>
      </c>
      <c r="C135" s="38">
        <v>1</v>
      </c>
      <c r="D135" s="38">
        <v>1</v>
      </c>
      <c r="E135" s="46">
        <f t="shared" ref="E135:E144" si="53">SUM(B135:D135)</f>
        <v>3</v>
      </c>
      <c r="F135" s="38">
        <v>1</v>
      </c>
      <c r="G135" s="38">
        <v>1</v>
      </c>
      <c r="H135" s="38">
        <v>0</v>
      </c>
      <c r="I135" s="46">
        <f t="shared" ref="I135:I144" si="54">SUM(F135:H135)</f>
        <v>2</v>
      </c>
      <c r="J135" s="38">
        <v>0</v>
      </c>
      <c r="K135" s="38">
        <v>1</v>
      </c>
      <c r="L135" s="46">
        <f t="shared" ref="L135:L144" si="55">SUM(J135:K135)</f>
        <v>1</v>
      </c>
      <c r="M135" s="59">
        <f t="shared" ref="M135:M144" si="56">SUM(B135:D135)+SUM(F135:H135)+SUM(J135:K135)</f>
        <v>6</v>
      </c>
      <c r="N135" s="156"/>
      <c r="O135" s="156"/>
    </row>
    <row r="136" spans="1:15" ht="36" customHeight="1" thickBot="1">
      <c r="A136" s="72" t="s">
        <v>250</v>
      </c>
      <c r="B136" s="38">
        <v>0</v>
      </c>
      <c r="C136" s="38">
        <v>1</v>
      </c>
      <c r="D136" s="38">
        <v>1</v>
      </c>
      <c r="E136" s="46">
        <f t="shared" si="53"/>
        <v>2</v>
      </c>
      <c r="F136" s="38">
        <v>1</v>
      </c>
      <c r="G136" s="38">
        <v>1</v>
      </c>
      <c r="H136" s="38">
        <v>0</v>
      </c>
      <c r="I136" s="46">
        <f t="shared" si="54"/>
        <v>2</v>
      </c>
      <c r="J136" s="38">
        <v>0</v>
      </c>
      <c r="K136" s="38">
        <v>1</v>
      </c>
      <c r="L136" s="46">
        <f t="shared" si="55"/>
        <v>1</v>
      </c>
      <c r="M136" s="59">
        <f t="shared" si="56"/>
        <v>5</v>
      </c>
      <c r="N136" s="156"/>
      <c r="O136" s="156"/>
    </row>
    <row r="137" spans="1:15" ht="36" customHeight="1" thickBot="1">
      <c r="A137" s="72" t="s">
        <v>251</v>
      </c>
      <c r="B137" s="38">
        <v>0</v>
      </c>
      <c r="C137" s="38">
        <v>1</v>
      </c>
      <c r="D137" s="38">
        <v>1</v>
      </c>
      <c r="E137" s="46">
        <f t="shared" si="53"/>
        <v>2</v>
      </c>
      <c r="F137" s="38">
        <v>0</v>
      </c>
      <c r="G137" s="38">
        <v>1</v>
      </c>
      <c r="H137" s="38">
        <v>1</v>
      </c>
      <c r="I137" s="46">
        <f t="shared" si="54"/>
        <v>2</v>
      </c>
      <c r="J137" s="38">
        <v>0</v>
      </c>
      <c r="K137" s="38">
        <v>0</v>
      </c>
      <c r="L137" s="46">
        <f t="shared" si="55"/>
        <v>0</v>
      </c>
      <c r="M137" s="59">
        <f t="shared" si="56"/>
        <v>4</v>
      </c>
      <c r="N137" s="156"/>
      <c r="O137" s="156"/>
    </row>
    <row r="138" spans="1:15" ht="36" customHeight="1" thickBot="1">
      <c r="A138" s="72" t="s">
        <v>252</v>
      </c>
      <c r="B138" s="38">
        <v>0</v>
      </c>
      <c r="C138" s="38">
        <v>1</v>
      </c>
      <c r="D138" s="38">
        <v>0</v>
      </c>
      <c r="E138" s="46">
        <f t="shared" si="53"/>
        <v>1</v>
      </c>
      <c r="F138" s="38">
        <v>1</v>
      </c>
      <c r="G138" s="38">
        <v>0</v>
      </c>
      <c r="H138" s="38">
        <v>1</v>
      </c>
      <c r="I138" s="46">
        <f t="shared" si="54"/>
        <v>2</v>
      </c>
      <c r="J138" s="38">
        <v>0</v>
      </c>
      <c r="K138" s="38">
        <v>1</v>
      </c>
      <c r="L138" s="46">
        <f t="shared" si="55"/>
        <v>1</v>
      </c>
      <c r="M138" s="59">
        <f t="shared" si="56"/>
        <v>4</v>
      </c>
      <c r="N138" s="156"/>
      <c r="O138" s="156"/>
    </row>
    <row r="139" spans="1:15" ht="36" customHeight="1" thickBot="1">
      <c r="A139" s="72" t="s">
        <v>253</v>
      </c>
      <c r="B139" s="38">
        <v>1</v>
      </c>
      <c r="C139" s="38">
        <v>0</v>
      </c>
      <c r="D139" s="38">
        <v>0</v>
      </c>
      <c r="E139" s="46">
        <f t="shared" si="53"/>
        <v>1</v>
      </c>
      <c r="F139" s="38">
        <v>1</v>
      </c>
      <c r="G139" s="38">
        <v>0</v>
      </c>
      <c r="H139" s="38">
        <v>1</v>
      </c>
      <c r="I139" s="46">
        <f t="shared" si="54"/>
        <v>2</v>
      </c>
      <c r="J139" s="38">
        <v>0</v>
      </c>
      <c r="K139" s="38">
        <v>0</v>
      </c>
      <c r="L139" s="46">
        <f t="shared" si="55"/>
        <v>0</v>
      </c>
      <c r="M139" s="59">
        <f t="shared" si="56"/>
        <v>3</v>
      </c>
      <c r="N139" s="156"/>
      <c r="O139" s="156"/>
    </row>
    <row r="140" spans="1:15" ht="36" customHeight="1" thickBot="1">
      <c r="A140" s="72" t="s">
        <v>254</v>
      </c>
      <c r="B140" s="38">
        <v>1</v>
      </c>
      <c r="C140" s="38">
        <v>0</v>
      </c>
      <c r="D140" s="38">
        <v>0</v>
      </c>
      <c r="E140" s="46">
        <f t="shared" si="53"/>
        <v>1</v>
      </c>
      <c r="F140" s="38">
        <v>0</v>
      </c>
      <c r="G140" s="38">
        <v>1</v>
      </c>
      <c r="H140" s="38">
        <v>1</v>
      </c>
      <c r="I140" s="46">
        <f t="shared" si="54"/>
        <v>2</v>
      </c>
      <c r="J140" s="38">
        <v>0</v>
      </c>
      <c r="K140" s="38">
        <v>0</v>
      </c>
      <c r="L140" s="46">
        <f t="shared" si="55"/>
        <v>0</v>
      </c>
      <c r="M140" s="59">
        <f t="shared" si="56"/>
        <v>3</v>
      </c>
      <c r="N140" s="156"/>
      <c r="O140" s="156"/>
    </row>
    <row r="141" spans="1:15" ht="36" customHeight="1" thickBot="1">
      <c r="A141" s="72" t="s">
        <v>255</v>
      </c>
      <c r="B141" s="38">
        <v>0</v>
      </c>
      <c r="C141" s="38">
        <v>1</v>
      </c>
      <c r="D141" s="38">
        <v>0</v>
      </c>
      <c r="E141" s="46">
        <f t="shared" si="53"/>
        <v>1</v>
      </c>
      <c r="F141" s="38">
        <v>0</v>
      </c>
      <c r="G141" s="38">
        <v>0</v>
      </c>
      <c r="H141" s="38">
        <v>1</v>
      </c>
      <c r="I141" s="46">
        <f t="shared" si="54"/>
        <v>1</v>
      </c>
      <c r="J141" s="38">
        <v>0</v>
      </c>
      <c r="K141" s="38">
        <v>0</v>
      </c>
      <c r="L141" s="46">
        <f t="shared" si="55"/>
        <v>0</v>
      </c>
      <c r="M141" s="59">
        <f t="shared" si="56"/>
        <v>2</v>
      </c>
      <c r="N141" s="156"/>
      <c r="O141" s="156"/>
    </row>
    <row r="142" spans="1:15" ht="36" customHeight="1" thickBot="1">
      <c r="A142" s="72" t="s">
        <v>256</v>
      </c>
      <c r="B142" s="38">
        <v>0</v>
      </c>
      <c r="C142" s="38">
        <v>0</v>
      </c>
      <c r="D142" s="38">
        <v>0</v>
      </c>
      <c r="E142" s="46">
        <f t="shared" si="53"/>
        <v>0</v>
      </c>
      <c r="F142" s="38">
        <v>0</v>
      </c>
      <c r="G142" s="38">
        <v>1</v>
      </c>
      <c r="H142" s="38">
        <v>0</v>
      </c>
      <c r="I142" s="46">
        <f t="shared" si="54"/>
        <v>1</v>
      </c>
      <c r="J142" s="38">
        <v>0</v>
      </c>
      <c r="K142" s="38">
        <v>0</v>
      </c>
      <c r="L142" s="46">
        <f t="shared" si="55"/>
        <v>0</v>
      </c>
      <c r="M142" s="59">
        <f t="shared" si="56"/>
        <v>1</v>
      </c>
      <c r="N142" s="156"/>
      <c r="O142" s="156"/>
    </row>
    <row r="143" spans="1:15" ht="52.9" customHeight="1" thickBot="1">
      <c r="A143" s="72" t="s">
        <v>257</v>
      </c>
      <c r="B143" s="38">
        <v>1</v>
      </c>
      <c r="C143" s="38">
        <v>0</v>
      </c>
      <c r="D143" s="38">
        <v>0</v>
      </c>
      <c r="E143" s="46">
        <f t="shared" si="53"/>
        <v>1</v>
      </c>
      <c r="F143" s="38">
        <v>0</v>
      </c>
      <c r="G143" s="38">
        <v>0</v>
      </c>
      <c r="H143" s="38">
        <v>0</v>
      </c>
      <c r="I143" s="46">
        <f t="shared" si="54"/>
        <v>0</v>
      </c>
      <c r="J143" s="38">
        <v>0</v>
      </c>
      <c r="K143" s="38">
        <v>0</v>
      </c>
      <c r="L143" s="46">
        <f t="shared" si="55"/>
        <v>0</v>
      </c>
      <c r="M143" s="59">
        <f t="shared" si="56"/>
        <v>1</v>
      </c>
      <c r="N143" s="156"/>
      <c r="O143" s="156"/>
    </row>
    <row r="144" spans="1:15" ht="39.6" customHeight="1" thickBot="1">
      <c r="A144" s="81" t="s">
        <v>258</v>
      </c>
      <c r="B144" s="82">
        <v>0</v>
      </c>
      <c r="C144" s="82">
        <v>0</v>
      </c>
      <c r="D144" s="82">
        <v>0</v>
      </c>
      <c r="E144" s="83">
        <f t="shared" si="53"/>
        <v>0</v>
      </c>
      <c r="F144" s="82">
        <v>0</v>
      </c>
      <c r="G144" s="82">
        <v>0</v>
      </c>
      <c r="H144" s="82">
        <v>0</v>
      </c>
      <c r="I144" s="83">
        <f t="shared" si="54"/>
        <v>0</v>
      </c>
      <c r="J144" s="82">
        <v>0</v>
      </c>
      <c r="K144" s="82">
        <v>1</v>
      </c>
      <c r="L144" s="83">
        <f t="shared" si="55"/>
        <v>1</v>
      </c>
      <c r="M144" s="84">
        <f t="shared" si="56"/>
        <v>1</v>
      </c>
      <c r="N144" s="157"/>
      <c r="O144" s="157"/>
    </row>
    <row r="145" spans="1:15" ht="36" customHeight="1">
      <c r="A145" s="78"/>
      <c r="B145" s="175"/>
      <c r="C145" s="175"/>
      <c r="D145" s="175"/>
      <c r="E145" s="175"/>
      <c r="F145" s="175"/>
      <c r="G145" s="175"/>
      <c r="H145" s="175"/>
      <c r="I145" s="175"/>
      <c r="J145" s="175"/>
      <c r="K145" s="175"/>
      <c r="L145" s="175"/>
      <c r="M145" s="175"/>
      <c r="N145" s="73"/>
      <c r="O145" s="73"/>
    </row>
    <row r="146" spans="1:15" ht="36" customHeight="1">
      <c r="A146" s="73"/>
      <c r="B146" s="6"/>
      <c r="C146" s="6"/>
      <c r="D146" s="6"/>
      <c r="E146" s="6"/>
      <c r="F146" s="6"/>
      <c r="G146" s="6"/>
      <c r="H146" s="6"/>
      <c r="I146" s="6"/>
      <c r="J146" s="6"/>
      <c r="K146" s="6"/>
      <c r="L146" s="6"/>
      <c r="N146" s="174"/>
      <c r="O146" s="174"/>
    </row>
    <row r="147" spans="1:15" ht="33" customHeight="1">
      <c r="A147" s="79"/>
      <c r="B147" s="6"/>
      <c r="C147" s="6"/>
      <c r="D147" s="6"/>
      <c r="E147" s="6"/>
      <c r="F147" s="6"/>
      <c r="G147" s="6"/>
      <c r="H147" s="6"/>
      <c r="I147" s="6"/>
      <c r="J147" s="6"/>
      <c r="K147" s="6"/>
      <c r="L147" s="6"/>
      <c r="N147" s="174"/>
      <c r="O147" s="174"/>
    </row>
    <row r="148" spans="1:15" ht="39.6" customHeight="1">
      <c r="A148" s="73"/>
      <c r="B148" s="6"/>
      <c r="C148" s="6"/>
      <c r="D148" s="6"/>
      <c r="E148" s="6"/>
      <c r="F148" s="6"/>
      <c r="G148" s="6"/>
      <c r="H148" s="6"/>
      <c r="I148" s="6"/>
      <c r="J148" s="6"/>
      <c r="K148" s="6"/>
      <c r="L148" s="6"/>
      <c r="N148" s="174"/>
      <c r="O148" s="174"/>
    </row>
    <row r="149" spans="1:15" ht="42" customHeight="1">
      <c r="A149" s="73"/>
      <c r="B149" s="6"/>
      <c r="C149" s="6"/>
      <c r="D149" s="6"/>
      <c r="E149" s="6"/>
      <c r="F149" s="6"/>
      <c r="G149" s="6"/>
      <c r="H149" s="6"/>
      <c r="I149" s="6"/>
      <c r="J149" s="6"/>
      <c r="K149" s="6"/>
      <c r="L149" s="6"/>
      <c r="N149" s="174"/>
      <c r="O149" s="174"/>
    </row>
    <row r="150" spans="1:15" ht="43.9" customHeight="1">
      <c r="A150" s="79"/>
      <c r="B150" s="6"/>
      <c r="C150" s="6"/>
      <c r="D150" s="80"/>
      <c r="E150" s="6"/>
      <c r="F150" s="6"/>
      <c r="G150" s="6"/>
      <c r="H150" s="80"/>
      <c r="I150" s="6"/>
      <c r="J150" s="6"/>
      <c r="K150" s="6"/>
      <c r="L150" s="6"/>
      <c r="N150" s="174"/>
      <c r="O150" s="174"/>
    </row>
    <row r="151" spans="1:15" ht="43.9" customHeight="1">
      <c r="A151" s="79"/>
      <c r="B151" s="6"/>
      <c r="C151" s="6"/>
      <c r="D151" s="80"/>
      <c r="E151" s="6"/>
      <c r="F151" s="6"/>
      <c r="G151" s="6"/>
      <c r="H151" s="80"/>
      <c r="I151" s="6"/>
      <c r="J151" s="6"/>
      <c r="K151" s="6"/>
      <c r="L151" s="6"/>
      <c r="N151" s="174"/>
      <c r="O151" s="174"/>
    </row>
    <row r="152" spans="1:15" ht="43.9" customHeight="1">
      <c r="A152" s="78"/>
      <c r="B152" s="173"/>
      <c r="C152" s="173"/>
      <c r="D152" s="173"/>
      <c r="E152" s="173"/>
      <c r="F152" s="173"/>
      <c r="G152" s="173"/>
      <c r="H152" s="173"/>
      <c r="I152" s="173"/>
      <c r="J152" s="173"/>
      <c r="K152" s="173"/>
      <c r="L152" s="173"/>
      <c r="M152" s="173"/>
      <c r="N152" s="73"/>
      <c r="O152" s="73"/>
    </row>
    <row r="153" spans="1:15" ht="40.5" customHeight="1">
      <c r="A153" s="73"/>
      <c r="B153" s="6"/>
      <c r="C153" s="6"/>
      <c r="D153" s="6"/>
      <c r="E153" s="6"/>
      <c r="F153" s="6"/>
      <c r="G153" s="6"/>
      <c r="H153" s="6"/>
      <c r="I153" s="6"/>
      <c r="J153" s="6"/>
      <c r="K153" s="6"/>
      <c r="L153" s="6"/>
      <c r="N153" s="174"/>
      <c r="O153" s="174"/>
    </row>
    <row r="154" spans="1:15" ht="22.9" customHeight="1">
      <c r="A154" s="73"/>
      <c r="B154" s="6"/>
      <c r="C154" s="6"/>
      <c r="D154" s="6"/>
      <c r="E154" s="6"/>
      <c r="F154" s="6"/>
      <c r="G154" s="6"/>
      <c r="H154" s="6"/>
      <c r="I154" s="6"/>
      <c r="J154" s="6"/>
      <c r="K154" s="6"/>
      <c r="L154" s="6"/>
      <c r="N154" s="174"/>
      <c r="O154" s="174"/>
    </row>
    <row r="155" spans="1:15" ht="35.450000000000003" customHeight="1">
      <c r="A155" s="73"/>
      <c r="B155" s="6"/>
      <c r="C155" s="6"/>
      <c r="D155" s="6"/>
      <c r="E155" s="6"/>
      <c r="F155" s="6"/>
      <c r="G155" s="6"/>
      <c r="H155" s="6"/>
      <c r="I155" s="6"/>
      <c r="J155" s="6"/>
      <c r="K155" s="6"/>
      <c r="L155" s="6"/>
      <c r="N155" s="174"/>
      <c r="O155" s="174"/>
    </row>
  </sheetData>
  <mergeCells count="98">
    <mergeCell ref="B152:M152"/>
    <mergeCell ref="N153:N155"/>
    <mergeCell ref="O153:O155"/>
    <mergeCell ref="N134:N144"/>
    <mergeCell ref="N146:N151"/>
    <mergeCell ref="O134:O144"/>
    <mergeCell ref="O146:O151"/>
    <mergeCell ref="B145:M145"/>
    <mergeCell ref="O95:O99"/>
    <mergeCell ref="O101:O103"/>
    <mergeCell ref="N127:N129"/>
    <mergeCell ref="N131:N132"/>
    <mergeCell ref="O131:O132"/>
    <mergeCell ref="O127:O129"/>
    <mergeCell ref="O117:O118"/>
    <mergeCell ref="O120:O125"/>
    <mergeCell ref="N101:N103"/>
    <mergeCell ref="N110:N115"/>
    <mergeCell ref="O110:O115"/>
    <mergeCell ref="O105:O107"/>
    <mergeCell ref="N105:N107"/>
    <mergeCell ref="N117:N118"/>
    <mergeCell ref="N120:N125"/>
    <mergeCell ref="B50:M50"/>
    <mergeCell ref="B58:M58"/>
    <mergeCell ref="A68:L68"/>
    <mergeCell ref="B89:L89"/>
    <mergeCell ref="A88:L88"/>
    <mergeCell ref="B69:M69"/>
    <mergeCell ref="N90:N93"/>
    <mergeCell ref="N95:N99"/>
    <mergeCell ref="O51:O57"/>
    <mergeCell ref="O59:O61"/>
    <mergeCell ref="B62:M62"/>
    <mergeCell ref="N51:N57"/>
    <mergeCell ref="N59:N61"/>
    <mergeCell ref="O70:O74"/>
    <mergeCell ref="O76:O77"/>
    <mergeCell ref="O63:O67"/>
    <mergeCell ref="N63:N67"/>
    <mergeCell ref="O79:O87"/>
    <mergeCell ref="N70:N74"/>
    <mergeCell ref="N79:N87"/>
    <mergeCell ref="N76:N77"/>
    <mergeCell ref="O90:O93"/>
    <mergeCell ref="N20:N22"/>
    <mergeCell ref="B44:M44"/>
    <mergeCell ref="N41:N42"/>
    <mergeCell ref="N45:N49"/>
    <mergeCell ref="O45:O49"/>
    <mergeCell ref="O41:O42"/>
    <mergeCell ref="A43:K43"/>
    <mergeCell ref="B23:M23"/>
    <mergeCell ref="B40:M40"/>
    <mergeCell ref="B26:M26"/>
    <mergeCell ref="B29:M29"/>
    <mergeCell ref="N30:N34"/>
    <mergeCell ref="B35:M35"/>
    <mergeCell ref="N36:N39"/>
    <mergeCell ref="O20:O22"/>
    <mergeCell ref="O24:O25"/>
    <mergeCell ref="A1:D1"/>
    <mergeCell ref="N1:N7"/>
    <mergeCell ref="M1:M2"/>
    <mergeCell ref="B2:D2"/>
    <mergeCell ref="F2:H2"/>
    <mergeCell ref="J2:K2"/>
    <mergeCell ref="I2:I4"/>
    <mergeCell ref="L2:L4"/>
    <mergeCell ref="E2:E4"/>
    <mergeCell ref="E5:E7"/>
    <mergeCell ref="I5:I7"/>
    <mergeCell ref="L5:L7"/>
    <mergeCell ref="A8:M8"/>
    <mergeCell ref="B9:M9"/>
    <mergeCell ref="N10:N14"/>
    <mergeCell ref="O10:O14"/>
    <mergeCell ref="B19:M19"/>
    <mergeCell ref="N16:N18"/>
    <mergeCell ref="O16:O18"/>
    <mergeCell ref="B15:M15"/>
    <mergeCell ref="N27:N28"/>
    <mergeCell ref="O27:O28"/>
    <mergeCell ref="O30:O34"/>
    <mergeCell ref="O36:O39"/>
    <mergeCell ref="N24:N25"/>
    <mergeCell ref="A133:M133"/>
    <mergeCell ref="A108:M108"/>
    <mergeCell ref="B109:M109"/>
    <mergeCell ref="B126:M126"/>
    <mergeCell ref="B75:M75"/>
    <mergeCell ref="B78:M78"/>
    <mergeCell ref="B94:M94"/>
    <mergeCell ref="B100:M100"/>
    <mergeCell ref="B104:M104"/>
    <mergeCell ref="B116:M116"/>
    <mergeCell ref="B119:M119"/>
    <mergeCell ref="B130:M130"/>
  </mergeCells>
  <phoneticPr fontId="6" type="noConversion"/>
  <conditionalFormatting sqref="A136:A144 A134">
    <cfRule type="colorScale" priority="384">
      <colorScale>
        <cfvo type="min"/>
        <cfvo type="max"/>
        <color rgb="FFFCFCFF"/>
        <color rgb="FFF8696B"/>
      </colorScale>
    </cfRule>
  </conditionalFormatting>
  <conditionalFormatting sqref="M41:M42 M10:M14 M16:M18 M24:M25 M27:M28 M30:M34 M36:M39 M20:M22">
    <cfRule type="colorScale" priority="338">
      <colorScale>
        <cfvo type="min"/>
        <cfvo type="max"/>
        <color rgb="FFFCFCFF"/>
        <color rgb="FFF8696B"/>
      </colorScale>
    </cfRule>
  </conditionalFormatting>
  <conditionalFormatting sqref="M59:M61 M45:M49 M51:M57 M63:M67">
    <cfRule type="colorScale" priority="348">
      <colorScale>
        <cfvo type="min"/>
        <cfvo type="max"/>
        <color rgb="FFFCFCFF"/>
        <color rgb="FFF8696B"/>
      </colorScale>
    </cfRule>
  </conditionalFormatting>
  <conditionalFormatting sqref="M76:M77 M79:M87 M70:M74">
    <cfRule type="colorScale" priority="352">
      <colorScale>
        <cfvo type="min"/>
        <cfvo type="max"/>
        <color rgb="FFFCFCFF"/>
        <color rgb="FFF8696B"/>
      </colorScale>
    </cfRule>
  </conditionalFormatting>
  <conditionalFormatting sqref="M101:M103 M90:M93 M95:M99 M105:M107">
    <cfRule type="colorScale" priority="360">
      <colorScale>
        <cfvo type="min"/>
        <cfvo type="max"/>
        <color rgb="FFFCFCFF"/>
        <color rgb="FFF8696B"/>
      </colorScale>
    </cfRule>
  </conditionalFormatting>
  <conditionalFormatting sqref="M117:M118 M110:M115 M120:M125 M127:M129 M131:M132">
    <cfRule type="colorScale" priority="369">
      <colorScale>
        <cfvo type="min"/>
        <cfvo type="max"/>
        <color rgb="FFFCFCFF"/>
        <color rgb="FFF8696B"/>
      </colorScale>
    </cfRule>
  </conditionalFormatting>
  <conditionalFormatting sqref="M153:M155 M146:M151 M134:M144">
    <cfRule type="colorScale" priority="386">
      <colorScale>
        <cfvo type="min"/>
        <cfvo type="max"/>
        <color rgb="FFFCFCFF"/>
        <color rgb="FFF8696B"/>
      </colorScale>
    </cfRule>
  </conditionalFormatting>
  <pageMargins left="0.7" right="0.7" top="0.75" bottom="0.75" header="0.3" footer="0.3"/>
  <pageSetup paperSize="9" orientation="portrait" verticalDpi="1200" r:id="rId1"/>
  <ignoredErrors>
    <ignoredError sqref="L53:L54 L128:L129"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CE36845BBC7E045BADC55076FCBCE54" ma:contentTypeVersion="18" ma:contentTypeDescription="Crée un document." ma:contentTypeScope="" ma:versionID="efb2d37c22e1a8462a32d259ad25dc52">
  <xsd:schema xmlns:xsd="http://www.w3.org/2001/XMLSchema" xmlns:xs="http://www.w3.org/2001/XMLSchema" xmlns:p="http://schemas.microsoft.com/office/2006/metadata/properties" xmlns:ns2="fe61be33-cbaf-4c94-b58a-a34d929eaf4f" xmlns:ns3="b9a2b066-db03-45e9-a911-ef9f0be93d4e" targetNamespace="http://schemas.microsoft.com/office/2006/metadata/properties" ma:root="true" ma:fieldsID="a5ad39cb4814994619e6100de9dd2f91" ns2:_="" ns3:_="">
    <xsd:import namespace="fe61be33-cbaf-4c94-b58a-a34d929eaf4f"/>
    <xsd:import namespace="b9a2b066-db03-45e9-a911-ef9f0be93d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Ordr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61be33-cbaf-4c94-b58a-a34d929eaf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alises d’image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Ordre" ma:index="23" nillable="true" ma:displayName="Ordre" ma:format="Dropdown" ma:internalName="Ordre"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a2b066-db03-45e9-a911-ef9f0be93d4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a47ac58-b6f7-4d3c-bb58-bfe4a2f5d6aa}" ma:internalName="TaxCatchAll" ma:showField="CatchAllData" ma:web="b9a2b066-db03-45e9-a911-ef9f0be93d4e">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9a2b066-db03-45e9-a911-ef9f0be93d4e" xsi:nil="true"/>
    <lcf76f155ced4ddcb4097134ff3c332f xmlns="fe61be33-cbaf-4c94-b58a-a34d929eaf4f">
      <Terms xmlns="http://schemas.microsoft.com/office/infopath/2007/PartnerControls"/>
    </lcf76f155ced4ddcb4097134ff3c332f>
    <Ordre xmlns="fe61be33-cbaf-4c94-b58a-a34d929eaf4f" xsi:nil="true"/>
  </documentManagement>
</p:properties>
</file>

<file path=customXml/itemProps1.xml><?xml version="1.0" encoding="utf-8"?>
<ds:datastoreItem xmlns:ds="http://schemas.openxmlformats.org/officeDocument/2006/customXml" ds:itemID="{61E41C1D-E68D-430B-9A83-3A1BB49AC900}"/>
</file>

<file path=customXml/itemProps2.xml><?xml version="1.0" encoding="utf-8"?>
<ds:datastoreItem xmlns:ds="http://schemas.openxmlformats.org/officeDocument/2006/customXml" ds:itemID="{0D7EF982-23A0-4A48-9B99-6C08A1A69FE6}"/>
</file>

<file path=customXml/itemProps3.xml><?xml version="1.0" encoding="utf-8"?>
<ds:datastoreItem xmlns:ds="http://schemas.openxmlformats.org/officeDocument/2006/customXml" ds:itemID="{D07B40AA-CD1E-4717-B1BC-F2D427EA9F8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Lovely MAIGNAN</dc:creator>
  <cp:keywords/>
  <dc:description/>
  <cp:lastModifiedBy>Lovely MAIGNAN</cp:lastModifiedBy>
  <cp:revision/>
  <dcterms:created xsi:type="dcterms:W3CDTF">2021-06-14T16:53:04Z</dcterms:created>
  <dcterms:modified xsi:type="dcterms:W3CDTF">2026-03-25T15:48:18Z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0x0101005CE36845BBC7E045BADC55076FCBCE54</vt:lpwstr>
  </property>
  <property fmtid="{D5CDD505-2E9C-101B-9397-08002B2CF9AE}" pid="3" name="MediaServiceImageTags">
    <vt:lpwstr/>
  </property>
</Properties>
</file>